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77c18f82d1c5f9/Arbeiderpartiet/Årsmøte 2024/"/>
    </mc:Choice>
  </mc:AlternateContent>
  <xr:revisionPtr revIDLastSave="0" documentId="8_{06DE8C06-43C3-4AB7-A23F-37FE5B40198C}" xr6:coauthVersionLast="47" xr6:coauthVersionMax="47" xr10:uidLastSave="{00000000-0000-0000-0000-000000000000}"/>
  <bookViews>
    <workbookView xWindow="-110" yWindow="-110" windowWidth="19420" windowHeight="11620" activeTab="3" xr2:uid="{E9D2F771-A079-46A3-A062-25D39A3994D7}"/>
  </bookViews>
  <sheets>
    <sheet name="Regn24 " sheetId="10" r:id="rId1"/>
    <sheet name="Konto AP 2024" sheetId="8" r:id="rId2"/>
    <sheet name="Bank 2024" sheetId="7" r:id="rId3"/>
    <sheet name="Regn23" sheetId="5" r:id="rId4"/>
    <sheet name="KontoAP23" sheetId="4" r:id="rId5"/>
    <sheet name="Bank 2023" sheetId="6" r:id="rId6"/>
    <sheet name="Regn22" sheetId="3" r:id="rId7"/>
    <sheet name="Konto AP22" sheetId="2" r:id="rId8"/>
    <sheet name="Bank2022" sheetId="1" r:id="rId9"/>
  </sheets>
  <externalReferences>
    <externalReference r:id="rId10"/>
  </externalReferences>
  <definedNames>
    <definedName name="Kontoutdrag18">[1]Konto18!$K$3:$AF$5</definedName>
    <definedName name="Kontoutdrag19" localSheetId="1">'Konto AP 2024'!$I$3:$T$6</definedName>
    <definedName name="Kontoutdrag19" localSheetId="7">'Konto AP22'!$L$3:$W$6</definedName>
    <definedName name="Kontoutdrag19" localSheetId="4">KontoAP23!$I$3:$U$6</definedName>
    <definedName name="Kontoutdrag19">[1]Konto19!$K$3:$AF$5</definedName>
    <definedName name="Kontoutdrag20" localSheetId="1">'Konto AP 2024'!$I$3:$T$6</definedName>
    <definedName name="Kontoutdrag20" localSheetId="7">'Konto AP22'!$L$3:$W$6</definedName>
    <definedName name="Kontoutdrag20" localSheetId="4">KontoAP23!$I$3:$U$6</definedName>
    <definedName name="_xlnm.Print_Area" localSheetId="6">Regn22!$B$1:$F$56</definedName>
    <definedName name="_xlnm.Print_Area" localSheetId="3">Regn23!$B$1:$F$53</definedName>
    <definedName name="_xlnm.Print_Area" localSheetId="0">'Regn24 '!$B$1:$F$53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9" i="4"/>
  <c r="A8" i="4"/>
  <c r="C44" i="10"/>
  <c r="C45" i="10" s="1"/>
  <c r="E42" i="10"/>
  <c r="C42" i="10"/>
  <c r="E39" i="10"/>
  <c r="D39" i="10" s="1"/>
  <c r="C39" i="10"/>
  <c r="B39" i="10"/>
  <c r="E38" i="10"/>
  <c r="D38" i="10" s="1"/>
  <c r="C38" i="10"/>
  <c r="B38" i="10"/>
  <c r="E37" i="10"/>
  <c r="D37" i="10" s="1"/>
  <c r="C37" i="10"/>
  <c r="B37" i="10"/>
  <c r="E36" i="10"/>
  <c r="E40" i="10" s="1"/>
  <c r="D36" i="10"/>
  <c r="C36" i="10"/>
  <c r="B36" i="10"/>
  <c r="E35" i="10"/>
  <c r="D35" i="10" s="1"/>
  <c r="C35" i="10"/>
  <c r="C40" i="10" s="1"/>
  <c r="B35" i="10"/>
  <c r="F30" i="10"/>
  <c r="F28" i="10"/>
  <c r="D26" i="10"/>
  <c r="E26" i="10" s="1"/>
  <c r="D25" i="10"/>
  <c r="C25" i="10"/>
  <c r="E25" i="10" s="1"/>
  <c r="B25" i="10"/>
  <c r="D24" i="10"/>
  <c r="C24" i="10"/>
  <c r="E24" i="10" s="1"/>
  <c r="B24" i="10"/>
  <c r="D23" i="10"/>
  <c r="C23" i="10"/>
  <c r="E23" i="10" s="1"/>
  <c r="B23" i="10"/>
  <c r="D22" i="10"/>
  <c r="B22" i="10"/>
  <c r="D21" i="10"/>
  <c r="B21" i="10"/>
  <c r="D20" i="10"/>
  <c r="C20" i="10"/>
  <c r="E20" i="10" s="1"/>
  <c r="B20" i="10"/>
  <c r="D19" i="10"/>
  <c r="C19" i="10"/>
  <c r="E19" i="10" s="1"/>
  <c r="B19" i="10"/>
  <c r="D18" i="10"/>
  <c r="D28" i="10" s="1"/>
  <c r="C18" i="10"/>
  <c r="E18" i="10" s="1"/>
  <c r="B18" i="10"/>
  <c r="F16" i="10"/>
  <c r="E16" i="10"/>
  <c r="D16" i="10"/>
  <c r="C16" i="10"/>
  <c r="F13" i="10"/>
  <c r="D13" i="10"/>
  <c r="D30" i="10" s="1"/>
  <c r="C13" i="10"/>
  <c r="D11" i="10"/>
  <c r="C11" i="10"/>
  <c r="E11" i="10" s="1"/>
  <c r="D10" i="10"/>
  <c r="C10" i="10"/>
  <c r="E10" i="10" s="1"/>
  <c r="B10" i="10"/>
  <c r="E9" i="10"/>
  <c r="D9" i="10"/>
  <c r="C9" i="10"/>
  <c r="B9" i="10"/>
  <c r="D8" i="10"/>
  <c r="C8" i="10"/>
  <c r="E8" i="10" s="1"/>
  <c r="B8" i="10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G1" i="8"/>
  <c r="F1" i="8"/>
  <c r="E1" i="8"/>
  <c r="E39" i="5"/>
  <c r="E37" i="5"/>
  <c r="E36" i="5"/>
  <c r="E35" i="5"/>
  <c r="C35" i="5"/>
  <c r="C36" i="5"/>
  <c r="C25" i="5"/>
  <c r="C24" i="5"/>
  <c r="C23" i="5"/>
  <c r="C20" i="5"/>
  <c r="C19" i="5"/>
  <c r="C18" i="5"/>
  <c r="C10" i="5"/>
  <c r="C8" i="5"/>
  <c r="C9" i="5"/>
  <c r="C11" i="5"/>
  <c r="K6" i="4"/>
  <c r="W63" i="4"/>
  <c r="W67" i="4"/>
  <c r="W66" i="4"/>
  <c r="W78" i="4"/>
  <c r="W77" i="4"/>
  <c r="W76" i="4"/>
  <c r="W75" i="4"/>
  <c r="W74" i="4"/>
  <c r="W73" i="4"/>
  <c r="W72" i="4"/>
  <c r="W71" i="4"/>
  <c r="W70" i="4"/>
  <c r="W69" i="4"/>
  <c r="W68" i="4"/>
  <c r="W65" i="4"/>
  <c r="W64" i="4"/>
  <c r="W62" i="4"/>
  <c r="W61" i="4"/>
  <c r="W60" i="4"/>
  <c r="W59" i="4"/>
  <c r="W58" i="4"/>
  <c r="W57" i="4"/>
  <c r="W56" i="4"/>
  <c r="W55" i="4"/>
  <c r="W7" i="4"/>
  <c r="D40" i="10" l="1"/>
  <c r="D43" i="10" s="1"/>
  <c r="E13" i="10"/>
  <c r="D44" i="10"/>
  <c r="W54" i="4"/>
  <c r="D45" i="10" l="1"/>
  <c r="E43" i="10"/>
  <c r="E45" i="10" s="1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U6" i="8"/>
  <c r="T6" i="8"/>
  <c r="S6" i="8"/>
  <c r="R6" i="8"/>
  <c r="Q6" i="8"/>
  <c r="P6" i="8"/>
  <c r="O6" i="8"/>
  <c r="N6" i="8"/>
  <c r="M6" i="8"/>
  <c r="L6" i="8"/>
  <c r="K6" i="8"/>
  <c r="K1" i="8" s="1"/>
  <c r="J6" i="8"/>
  <c r="I6" i="8"/>
  <c r="H1" i="8"/>
  <c r="H6" i="8" s="1"/>
  <c r="G6" i="8"/>
  <c r="F6" i="8"/>
  <c r="E6" i="8"/>
  <c r="H1" i="4"/>
  <c r="U1" i="4"/>
  <c r="D19" i="5"/>
  <c r="D20" i="5"/>
  <c r="D21" i="5"/>
  <c r="D22" i="5"/>
  <c r="D23" i="5"/>
  <c r="D24" i="5"/>
  <c r="D25" i="5"/>
  <c r="D26" i="5"/>
  <c r="D18" i="5"/>
  <c r="D9" i="5"/>
  <c r="D10" i="5"/>
  <c r="D11" i="5"/>
  <c r="D8" i="5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8" i="4"/>
  <c r="F1" i="4"/>
  <c r="F6" i="4" s="1"/>
  <c r="G1" i="4"/>
  <c r="G6" i="4" s="1"/>
  <c r="E1" i="4"/>
  <c r="C44" i="5"/>
  <c r="E42" i="5"/>
  <c r="C42" i="5"/>
  <c r="B39" i="5"/>
  <c r="E38" i="5"/>
  <c r="B38" i="5"/>
  <c r="B37" i="5"/>
  <c r="B36" i="5"/>
  <c r="E40" i="5"/>
  <c r="B35" i="5"/>
  <c r="F28" i="5"/>
  <c r="D28" i="5"/>
  <c r="E26" i="5"/>
  <c r="E25" i="5"/>
  <c r="B25" i="5"/>
  <c r="E24" i="5"/>
  <c r="B24" i="5"/>
  <c r="E23" i="5"/>
  <c r="B23" i="5"/>
  <c r="B22" i="5"/>
  <c r="B21" i="5"/>
  <c r="E20" i="5"/>
  <c r="B20" i="5"/>
  <c r="E19" i="5"/>
  <c r="B19" i="5"/>
  <c r="B18" i="5"/>
  <c r="F16" i="5"/>
  <c r="E16" i="5"/>
  <c r="D16" i="5"/>
  <c r="C16" i="5"/>
  <c r="F13" i="5"/>
  <c r="D13" i="5"/>
  <c r="D30" i="5" s="1"/>
  <c r="E11" i="5"/>
  <c r="E10" i="5"/>
  <c r="B10" i="5"/>
  <c r="E9" i="5"/>
  <c r="B9" i="5"/>
  <c r="B8" i="5"/>
  <c r="V6" i="4"/>
  <c r="U6" i="4"/>
  <c r="T6" i="4"/>
  <c r="S6" i="4"/>
  <c r="R6" i="4"/>
  <c r="Q6" i="4"/>
  <c r="P6" i="4"/>
  <c r="O6" i="4"/>
  <c r="N6" i="4"/>
  <c r="M6" i="4"/>
  <c r="L6" i="4"/>
  <c r="J6" i="4"/>
  <c r="I6" i="4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8" i="2"/>
  <c r="E11" i="3"/>
  <c r="E26" i="3"/>
  <c r="E20" i="3"/>
  <c r="E21" i="3"/>
  <c r="E22" i="3"/>
  <c r="N6" i="2"/>
  <c r="O6" i="2"/>
  <c r="P6" i="2"/>
  <c r="Q6" i="2"/>
  <c r="R6" i="2"/>
  <c r="S6" i="2"/>
  <c r="T6" i="2"/>
  <c r="U6" i="2"/>
  <c r="V6" i="2"/>
  <c r="W6" i="2"/>
  <c r="M6" i="2"/>
  <c r="D28" i="3"/>
  <c r="C23" i="3"/>
  <c r="E23" i="3" s="1"/>
  <c r="B23" i="3"/>
  <c r="B20" i="3"/>
  <c r="B22" i="3"/>
  <c r="C19" i="3"/>
  <c r="C20" i="3"/>
  <c r="X6" i="2"/>
  <c r="L6" i="2"/>
  <c r="C41" i="3"/>
  <c r="B41" i="3"/>
  <c r="K6" i="2"/>
  <c r="E41" i="3" s="1"/>
  <c r="C42" i="3"/>
  <c r="B42" i="3"/>
  <c r="C40" i="3"/>
  <c r="C39" i="3"/>
  <c r="C38" i="3"/>
  <c r="B40" i="3"/>
  <c r="B39" i="3"/>
  <c r="B38" i="3"/>
  <c r="C37" i="3"/>
  <c r="C36" i="3"/>
  <c r="C35" i="3"/>
  <c r="B37" i="3"/>
  <c r="B36" i="3"/>
  <c r="B35" i="3"/>
  <c r="J11" i="2"/>
  <c r="H6" i="2"/>
  <c r="E38" i="3" s="1"/>
  <c r="I6" i="2"/>
  <c r="E39" i="3" s="1"/>
  <c r="J6" i="2"/>
  <c r="E40" i="3" s="1"/>
  <c r="D40" i="3" s="1"/>
  <c r="B25" i="3"/>
  <c r="B24" i="3"/>
  <c r="B21" i="3"/>
  <c r="B19" i="3"/>
  <c r="B18" i="3"/>
  <c r="B10" i="3"/>
  <c r="B9" i="3"/>
  <c r="B8" i="3"/>
  <c r="G6" i="2"/>
  <c r="E37" i="3" s="1"/>
  <c r="E6" i="2"/>
  <c r="E35" i="3" s="1"/>
  <c r="F6" i="2"/>
  <c r="E36" i="3" s="1"/>
  <c r="C9" i="3"/>
  <c r="C10" i="3"/>
  <c r="C18" i="3"/>
  <c r="C21" i="3"/>
  <c r="C22" i="3"/>
  <c r="C24" i="3"/>
  <c r="E24" i="3" s="1"/>
  <c r="C25" i="3"/>
  <c r="E25" i="3" s="1"/>
  <c r="E7" i="3"/>
  <c r="C47" i="3"/>
  <c r="D47" i="3" s="1"/>
  <c r="E45" i="3"/>
  <c r="C45" i="3"/>
  <c r="F28" i="3"/>
  <c r="E18" i="3"/>
  <c r="F16" i="3"/>
  <c r="E16" i="3"/>
  <c r="D16" i="3"/>
  <c r="C16" i="3"/>
  <c r="F13" i="3"/>
  <c r="E10" i="3"/>
  <c r="F30" i="5" l="1"/>
  <c r="C22" i="10"/>
  <c r="E22" i="10" s="1"/>
  <c r="C22" i="5"/>
  <c r="E22" i="5" s="1"/>
  <c r="C21" i="5"/>
  <c r="E21" i="5" s="1"/>
  <c r="C21" i="10"/>
  <c r="U1" i="8"/>
  <c r="V1" i="8" s="1"/>
  <c r="E6" i="4"/>
  <c r="H6" i="4"/>
  <c r="D36" i="5"/>
  <c r="C38" i="5"/>
  <c r="D38" i="5" s="1"/>
  <c r="C37" i="5"/>
  <c r="D37" i="5" s="1"/>
  <c r="C39" i="5"/>
  <c r="D39" i="5" s="1"/>
  <c r="V1" i="4"/>
  <c r="L1" i="4"/>
  <c r="C48" i="3"/>
  <c r="C13" i="5"/>
  <c r="E8" i="5"/>
  <c r="E13" i="5" s="1"/>
  <c r="D35" i="5"/>
  <c r="C45" i="5"/>
  <c r="D44" i="5"/>
  <c r="D41" i="3"/>
  <c r="D36" i="3"/>
  <c r="D37" i="3"/>
  <c r="D38" i="3"/>
  <c r="D39" i="3"/>
  <c r="C28" i="3"/>
  <c r="C8" i="3"/>
  <c r="N1" i="2"/>
  <c r="X1" i="2"/>
  <c r="Y1" i="2" s="1"/>
  <c r="F30" i="3"/>
  <c r="D13" i="3"/>
  <c r="D30" i="3" s="1"/>
  <c r="C43" i="3"/>
  <c r="E9" i="3"/>
  <c r="E19" i="3"/>
  <c r="D35" i="3"/>
  <c r="E8" i="3"/>
  <c r="C13" i="3"/>
  <c r="C30" i="3" s="1"/>
  <c r="C28" i="5" l="1"/>
  <c r="C30" i="5" s="1"/>
  <c r="E21" i="10"/>
  <c r="E28" i="10" s="1"/>
  <c r="E30" i="10" s="1"/>
  <c r="C28" i="10"/>
  <c r="C30" i="10" s="1"/>
  <c r="C40" i="5"/>
  <c r="D40" i="5"/>
  <c r="D43" i="5" s="1"/>
  <c r="D45" i="5" s="1"/>
  <c r="E18" i="5"/>
  <c r="E28" i="5" s="1"/>
  <c r="E30" i="5" s="1"/>
  <c r="W1" i="4"/>
  <c r="E13" i="3"/>
  <c r="E28" i="3"/>
  <c r="E43" i="5" l="1"/>
  <c r="E45" i="5" s="1"/>
  <c r="E30" i="3"/>
  <c r="E42" i="3"/>
  <c r="D42" i="3" s="1"/>
  <c r="A53" i="2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A22" i="2" s="1"/>
  <c r="A21" i="2" s="1"/>
  <c r="A20" i="2" s="1"/>
  <c r="A19" i="2" s="1"/>
  <c r="A18" i="2" s="1"/>
  <c r="D43" i="3" l="1"/>
  <c r="D46" i="3" s="1"/>
  <c r="E43" i="3"/>
  <c r="A17" i="2"/>
  <c r="A16" i="2" s="1"/>
  <c r="A15" i="2" s="1"/>
  <c r="E46" i="3" l="1"/>
  <c r="E48" i="3" s="1"/>
  <c r="D48" i="3"/>
</calcChain>
</file>

<file path=xl/sharedStrings.xml><?xml version="1.0" encoding="utf-8"?>
<sst xmlns="http://schemas.openxmlformats.org/spreadsheetml/2006/main" count="1383" uniqueCount="155">
  <si>
    <t>Gebyr</t>
  </si>
  <si>
    <t>Kreditrente</t>
  </si>
  <si>
    <t>Sjekk</t>
  </si>
  <si>
    <t>Kommentar</t>
  </si>
  <si>
    <t>Fordring/ Gjeld</t>
  </si>
  <si>
    <t>Annonser nettside</t>
  </si>
  <si>
    <t>Tekst:</t>
  </si>
  <si>
    <t>Dato:</t>
  </si>
  <si>
    <t>Bilag:</t>
  </si>
  <si>
    <t>Kostnader:</t>
  </si>
  <si>
    <t>Inntekter.</t>
  </si>
  <si>
    <t>INNTEKTER</t>
  </si>
  <si>
    <t>Differanse</t>
  </si>
  <si>
    <t>Bud.22</t>
  </si>
  <si>
    <t>Sum Inntekter</t>
  </si>
  <si>
    <t>UTGIFTER</t>
  </si>
  <si>
    <t>Sum Utgifter</t>
  </si>
  <si>
    <t>Resultat</t>
  </si>
  <si>
    <t>BALANSE</t>
  </si>
  <si>
    <t>Eiendeler:</t>
  </si>
  <si>
    <t>Endring</t>
  </si>
  <si>
    <t>Sum Eiendeler</t>
  </si>
  <si>
    <t>Egenkapital:</t>
  </si>
  <si>
    <t>Sum Egenkapital</t>
  </si>
  <si>
    <t>Girobetaling 15060872691. Betalingsdato 05-12-2022</t>
  </si>
  <si>
    <t>Girobetaling 43361572638. Betalingsdato 24-10-2022</t>
  </si>
  <si>
    <t>Rissa martna</t>
  </si>
  <si>
    <t>Rissamartnan</t>
  </si>
  <si>
    <t>Overføring - Indre Fosen Kommune Betalingsdato: 28.06.2022</t>
  </si>
  <si>
    <t>4336.14.62468, if jobb</t>
  </si>
  <si>
    <t>Styremøte</t>
  </si>
  <si>
    <t>SMS Medlemmer</t>
  </si>
  <si>
    <t>1 mai annonse</t>
  </si>
  <si>
    <t>4212.05.10082, Fru Nelik as</t>
  </si>
  <si>
    <t>Årsmøte 2022 Trøndelag</t>
  </si>
  <si>
    <t>Vikar oppdrag leie</t>
  </si>
  <si>
    <t>Årsmøte Trøndelag AP mat og dr</t>
  </si>
  <si>
    <t>Overføring - STATSFORVALTAREN I VESTLAND Betalingsdato: 25.03.2022</t>
  </si>
  <si>
    <t>Gave Geir M og Sverre A</t>
  </si>
  <si>
    <t>Årsmøte IFAP</t>
  </si>
  <si>
    <t>Kremkake til årsmøtet</t>
  </si>
  <si>
    <t>4212.16.36632, KulturCompan...</t>
  </si>
  <si>
    <t>Girobetaling Rissa Radio SA. Betalingsdato 01-03-2022</t>
  </si>
  <si>
    <t>Påskjønnelse til Knut Ola for</t>
  </si>
  <si>
    <t xml:space="preserve"> </t>
  </si>
  <si>
    <t xml:space="preserve">  </t>
  </si>
  <si>
    <t>Indre fosen Arbeiderparti</t>
  </si>
  <si>
    <t>Lag og Foreningskonto</t>
  </si>
  <si>
    <t>Overført 43364806494. Betalingsdato 21-12-2022</t>
  </si>
  <si>
    <t>Overført 43360601960. Betalingsdato 21-12-2022</t>
  </si>
  <si>
    <t>Overført 43361660537. Betalingsdato 21-12-2022</t>
  </si>
  <si>
    <t>Overføring - ARBEIDERPARTIET Betalingsdato: 01.07.2022</t>
  </si>
  <si>
    <t>Overføring - ARBEIDERPARTIET Betalingsdato: 03.02.2022</t>
  </si>
  <si>
    <t>Stjørna arbeiderlag</t>
  </si>
  <si>
    <t>Indre Fosen AP</t>
  </si>
  <si>
    <t>overføring</t>
  </si>
  <si>
    <t>Bud.23</t>
  </si>
  <si>
    <t>REGNSKAP 2022 / BUDSJETT 2023</t>
  </si>
  <si>
    <t>Lag og forenings-konto</t>
  </si>
  <si>
    <t>Saldo pr 31.12.2022</t>
  </si>
  <si>
    <t>Saldo pr 1.1.22</t>
  </si>
  <si>
    <t>Medlems-kontingent</t>
  </si>
  <si>
    <t>Egenkapital</t>
  </si>
  <si>
    <t>4336.16.31774</t>
  </si>
  <si>
    <t>4336.13.77789</t>
  </si>
  <si>
    <t>4336.16.24603</t>
  </si>
  <si>
    <t>Stadsbygd arbeiderparti</t>
  </si>
  <si>
    <t>Vikingen</t>
  </si>
  <si>
    <t>4336.48.06494</t>
  </si>
  <si>
    <t>4336.16.60537</t>
  </si>
  <si>
    <t>4336.06.01960</t>
  </si>
  <si>
    <t>Kreditrenter</t>
  </si>
  <si>
    <t>Coop medlems-konto</t>
  </si>
  <si>
    <t>Renter Coop Midt-Norge SA</t>
  </si>
  <si>
    <t>Offentlig støtte</t>
  </si>
  <si>
    <t>Bankgebyr</t>
  </si>
  <si>
    <t>Rente-inntekter</t>
  </si>
  <si>
    <t>Gaver</t>
  </si>
  <si>
    <t>Årsmøter</t>
  </si>
  <si>
    <t>4212.16.36632, KulturCompan…   Husleie Smia 30.9.2021</t>
  </si>
  <si>
    <t>4212.16.36632, KulturCompan…    dobbeltbetalt</t>
  </si>
  <si>
    <t>Frikjøp Knut Ola</t>
  </si>
  <si>
    <t>1 mai annonse  Fosna-Folket</t>
  </si>
  <si>
    <t>Styremøte   Fru neliK AS</t>
  </si>
  <si>
    <t>4336.14.62468, if jobb   Leie Krobua 1.  mai</t>
  </si>
  <si>
    <t>Rissa martna   Kopper og twist</t>
  </si>
  <si>
    <t>Rissamartnan  leie stand</t>
  </si>
  <si>
    <t>Martabrygga AS leie lokaler og mat i fbm partiprogram</t>
  </si>
  <si>
    <t>American Steakhouse AS, partiprogram</t>
  </si>
  <si>
    <t>Avsluttet konto</t>
  </si>
  <si>
    <t>Folkemøter/ medl.møter</t>
  </si>
  <si>
    <t>Valgkamp/martna</t>
  </si>
  <si>
    <t>Diverse</t>
  </si>
  <si>
    <t>Medlemsmøte</t>
  </si>
  <si>
    <t>Driftsmateriell/ sms</t>
  </si>
  <si>
    <t>Ført av Vibeke Røsjø</t>
  </si>
  <si>
    <t>Saldo pr 1.1.23</t>
  </si>
  <si>
    <t>Saldo pr 31.12.2023</t>
  </si>
  <si>
    <t>Bud.24</t>
  </si>
  <si>
    <t>Saldo pr 1.1.24</t>
  </si>
  <si>
    <t>Overføring</t>
  </si>
  <si>
    <t>Overføring m konto</t>
  </si>
  <si>
    <t>Overføring - ARBEIDERPARTIET Betalingsdato: 07.07.2023</t>
  </si>
  <si>
    <t>Overføring - ARBEIDERPARTIET Betalingsdato: 02.02.2023</t>
  </si>
  <si>
    <t>Overføring - Indre Fosen Kommune Betalingsdato: 19.12.2023</t>
  </si>
  <si>
    <t>Til Indre Fosen Kommune</t>
  </si>
  <si>
    <t>Overføring - STATSFORVALTAREN I VESTLAND Betalingsdato: 18.10.2023</t>
  </si>
  <si>
    <t>Brosjyre 15x15 a 3500</t>
  </si>
  <si>
    <t>Indre fosen brosjyre valg</t>
  </si>
  <si>
    <t>trykkeri 1500 opplag</t>
  </si>
  <si>
    <t>Girobet Polaris Media ASA</t>
  </si>
  <si>
    <t>Valg reklame P5fosen</t>
  </si>
  <si>
    <t>roser og gave hasselvikadag</t>
  </si>
  <si>
    <t>mellom konto</t>
  </si>
  <si>
    <t>Rissamartna bod</t>
  </si>
  <si>
    <t>Valg Rose stbygd</t>
  </si>
  <si>
    <t>Valgkamp video</t>
  </si>
  <si>
    <t>Overføring  Iflg. melding nr. Indre Fosen Arbeiderparti Betalingsdato</t>
  </si>
  <si>
    <t>Roser valgkamp</t>
  </si>
  <si>
    <t>1 .mai Leksvik</t>
  </si>
  <si>
    <t>Valgkamp roser</t>
  </si>
  <si>
    <t>1. maifrokost Leksvik</t>
  </si>
  <si>
    <t>Gavekort</t>
  </si>
  <si>
    <t>Overføring - Arbeiderpartiet Betalingsdato: 20.07.2023</t>
  </si>
  <si>
    <t>9001.633981, Arbeiderpartiet</t>
  </si>
  <si>
    <t>Valgkamp Leksival</t>
  </si>
  <si>
    <t>Sms</t>
  </si>
  <si>
    <t>valgkamp avisinlegg</t>
  </si>
  <si>
    <t>1 mai23</t>
  </si>
  <si>
    <t>medlemsmøte 12.6.23</t>
  </si>
  <si>
    <t>kickoff valgkamp 2023</t>
  </si>
  <si>
    <t>gave  til medlem</t>
  </si>
  <si>
    <t>campingbord promo</t>
  </si>
  <si>
    <t>valgkamp roser</t>
  </si>
  <si>
    <t>Promomateriell, banner jakker</t>
  </si>
  <si>
    <t>konststyremøte 27 april</t>
  </si>
  <si>
    <t>roser 12.mai  Coop Valgkamp23</t>
  </si>
  <si>
    <t>Roser Rema Rissa Valgkamp23</t>
  </si>
  <si>
    <t>roser valgkamp 23</t>
  </si>
  <si>
    <t>Årsmøte trøndelag AP scandic</t>
  </si>
  <si>
    <t>1 mai leie Leksvik</t>
  </si>
  <si>
    <t>loddsalg 1. Mai</t>
  </si>
  <si>
    <t>roser 1 mai Kløverstua</t>
  </si>
  <si>
    <t>utlegg mat 1 mai Kløverstua</t>
  </si>
  <si>
    <t>Giro - Aud Janne Hafeld</t>
  </si>
  <si>
    <t>Årsmøte i Hasselvika 2023</t>
  </si>
  <si>
    <t>Overføring - STATSFORVALTAREN I VESTLAND Betalingsdato: 24.03.2023</t>
  </si>
  <si>
    <t>Styremøte Fru Nelik as</t>
  </si>
  <si>
    <t>Overføring - Kulturcompagniet Rissa KF Betalingsdato: 14.02.2023</t>
  </si>
  <si>
    <t>Regnskapshjelp</t>
  </si>
  <si>
    <t>Girobetaling Arbeiderpartiet Betalingsdato 16-01-2023</t>
  </si>
  <si>
    <t>Overføring - Indre Fosen Kommune Betalingsdato: 05.01.2023</t>
  </si>
  <si>
    <t>Linje 74 er utbetaling fra 2022 med feil innbetaling</t>
  </si>
  <si>
    <t>Loddsalg</t>
  </si>
  <si>
    <t>Medlemsmøte-loddsalg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</si>
</sst>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,\ ###,###,##0.00"/>
  </numFmts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2"/>
    <xf numFmtId="3" fontId="2" fillId="0" borderId="0" xfId="2" applyNumberFormat="1"/>
    <xf numFmtId="165" fontId="2" fillId="0" borderId="0" xfId="2" applyNumberFormat="1"/>
    <xf numFmtId="14" fontId="2" fillId="0" borderId="0" xfId="2" applyNumberFormat="1"/>
    <xf numFmtId="165" fontId="2" fillId="0" borderId="2" xfId="2" applyNumberFormat="1" applyBorder="1"/>
    <xf numFmtId="0" fontId="2" fillId="0" borderId="2" xfId="2" applyBorder="1"/>
    <xf numFmtId="164" fontId="0" fillId="0" borderId="2" xfId="3" applyFont="1" applyBorder="1"/>
    <xf numFmtId="14" fontId="2" fillId="0" borderId="2" xfId="2" applyNumberFormat="1" applyBorder="1"/>
    <xf numFmtId="164" fontId="0" fillId="0" borderId="0" xfId="3" applyFont="1" applyBorder="1"/>
    <xf numFmtId="164" fontId="0" fillId="0" borderId="0" xfId="3" applyFont="1"/>
    <xf numFmtId="0" fontId="3" fillId="0" borderId="0" xfId="2" applyFont="1"/>
    <xf numFmtId="3" fontId="1" fillId="0" borderId="0" xfId="1" applyNumberFormat="1" applyFill="1" applyBorder="1"/>
    <xf numFmtId="165" fontId="1" fillId="0" borderId="0" xfId="1" applyNumberFormat="1" applyFill="1" applyBorder="1"/>
    <xf numFmtId="0" fontId="1" fillId="0" borderId="0" xfId="1" applyFill="1" applyBorder="1"/>
    <xf numFmtId="14" fontId="1" fillId="0" borderId="0" xfId="1" applyNumberFormat="1" applyFill="1" applyBorder="1"/>
    <xf numFmtId="3" fontId="1" fillId="2" borderId="3" xfId="1" applyNumberFormat="1" applyBorder="1"/>
    <xf numFmtId="4" fontId="1" fillId="2" borderId="3" xfId="1" applyNumberFormat="1" applyBorder="1"/>
    <xf numFmtId="0" fontId="1" fillId="2" borderId="3" xfId="1" applyBorder="1"/>
    <xf numFmtId="14" fontId="1" fillId="2" borderId="3" xfId="1" applyNumberFormat="1" applyBorder="1"/>
    <xf numFmtId="14" fontId="1" fillId="2" borderId="3" xfId="1" quotePrefix="1" applyNumberFormat="1" applyBorder="1" applyAlignment="1">
      <alignment horizontal="center"/>
    </xf>
    <xf numFmtId="0" fontId="4" fillId="5" borderId="4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7" fillId="4" borderId="6" xfId="2" applyFont="1" applyFill="1" applyBorder="1"/>
    <xf numFmtId="0" fontId="2" fillId="8" borderId="5" xfId="2" applyFill="1" applyBorder="1"/>
    <xf numFmtId="0" fontId="8" fillId="0" borderId="0" xfId="2" applyFont="1"/>
    <xf numFmtId="4" fontId="2" fillId="0" borderId="0" xfId="2" applyNumberFormat="1"/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7" xfId="2" applyBorder="1"/>
    <xf numFmtId="14" fontId="10" fillId="0" borderId="7" xfId="2" applyNumberFormat="1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2" fillId="0" borderId="0" xfId="2" applyAlignment="1">
      <alignment horizontal="left"/>
    </xf>
    <xf numFmtId="3" fontId="11" fillId="0" borderId="0" xfId="2" applyNumberFormat="1" applyFont="1"/>
    <xf numFmtId="3" fontId="12" fillId="0" borderId="0" xfId="2" applyNumberFormat="1" applyFont="1"/>
    <xf numFmtId="0" fontId="7" fillId="6" borderId="8" xfId="2" applyFont="1" applyFill="1" applyBorder="1"/>
    <xf numFmtId="4" fontId="10" fillId="0" borderId="0" xfId="2" applyNumberFormat="1" applyFont="1"/>
    <xf numFmtId="0" fontId="13" fillId="0" borderId="0" xfId="2" applyFont="1"/>
    <xf numFmtId="0" fontId="5" fillId="0" borderId="0" xfId="2" applyFont="1"/>
    <xf numFmtId="3" fontId="13" fillId="0" borderId="0" xfId="2" applyNumberFormat="1" applyFont="1"/>
    <xf numFmtId="4" fontId="3" fillId="0" borderId="0" xfId="2" applyNumberFormat="1" applyFont="1"/>
    <xf numFmtId="0" fontId="14" fillId="0" borderId="0" xfId="2" applyFont="1"/>
    <xf numFmtId="0" fontId="2" fillId="6" borderId="8" xfId="2" applyFill="1" applyBorder="1"/>
    <xf numFmtId="0" fontId="3" fillId="6" borderId="8" xfId="2" applyFont="1" applyFill="1" applyBorder="1"/>
    <xf numFmtId="3" fontId="3" fillId="0" borderId="0" xfId="2" applyNumberFormat="1" applyFont="1"/>
    <xf numFmtId="0" fontId="4" fillId="0" borderId="0" xfId="2" applyFont="1"/>
    <xf numFmtId="14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0" fontId="0" fillId="0" borderId="2" xfId="0" applyBorder="1"/>
    <xf numFmtId="0" fontId="2" fillId="0" borderId="0" xfId="2" applyAlignment="1">
      <alignment horizontal="right"/>
    </xf>
    <xf numFmtId="164" fontId="1" fillId="0" borderId="0" xfId="4" applyFont="1" applyFill="1" applyBorder="1"/>
    <xf numFmtId="164" fontId="0" fillId="0" borderId="0" xfId="4" applyFont="1"/>
    <xf numFmtId="164" fontId="1" fillId="2" borderId="11" xfId="4" applyFont="1" applyFill="1" applyBorder="1"/>
    <xf numFmtId="0" fontId="1" fillId="2" borderId="3" xfId="1" applyBorder="1" applyAlignment="1">
      <alignment horizontal="right"/>
    </xf>
    <xf numFmtId="164" fontId="2" fillId="0" borderId="0" xfId="2" applyNumberFormat="1"/>
    <xf numFmtId="4" fontId="1" fillId="2" borderId="13" xfId="1" applyNumberFormat="1" applyBorder="1"/>
    <xf numFmtId="4" fontId="6" fillId="7" borderId="0" xfId="2" applyNumberFormat="1" applyFont="1" applyFill="1" applyAlignment="1">
      <alignment horizontal="center" vertical="center" wrapText="1"/>
    </xf>
    <xf numFmtId="4" fontId="2" fillId="0" borderId="7" xfId="2" applyNumberFormat="1" applyBorder="1"/>
    <xf numFmtId="0" fontId="2" fillId="8" borderId="0" xfId="2" applyFill="1"/>
    <xf numFmtId="0" fontId="7" fillId="4" borderId="0" xfId="2" applyFont="1" applyFill="1"/>
    <xf numFmtId="0" fontId="4" fillId="6" borderId="0" xfId="2" applyFont="1" applyFill="1" applyAlignment="1">
      <alignment horizontal="center" vertical="center" wrapText="1"/>
    </xf>
    <xf numFmtId="0" fontId="4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164" fontId="2" fillId="0" borderId="0" xfId="4" applyFont="1" applyBorder="1"/>
    <xf numFmtId="164" fontId="2" fillId="0" borderId="10" xfId="4" applyFont="1" applyBorder="1"/>
    <xf numFmtId="164" fontId="2" fillId="0" borderId="7" xfId="4" applyFont="1" applyBorder="1"/>
    <xf numFmtId="164" fontId="2" fillId="0" borderId="14" xfId="4" applyFont="1" applyBorder="1"/>
    <xf numFmtId="164" fontId="6" fillId="7" borderId="0" xfId="4" applyFont="1" applyFill="1" applyBorder="1" applyAlignment="1">
      <alignment horizontal="center" vertical="center" wrapText="1"/>
    </xf>
    <xf numFmtId="164" fontId="5" fillId="7" borderId="0" xfId="4" applyFont="1" applyFill="1" applyBorder="1" applyAlignment="1">
      <alignment horizontal="center" vertical="center" wrapText="1"/>
    </xf>
    <xf numFmtId="164" fontId="6" fillId="7" borderId="10" xfId="4" applyFont="1" applyFill="1" applyBorder="1" applyAlignment="1">
      <alignment horizontal="center" vertical="center" wrapText="1"/>
    </xf>
    <xf numFmtId="164" fontId="1" fillId="2" borderId="0" xfId="4" applyFont="1" applyFill="1" applyBorder="1"/>
    <xf numFmtId="164" fontId="1" fillId="0" borderId="10" xfId="4" applyFont="1" applyFill="1" applyBorder="1"/>
    <xf numFmtId="164" fontId="0" fillId="0" borderId="0" xfId="4" applyFont="1" applyBorder="1"/>
    <xf numFmtId="164" fontId="0" fillId="0" borderId="10" xfId="4" applyFont="1" applyBorder="1"/>
    <xf numFmtId="164" fontId="2" fillId="0" borderId="2" xfId="4" applyFont="1" applyBorder="1"/>
    <xf numFmtId="164" fontId="2" fillId="0" borderId="12" xfId="4" applyFont="1" applyBorder="1"/>
    <xf numFmtId="4" fontId="11" fillId="0" borderId="0" xfId="2" applyNumberFormat="1" applyFont="1"/>
    <xf numFmtId="4" fontId="12" fillId="0" borderId="0" xfId="2" applyNumberFormat="1" applyFont="1"/>
    <xf numFmtId="4" fontId="10" fillId="6" borderId="9" xfId="2" applyNumberFormat="1" applyFont="1" applyFill="1" applyBorder="1"/>
    <xf numFmtId="4" fontId="5" fillId="6" borderId="9" xfId="2" applyNumberFormat="1" applyFont="1" applyFill="1" applyBorder="1"/>
    <xf numFmtId="4" fontId="13" fillId="0" borderId="0" xfId="2" applyNumberFormat="1" applyFont="1"/>
    <xf numFmtId="4" fontId="5" fillId="0" borderId="0" xfId="2" applyNumberFormat="1" applyFont="1"/>
    <xf numFmtId="14" fontId="16" fillId="0" borderId="0" xfId="1" applyNumberFormat="1" applyFont="1" applyFill="1" applyBorder="1"/>
    <xf numFmtId="0" fontId="16" fillId="0" borderId="0" xfId="1" applyFont="1" applyFill="1" applyBorder="1"/>
  </cellXfs>
  <cellStyles count="5">
    <cellStyle name="Inndata" xfId="1" builtinId="20"/>
    <cellStyle name="Komma" xfId="4" builtinId="3"/>
    <cellStyle name="Komma 2" xfId="3" xr:uid="{834005E0-0BF5-46AF-9E30-11CA04022317}"/>
    <cellStyle name="Normal" xfId="0" builtinId="0"/>
    <cellStyle name="Normal 2" xfId="2" xr:uid="{E3FD2781-5959-426D-B6BB-7833A88219A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ker\OneDrive\Documents\Fosen%20NTN%20Taekwondo\regnskap2023\Regnskap%20Taekwondo%202022med%20bilagsnumm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ettle22"/>
      <sheetName val="Konto22"/>
      <sheetName val="Regn22"/>
      <sheetName val="izettle21"/>
      <sheetName val="Konto21"/>
      <sheetName val="Regn21"/>
      <sheetName val="izettle20"/>
      <sheetName val="Konto20"/>
      <sheetName val="Regn20"/>
      <sheetName val="izettle19"/>
      <sheetName val="Konto19"/>
      <sheetName val="Regn19 "/>
      <sheetName val="izettle2018"/>
      <sheetName val="hele2018izettle"/>
      <sheetName val="Regn18"/>
      <sheetName val="Konto18"/>
      <sheetName val="ToppK18"/>
      <sheetName val="FH18"/>
      <sheetName val="FV18"/>
      <sheetName val="Konto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K3">
            <v>30</v>
          </cell>
          <cell r="L3">
            <v>31</v>
          </cell>
          <cell r="M3">
            <v>32</v>
          </cell>
          <cell r="N3">
            <v>33</v>
          </cell>
          <cell r="O3">
            <v>34</v>
          </cell>
          <cell r="P3">
            <v>35</v>
          </cell>
          <cell r="Q3">
            <v>36</v>
          </cell>
          <cell r="R3">
            <v>60</v>
          </cell>
          <cell r="S3">
            <v>61</v>
          </cell>
          <cell r="T3">
            <v>62</v>
          </cell>
          <cell r="U3">
            <v>63</v>
          </cell>
          <cell r="V3">
            <v>64</v>
          </cell>
          <cell r="W3">
            <v>65</v>
          </cell>
          <cell r="X3">
            <v>66</v>
          </cell>
          <cell r="Y3">
            <v>67</v>
          </cell>
          <cell r="Z3">
            <v>68</v>
          </cell>
          <cell r="AA3">
            <v>69</v>
          </cell>
          <cell r="AB3">
            <v>70</v>
          </cell>
          <cell r="AC3">
            <v>71</v>
          </cell>
          <cell r="AD3">
            <v>72</v>
          </cell>
          <cell r="AE3">
            <v>73</v>
          </cell>
          <cell r="AF3">
            <v>74</v>
          </cell>
        </row>
        <row r="4">
          <cell r="K4" t="str">
            <v>Trenings avgift</v>
          </cell>
          <cell r="L4" t="str">
            <v>Rente inntekter</v>
          </cell>
          <cell r="M4" t="str">
            <v>Salg Utstyr</v>
          </cell>
          <cell r="N4" t="str">
            <v>Tildelte-midler</v>
          </cell>
          <cell r="O4" t="str">
            <v>Grasrot</v>
          </cell>
          <cell r="P4" t="str">
            <v>Gradering</v>
          </cell>
          <cell r="Q4" t="str">
            <v>Sponsor avtaler</v>
          </cell>
          <cell r="R4" t="str">
            <v>Gebyr og renter</v>
          </cell>
          <cell r="S4" t="str">
            <v>Gradering kostnad</v>
          </cell>
          <cell r="T4" t="str">
            <v>Innkjøp utstyr til salg</v>
          </cell>
          <cell r="U4" t="str">
            <v>Gaver</v>
          </cell>
          <cell r="V4" t="str">
            <v>Gratiale</v>
          </cell>
          <cell r="W4" t="str">
            <v>Husleie</v>
          </cell>
          <cell r="X4" t="str">
            <v>Instruksjon</v>
          </cell>
          <cell r="Y4" t="str">
            <v>Reisekostnader</v>
          </cell>
          <cell r="Z4" t="str">
            <v>Kurs/Arrangement</v>
          </cell>
          <cell r="AA4" t="str">
            <v>Avgifter</v>
          </cell>
          <cell r="AB4" t="str">
            <v>Mesterskap</v>
          </cell>
          <cell r="AC4" t="str">
            <v>Annonser</v>
          </cell>
          <cell r="AD4" t="str">
            <v>Felles utstyr</v>
          </cell>
          <cell r="AE4" t="str">
            <v>Styremøter/Avslutning/Kontorrekvisit</v>
          </cell>
          <cell r="AF4" t="str">
            <v>Fordring</v>
          </cell>
        </row>
        <row r="5">
          <cell r="K5">
            <v>61500</v>
          </cell>
          <cell r="L5">
            <v>248.60999999999999</v>
          </cell>
          <cell r="M5">
            <v>17131</v>
          </cell>
          <cell r="N5">
            <v>76485</v>
          </cell>
          <cell r="O5">
            <v>3003.91</v>
          </cell>
          <cell r="P5">
            <v>34650</v>
          </cell>
          <cell r="Q5">
            <v>55000</v>
          </cell>
          <cell r="R5">
            <v>-1435.33</v>
          </cell>
          <cell r="S5">
            <v>-35525</v>
          </cell>
          <cell r="T5">
            <v>-22975</v>
          </cell>
          <cell r="U5">
            <v>-3650</v>
          </cell>
          <cell r="V5">
            <v>-12000</v>
          </cell>
          <cell r="W5">
            <v>-34000</v>
          </cell>
          <cell r="X5">
            <v>-40000</v>
          </cell>
          <cell r="Y5">
            <v>0</v>
          </cell>
          <cell r="Z5">
            <v>-25281.919999999998</v>
          </cell>
          <cell r="AA5">
            <v>-46410</v>
          </cell>
          <cell r="AB5">
            <v>0</v>
          </cell>
          <cell r="AC5">
            <v>-1544</v>
          </cell>
          <cell r="AD5">
            <v>-1664</v>
          </cell>
          <cell r="AE5">
            <v>-2283.6999999999998</v>
          </cell>
          <cell r="AF5">
            <v>-4142</v>
          </cell>
        </row>
      </sheetData>
      <sheetData sheetId="11" refreshError="1">
        <row r="40">
          <cell r="E40">
            <v>168481.73</v>
          </cell>
        </row>
        <row r="47">
          <cell r="E47">
            <v>0</v>
          </cell>
        </row>
      </sheetData>
      <sheetData sheetId="12" refreshError="1"/>
      <sheetData sheetId="13" refreshError="1"/>
      <sheetData sheetId="14" refreshError="1"/>
      <sheetData sheetId="15" refreshError="1">
        <row r="3">
          <cell r="K3">
            <v>30</v>
          </cell>
          <cell r="L3">
            <v>31</v>
          </cell>
          <cell r="M3">
            <v>32</v>
          </cell>
          <cell r="N3">
            <v>33</v>
          </cell>
          <cell r="O3">
            <v>34</v>
          </cell>
          <cell r="P3">
            <v>35</v>
          </cell>
          <cell r="Q3">
            <v>36</v>
          </cell>
          <cell r="R3">
            <v>60</v>
          </cell>
          <cell r="S3">
            <v>61</v>
          </cell>
          <cell r="T3">
            <v>62</v>
          </cell>
          <cell r="U3">
            <v>63</v>
          </cell>
          <cell r="V3">
            <v>64</v>
          </cell>
          <cell r="W3">
            <v>65</v>
          </cell>
          <cell r="X3">
            <v>66</v>
          </cell>
          <cell r="Y3">
            <v>67</v>
          </cell>
          <cell r="Z3">
            <v>68</v>
          </cell>
          <cell r="AA3">
            <v>69</v>
          </cell>
          <cell r="AB3">
            <v>70</v>
          </cell>
          <cell r="AC3">
            <v>71</v>
          </cell>
          <cell r="AD3">
            <v>72</v>
          </cell>
          <cell r="AE3">
            <v>73</v>
          </cell>
          <cell r="AF3">
            <v>74</v>
          </cell>
        </row>
        <row r="4">
          <cell r="K4" t="str">
            <v>Trenings avgift</v>
          </cell>
          <cell r="L4" t="str">
            <v>Rente inntekter</v>
          </cell>
          <cell r="M4" t="str">
            <v>Salg Utstyr</v>
          </cell>
          <cell r="N4" t="str">
            <v>Tildelte-midler</v>
          </cell>
          <cell r="O4" t="str">
            <v>Grasrot</v>
          </cell>
          <cell r="P4" t="str">
            <v>Gradering</v>
          </cell>
          <cell r="Q4" t="str">
            <v>Sponsor avtaler</v>
          </cell>
          <cell r="R4" t="str">
            <v>Gebyr og renter</v>
          </cell>
          <cell r="S4" t="str">
            <v>Gradering kostnad</v>
          </cell>
          <cell r="T4" t="str">
            <v>Innkjøp utstyr til salg</v>
          </cell>
          <cell r="U4" t="str">
            <v>Gaver</v>
          </cell>
          <cell r="V4" t="str">
            <v>Gratiale</v>
          </cell>
          <cell r="W4" t="str">
            <v>Husleie</v>
          </cell>
          <cell r="X4" t="str">
            <v>Instruksjon</v>
          </cell>
          <cell r="Y4" t="str">
            <v>Reisekostnader</v>
          </cell>
          <cell r="Z4" t="str">
            <v>Kurs/Arrangement</v>
          </cell>
          <cell r="AA4" t="str">
            <v>Avgifter</v>
          </cell>
          <cell r="AB4" t="str">
            <v>Mesterskap</v>
          </cell>
          <cell r="AC4" t="str">
            <v>Annonser</v>
          </cell>
          <cell r="AD4" t="str">
            <v>Felles utstyr</v>
          </cell>
          <cell r="AE4" t="str">
            <v>Styremøter/Avslutning/Kontorrekvisit</v>
          </cell>
          <cell r="AF4" t="str">
            <v>Fordring</v>
          </cell>
        </row>
        <row r="5">
          <cell r="K5">
            <v>57900</v>
          </cell>
          <cell r="L5">
            <v>65.319999999999993</v>
          </cell>
          <cell r="M5">
            <v>21193.91</v>
          </cell>
          <cell r="N5">
            <v>88582</v>
          </cell>
          <cell r="O5">
            <v>2059.4499999999998</v>
          </cell>
          <cell r="P5">
            <v>40826.44</v>
          </cell>
          <cell r="Q5">
            <v>55000</v>
          </cell>
          <cell r="R5">
            <v>-188</v>
          </cell>
          <cell r="S5">
            <v>-41800</v>
          </cell>
          <cell r="T5">
            <v>-18001</v>
          </cell>
          <cell r="U5">
            <v>0</v>
          </cell>
          <cell r="V5">
            <v>-8000</v>
          </cell>
          <cell r="W5">
            <v>-28000</v>
          </cell>
          <cell r="X5">
            <v>-48100</v>
          </cell>
          <cell r="Y5">
            <v>-11619</v>
          </cell>
          <cell r="Z5">
            <v>-22594.05</v>
          </cell>
          <cell r="AA5">
            <v>-50560</v>
          </cell>
          <cell r="AB5">
            <v>0</v>
          </cell>
          <cell r="AC5">
            <v>0</v>
          </cell>
          <cell r="AD5">
            <v>-6419.75</v>
          </cell>
          <cell r="AE5">
            <v>-1094.83</v>
          </cell>
          <cell r="AF5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2C19-44D6-412E-9289-422A67679683}">
  <sheetPr>
    <tabColor rgb="FF00B0F0"/>
  </sheetPr>
  <dimension ref="A1:L62"/>
  <sheetViews>
    <sheetView topLeftCell="A3" workbookViewId="0">
      <selection activeCell="H24" sqref="H24"/>
    </sheetView>
  </sheetViews>
  <sheetFormatPr baseColWidth="10" defaultColWidth="11.453125" defaultRowHeight="12.5" x14ac:dyDescent="0.25"/>
  <cols>
    <col min="1" max="1" width="8.7265625" style="1" customWidth="1"/>
    <col min="2" max="2" width="26.81640625" style="1" customWidth="1"/>
    <col min="3" max="6" width="13.1796875" style="1" customWidth="1"/>
    <col min="7" max="7" width="7" style="1" customWidth="1"/>
    <col min="8" max="8" width="15.26953125" style="1" bestFit="1" customWidth="1"/>
    <col min="9" max="10" width="11.453125" style="1"/>
    <col min="11" max="12" width="13.1796875" style="1" customWidth="1"/>
    <col min="13" max="16384" width="11.453125" style="1"/>
  </cols>
  <sheetData>
    <row r="1" spans="1:9" ht="23" x14ac:dyDescent="0.5">
      <c r="D1" s="27" t="s">
        <v>57</v>
      </c>
    </row>
    <row r="2" spans="1:9" ht="13" x14ac:dyDescent="0.3">
      <c r="D2" s="28" t="s">
        <v>46</v>
      </c>
    </row>
    <row r="5" spans="1:9" x14ac:dyDescent="0.25">
      <c r="B5" s="1" t="s">
        <v>11</v>
      </c>
    </row>
    <row r="6" spans="1:9" ht="13.5" thickBot="1" x14ac:dyDescent="0.35">
      <c r="B6" s="29"/>
      <c r="C6" s="30">
        <v>45291</v>
      </c>
      <c r="D6" s="31" t="s">
        <v>56</v>
      </c>
      <c r="E6" s="31" t="s">
        <v>12</v>
      </c>
      <c r="F6" s="31" t="s">
        <v>98</v>
      </c>
    </row>
    <row r="7" spans="1:9" x14ac:dyDescent="0.25">
      <c r="A7" s="32"/>
      <c r="C7" s="33"/>
      <c r="D7" s="33"/>
      <c r="E7" s="33"/>
      <c r="F7" s="34"/>
    </row>
    <row r="8" spans="1:9" x14ac:dyDescent="0.25">
      <c r="A8" s="32"/>
      <c r="B8" s="32" t="str">
        <f>'Konto AP22'!L4</f>
        <v>Medlems-kontingent</v>
      </c>
      <c r="C8" s="79">
        <f>KontoAP23!I6</f>
        <v>24024.519999999997</v>
      </c>
      <c r="D8" s="79">
        <f>Regn22!F8</f>
        <v>13000</v>
      </c>
      <c r="E8" s="79">
        <f t="shared" ref="E8:E11" si="0">+C8-D8</f>
        <v>11024.519999999997</v>
      </c>
      <c r="F8" s="80"/>
    </row>
    <row r="9" spans="1:9" x14ac:dyDescent="0.25">
      <c r="A9" s="32"/>
      <c r="B9" s="32" t="str">
        <f>'Konto AP22'!M4</f>
        <v>Offentlig støtte</v>
      </c>
      <c r="C9" s="79">
        <f>KontoAP23!J6</f>
        <v>12651.75</v>
      </c>
      <c r="D9" s="79">
        <f>Regn22!F9</f>
        <v>17500</v>
      </c>
      <c r="E9" s="79">
        <f t="shared" si="0"/>
        <v>-4848.25</v>
      </c>
      <c r="F9" s="80"/>
    </row>
    <row r="10" spans="1:9" x14ac:dyDescent="0.25">
      <c r="A10" s="32"/>
      <c r="B10" s="32" t="str">
        <f>'Konto AP22'!N4</f>
        <v>Rente-inntekter</v>
      </c>
      <c r="C10" s="79">
        <f>KontoAP23!L6</f>
        <v>88.44</v>
      </c>
      <c r="D10" s="79">
        <f>Regn22!F10</f>
        <v>200</v>
      </c>
      <c r="E10" s="79">
        <f t="shared" si="0"/>
        <v>-111.56</v>
      </c>
      <c r="F10" s="80"/>
    </row>
    <row r="11" spans="1:9" x14ac:dyDescent="0.25">
      <c r="A11" s="32"/>
      <c r="B11" s="11" t="s">
        <v>154</v>
      </c>
      <c r="C11" s="79">
        <f>KontoAP23!K6</f>
        <v>932</v>
      </c>
      <c r="D11" s="79">
        <f>Regn22!F11</f>
        <v>0</v>
      </c>
      <c r="E11" s="79">
        <f t="shared" si="0"/>
        <v>932</v>
      </c>
      <c r="F11" s="80"/>
    </row>
    <row r="12" spans="1:9" x14ac:dyDescent="0.25">
      <c r="A12" s="32"/>
      <c r="B12" s="11"/>
      <c r="C12" s="79"/>
      <c r="D12" s="79"/>
      <c r="E12" s="79"/>
      <c r="F12" s="80"/>
    </row>
    <row r="13" spans="1:9" ht="13" x14ac:dyDescent="0.3">
      <c r="B13" s="35" t="s">
        <v>14</v>
      </c>
      <c r="C13" s="81">
        <f>SUM(C7:C12)</f>
        <v>37696.71</v>
      </c>
      <c r="D13" s="81">
        <f>SUM(D7:D12)</f>
        <v>30700</v>
      </c>
      <c r="E13" s="81">
        <f>SUM(E7:E12)</f>
        <v>6996.7099999999964</v>
      </c>
      <c r="F13" s="82">
        <f>SUM(F7:F12)</f>
        <v>0</v>
      </c>
      <c r="H13" s="36"/>
      <c r="I13" s="36"/>
    </row>
    <row r="14" spans="1:9" ht="24" customHeight="1" x14ac:dyDescent="0.3">
      <c r="C14" s="37"/>
      <c r="D14" s="38"/>
      <c r="E14" s="37"/>
      <c r="F14" s="37"/>
    </row>
    <row r="15" spans="1:9" ht="13" x14ac:dyDescent="0.3">
      <c r="B15" s="1" t="s">
        <v>15</v>
      </c>
      <c r="C15" s="37"/>
      <c r="D15" s="38"/>
      <c r="E15" s="37"/>
      <c r="F15" s="37"/>
    </row>
    <row r="16" spans="1:9" ht="13.5" thickBot="1" x14ac:dyDescent="0.35">
      <c r="B16" s="29"/>
      <c r="C16" s="30">
        <f>+C6</f>
        <v>45291</v>
      </c>
      <c r="D16" s="31" t="str">
        <f>+D6</f>
        <v>Bud.23</v>
      </c>
      <c r="E16" s="31" t="str">
        <f>+E6</f>
        <v>Differanse</v>
      </c>
      <c r="F16" s="31" t="str">
        <f>+F6</f>
        <v>Bud.24</v>
      </c>
    </row>
    <row r="17" spans="1:9" x14ac:dyDescent="0.25">
      <c r="A17" s="32"/>
      <c r="C17" s="33"/>
      <c r="D17" s="33"/>
      <c r="E17" s="33"/>
      <c r="F17" s="39"/>
    </row>
    <row r="18" spans="1:9" x14ac:dyDescent="0.25">
      <c r="A18" s="32"/>
      <c r="B18" s="1" t="str">
        <f>'Konto AP22'!O4</f>
        <v>Folkemøter/ medl.møter</v>
      </c>
      <c r="C18" s="79">
        <f>-KontoAP23!M6</f>
        <v>5749.66</v>
      </c>
      <c r="D18" s="79">
        <f>Regn22!F18</f>
        <v>7000</v>
      </c>
      <c r="E18" s="79">
        <f t="shared" ref="E18:E26" si="1">+C18-D18</f>
        <v>-1250.3400000000001</v>
      </c>
      <c r="F18" s="83"/>
    </row>
    <row r="19" spans="1:9" x14ac:dyDescent="0.25">
      <c r="A19" s="32"/>
      <c r="B19" s="1" t="str">
        <f>'Konto AP22'!P4</f>
        <v>Årsmøter</v>
      </c>
      <c r="C19" s="79">
        <f>-KontoAP23!N6</f>
        <v>10050</v>
      </c>
      <c r="D19" s="79">
        <f>Regn22!F19</f>
        <v>12000</v>
      </c>
      <c r="E19" s="79">
        <f t="shared" si="1"/>
        <v>-1950</v>
      </c>
      <c r="F19" s="83"/>
    </row>
    <row r="20" spans="1:9" x14ac:dyDescent="0.25">
      <c r="A20" s="32"/>
      <c r="B20" s="1" t="str">
        <f>'Konto AP22'!Q4</f>
        <v>Valgkamp/martna</v>
      </c>
      <c r="C20" s="79">
        <f>-KontoAP23!O6</f>
        <v>84550.05</v>
      </c>
      <c r="D20" s="79">
        <f>Regn22!F20</f>
        <v>30000</v>
      </c>
      <c r="E20" s="79">
        <f t="shared" si="1"/>
        <v>54550.05</v>
      </c>
      <c r="F20" s="83"/>
    </row>
    <row r="21" spans="1:9" x14ac:dyDescent="0.25">
      <c r="A21" s="32"/>
      <c r="B21" s="1" t="str">
        <f>'Konto AP22'!R4</f>
        <v>Gaver</v>
      </c>
      <c r="C21" s="79">
        <f>-KontoAP23!P6</f>
        <v>1124.9000000000001</v>
      </c>
      <c r="D21" s="79">
        <f>Regn22!F21</f>
        <v>4000</v>
      </c>
      <c r="E21" s="79">
        <f t="shared" si="1"/>
        <v>-2875.1</v>
      </c>
      <c r="F21" s="83"/>
    </row>
    <row r="22" spans="1:9" x14ac:dyDescent="0.25">
      <c r="A22" s="32"/>
      <c r="B22" s="1" t="str">
        <f>'Konto AP22'!S4</f>
        <v>Styremøte</v>
      </c>
      <c r="C22" s="79">
        <f>-KontoAP23!Q6</f>
        <v>1184</v>
      </c>
      <c r="D22" s="79">
        <f>Regn22!F22</f>
        <v>5000</v>
      </c>
      <c r="E22" s="79">
        <f t="shared" si="1"/>
        <v>-3816</v>
      </c>
      <c r="F22" s="83"/>
    </row>
    <row r="23" spans="1:9" x14ac:dyDescent="0.25">
      <c r="A23" s="32"/>
      <c r="B23" s="1" t="str">
        <f>'Konto AP22'!T4</f>
        <v>Driftsmateriell/ sms</v>
      </c>
      <c r="C23" s="79">
        <f>-KontoAP23!R6</f>
        <v>10119.029999999999</v>
      </c>
      <c r="D23" s="79">
        <f>Regn22!F23</f>
        <v>1000</v>
      </c>
      <c r="E23" s="79">
        <f t="shared" si="1"/>
        <v>9119.0299999999988</v>
      </c>
      <c r="F23" s="83"/>
    </row>
    <row r="24" spans="1:9" x14ac:dyDescent="0.25">
      <c r="A24" s="32"/>
      <c r="B24" s="1" t="str">
        <f>'Konto AP22'!U4</f>
        <v>Annonser nettside</v>
      </c>
      <c r="C24" s="79">
        <f>-KontoAP23!S6</f>
        <v>13871</v>
      </c>
      <c r="D24" s="79">
        <f>Regn22!F24</f>
        <v>6000</v>
      </c>
      <c r="E24" s="79">
        <f t="shared" si="1"/>
        <v>7871</v>
      </c>
      <c r="F24" s="83"/>
    </row>
    <row r="25" spans="1:9" x14ac:dyDescent="0.25">
      <c r="A25" s="32"/>
      <c r="B25" s="1" t="str">
        <f>'Konto AP22'!V4</f>
        <v>Bankgebyr</v>
      </c>
      <c r="C25" s="79">
        <f>-KontoAP23!T6</f>
        <v>252</v>
      </c>
      <c r="D25" s="79">
        <f>Regn22!F25</f>
        <v>200</v>
      </c>
      <c r="E25" s="79">
        <f t="shared" si="1"/>
        <v>52</v>
      </c>
      <c r="F25" s="83"/>
      <c r="H25" s="11"/>
    </row>
    <row r="26" spans="1:9" ht="12.75" customHeight="1" x14ac:dyDescent="0.25">
      <c r="A26" s="32"/>
      <c r="B26" s="11" t="s">
        <v>92</v>
      </c>
      <c r="C26" s="79"/>
      <c r="D26" s="79">
        <f>Regn22!F26</f>
        <v>0</v>
      </c>
      <c r="E26" s="79">
        <f t="shared" si="1"/>
        <v>0</v>
      </c>
      <c r="F26" s="83"/>
      <c r="H26" s="11"/>
    </row>
    <row r="27" spans="1:9" x14ac:dyDescent="0.25">
      <c r="A27" s="32"/>
      <c r="B27" s="11"/>
      <c r="C27" s="79"/>
      <c r="D27" s="79"/>
      <c r="E27" s="79"/>
      <c r="F27" s="83"/>
      <c r="H27" s="11"/>
    </row>
    <row r="28" spans="1:9" ht="13" x14ac:dyDescent="0.3">
      <c r="A28" s="32"/>
      <c r="B28" s="35" t="s">
        <v>16</v>
      </c>
      <c r="C28" s="81">
        <f>SUM(C17:C27)</f>
        <v>126900.64</v>
      </c>
      <c r="D28" s="81">
        <f>SUM(D17:D27)</f>
        <v>65200</v>
      </c>
      <c r="E28" s="81">
        <f>SUM(E17:E27)</f>
        <v>61700.640000000007</v>
      </c>
      <c r="F28" s="82">
        <f>SUM(F17:F27)</f>
        <v>0</v>
      </c>
    </row>
    <row r="29" spans="1:9" ht="15" customHeight="1" x14ac:dyDescent="0.3">
      <c r="C29" s="36"/>
      <c r="D29" s="36"/>
      <c r="E29" s="36"/>
      <c r="F29" s="84"/>
      <c r="H29" s="36"/>
      <c r="I29" s="36"/>
    </row>
    <row r="30" spans="1:9" ht="13" x14ac:dyDescent="0.3">
      <c r="B30" s="35" t="s">
        <v>17</v>
      </c>
      <c r="C30" s="81">
        <f>+C13-C28</f>
        <v>-89203.93</v>
      </c>
      <c r="D30" s="81">
        <f>+D13-D28</f>
        <v>-34500</v>
      </c>
      <c r="E30" s="81">
        <f>+E13-E28</f>
        <v>-54703.930000000008</v>
      </c>
      <c r="F30" s="81">
        <f>+F13-F28</f>
        <v>0</v>
      </c>
    </row>
    <row r="31" spans="1:9" ht="24" customHeight="1" x14ac:dyDescent="0.25">
      <c r="C31" s="40"/>
      <c r="D31" s="40"/>
      <c r="E31" s="11"/>
      <c r="F31" s="11"/>
    </row>
    <row r="32" spans="1:9" x14ac:dyDescent="0.25">
      <c r="B32" s="1" t="s">
        <v>18</v>
      </c>
      <c r="C32" s="11"/>
      <c r="D32" s="11"/>
      <c r="E32" s="11"/>
      <c r="F32" s="11"/>
    </row>
    <row r="33" spans="1:12" x14ac:dyDescent="0.25">
      <c r="C33" s="11"/>
      <c r="D33" s="11"/>
      <c r="E33" s="11"/>
      <c r="F33" s="11"/>
    </row>
    <row r="34" spans="1:12" ht="13.5" thickBot="1" x14ac:dyDescent="0.35">
      <c r="B34" s="41" t="s">
        <v>19</v>
      </c>
      <c r="C34" s="30">
        <v>44927</v>
      </c>
      <c r="D34" s="31" t="s">
        <v>20</v>
      </c>
      <c r="E34" s="30">
        <v>45291</v>
      </c>
      <c r="F34" s="11"/>
    </row>
    <row r="35" spans="1:12" x14ac:dyDescent="0.25">
      <c r="B35" s="26" t="str">
        <f>'Konto AP22'!E4</f>
        <v>Indre Fosen AP</v>
      </c>
      <c r="C35" s="79">
        <f>KontoAP23!E1</f>
        <v>35172.160000000003</v>
      </c>
      <c r="D35" s="79">
        <f>+E35-C35</f>
        <v>-14576.419999999998</v>
      </c>
      <c r="E35" s="79">
        <f>KontoAP23!E6</f>
        <v>20595.740000000005</v>
      </c>
      <c r="F35" s="11"/>
      <c r="L35" s="11"/>
    </row>
    <row r="36" spans="1:12" x14ac:dyDescent="0.25">
      <c r="B36" s="40" t="str">
        <f>'Konto AP22'!F4</f>
        <v>Lag og forenings-konto</v>
      </c>
      <c r="C36" s="79">
        <f>KontoAP23!F1</f>
        <v>81848.790000000008</v>
      </c>
      <c r="D36" s="79">
        <f t="shared" ref="D36:D39" si="2">+E36-C36</f>
        <v>-74171.759999999995</v>
      </c>
      <c r="E36" s="79">
        <f>KontoAP23!F6</f>
        <v>7677.0300000000134</v>
      </c>
      <c r="F36" s="11"/>
      <c r="L36" s="11"/>
    </row>
    <row r="37" spans="1:12" x14ac:dyDescent="0.25">
      <c r="B37" s="40" t="str">
        <f>'Konto AP22'!G4</f>
        <v>Stjørna arbeiderlag</v>
      </c>
      <c r="C37" s="79">
        <f>KontoAP23!G1</f>
        <v>8266.09</v>
      </c>
      <c r="D37" s="79">
        <f t="shared" si="2"/>
        <v>544.25</v>
      </c>
      <c r="E37" s="79">
        <f>KontoAP23!G6</f>
        <v>8810.34</v>
      </c>
      <c r="F37" s="11"/>
      <c r="L37" s="11"/>
    </row>
    <row r="38" spans="1:12" x14ac:dyDescent="0.25">
      <c r="B38" s="55" t="str">
        <f>'Konto AP22'!K4</f>
        <v>Coop medlems-konto</v>
      </c>
      <c r="C38" s="79">
        <f>KontoAP23!H1</f>
        <v>1999.99</v>
      </c>
      <c r="D38" s="79">
        <f t="shared" si="2"/>
        <v>0</v>
      </c>
      <c r="E38" s="79">
        <f>'Konto AP22'!K6</f>
        <v>1999.99</v>
      </c>
      <c r="F38" s="11"/>
      <c r="L38" s="11"/>
    </row>
    <row r="39" spans="1:12" x14ac:dyDescent="0.25">
      <c r="A39" s="32"/>
      <c r="B39" s="11" t="str">
        <f>'Konto AP22'!W4</f>
        <v>Fordring/ Gjeld</v>
      </c>
      <c r="C39" s="79">
        <f>KontoAP23!U1</f>
        <v>1000</v>
      </c>
      <c r="D39" s="79">
        <f t="shared" si="2"/>
        <v>-2000</v>
      </c>
      <c r="E39" s="79">
        <f>KontoAP23!U6</f>
        <v>-1000</v>
      </c>
      <c r="F39" s="11"/>
      <c r="L39" s="11"/>
    </row>
    <row r="40" spans="1:12" ht="13" x14ac:dyDescent="0.3">
      <c r="B40" s="42" t="s">
        <v>21</v>
      </c>
      <c r="C40" s="81">
        <f>SUM(C35:C39)</f>
        <v>128287.03000000001</v>
      </c>
      <c r="D40" s="81">
        <f>SUM(D35:D39)</f>
        <v>-90203.93</v>
      </c>
      <c r="E40" s="81">
        <f>SUM(E35:E39)</f>
        <v>38083.100000000013</v>
      </c>
      <c r="F40" s="11"/>
      <c r="L40" s="11"/>
    </row>
    <row r="41" spans="1:12" x14ac:dyDescent="0.25">
      <c r="C41" s="11"/>
      <c r="D41" s="11"/>
      <c r="E41" s="11"/>
      <c r="F41" s="11"/>
      <c r="L41" s="11"/>
    </row>
    <row r="42" spans="1:12" ht="13.5" thickBot="1" x14ac:dyDescent="0.35">
      <c r="B42" s="41" t="s">
        <v>22</v>
      </c>
      <c r="C42" s="30">
        <f>+C34</f>
        <v>44927</v>
      </c>
      <c r="D42" s="31" t="s">
        <v>20</v>
      </c>
      <c r="E42" s="30">
        <f>+E34</f>
        <v>45291</v>
      </c>
      <c r="F42" s="11"/>
      <c r="L42" s="11"/>
    </row>
    <row r="43" spans="1:12" x14ac:dyDescent="0.25">
      <c r="B43" s="1" t="s">
        <v>62</v>
      </c>
      <c r="C43" s="79">
        <v>128287.03</v>
      </c>
      <c r="D43" s="79">
        <f>D40</f>
        <v>-90203.93</v>
      </c>
      <c r="E43" s="79">
        <f>SUM(C43:D43)</f>
        <v>38083.100000000006</v>
      </c>
      <c r="F43" s="11"/>
      <c r="K43" s="11"/>
      <c r="L43" s="11"/>
    </row>
    <row r="44" spans="1:12" x14ac:dyDescent="0.25">
      <c r="B44" s="11"/>
      <c r="C44" s="79">
        <f>+'[1]Regn19 '!E47</f>
        <v>0</v>
      </c>
      <c r="D44" s="79">
        <f>+E44-C44</f>
        <v>0</v>
      </c>
      <c r="E44" s="79">
        <v>0</v>
      </c>
      <c r="F44" s="11"/>
      <c r="K44" s="11"/>
      <c r="L44" s="11"/>
    </row>
    <row r="45" spans="1:12" ht="13" x14ac:dyDescent="0.3">
      <c r="B45" s="43" t="s">
        <v>23</v>
      </c>
      <c r="C45" s="81">
        <f>SUM(C43:C44)</f>
        <v>128287.03</v>
      </c>
      <c r="D45" s="81">
        <f t="shared" ref="D45:E45" si="3">SUM(D43:D44)</f>
        <v>-90203.93</v>
      </c>
      <c r="E45" s="81">
        <f t="shared" si="3"/>
        <v>38083.100000000006</v>
      </c>
      <c r="F45" s="11"/>
      <c r="K45" s="11"/>
      <c r="L45" s="11"/>
    </row>
    <row r="46" spans="1:12" x14ac:dyDescent="0.25">
      <c r="C46" s="11"/>
      <c r="D46" s="11"/>
      <c r="E46" s="11"/>
      <c r="F46" s="11"/>
      <c r="K46" s="11"/>
      <c r="L46" s="11"/>
    </row>
    <row r="47" spans="1:12" x14ac:dyDescent="0.25">
      <c r="C47" s="11"/>
      <c r="D47" s="44"/>
      <c r="E47" s="11"/>
      <c r="F47" s="11"/>
      <c r="K47" s="11"/>
      <c r="L47" s="11"/>
    </row>
    <row r="48" spans="1:12" x14ac:dyDescent="0.25">
      <c r="D48" s="44"/>
      <c r="E48" s="11"/>
      <c r="F48" s="11"/>
      <c r="K48" s="11"/>
      <c r="L48" s="11"/>
    </row>
    <row r="49" spans="2:12" x14ac:dyDescent="0.25">
      <c r="C49" s="11"/>
      <c r="D49" s="44"/>
      <c r="E49" s="11"/>
      <c r="F49" s="11"/>
      <c r="K49" s="11"/>
      <c r="L49" s="11"/>
    </row>
    <row r="50" spans="2:12" x14ac:dyDescent="0.25">
      <c r="C50" s="11"/>
      <c r="D50" s="44"/>
      <c r="E50" s="11"/>
      <c r="F50" s="11"/>
      <c r="K50" s="11"/>
      <c r="L50" s="11"/>
    </row>
    <row r="51" spans="2:12" x14ac:dyDescent="0.25">
      <c r="C51" s="11"/>
      <c r="D51" s="44"/>
      <c r="E51" s="11"/>
      <c r="F51" s="11"/>
      <c r="K51" s="11"/>
      <c r="L51" s="11"/>
    </row>
    <row r="52" spans="2:12" x14ac:dyDescent="0.25">
      <c r="B52" s="11" t="s">
        <v>95</v>
      </c>
      <c r="C52" s="11"/>
      <c r="D52" s="44"/>
      <c r="E52" s="11"/>
      <c r="F52" s="11"/>
      <c r="K52" s="11"/>
      <c r="L52" s="11"/>
    </row>
    <row r="53" spans="2:12" x14ac:dyDescent="0.25">
      <c r="C53" s="11"/>
      <c r="D53" s="44"/>
      <c r="E53" s="11"/>
      <c r="F53" s="11"/>
      <c r="K53" s="11"/>
      <c r="L53" s="11"/>
    </row>
    <row r="54" spans="2:12" x14ac:dyDescent="0.25">
      <c r="C54" s="11"/>
      <c r="D54" s="44"/>
      <c r="E54" s="11"/>
      <c r="F54" s="11"/>
      <c r="K54" s="11"/>
      <c r="L54" s="11"/>
    </row>
    <row r="55" spans="2:12" x14ac:dyDescent="0.25">
      <c r="C55" s="11"/>
      <c r="D55" s="44"/>
      <c r="E55" s="11"/>
      <c r="F55" s="11"/>
      <c r="K55" s="11"/>
      <c r="L55" s="11"/>
    </row>
    <row r="56" spans="2:12" x14ac:dyDescent="0.25">
      <c r="C56" s="11"/>
      <c r="D56" s="44"/>
      <c r="E56" s="11"/>
      <c r="F56" s="11"/>
      <c r="K56" s="11"/>
      <c r="L56" s="11"/>
    </row>
    <row r="57" spans="2:12" x14ac:dyDescent="0.25">
      <c r="C57" s="11"/>
      <c r="D57" s="44"/>
      <c r="E57" s="11"/>
      <c r="F57" s="11"/>
      <c r="K57" s="11"/>
      <c r="L57" s="11"/>
    </row>
    <row r="58" spans="2:12" x14ac:dyDescent="0.25">
      <c r="C58" s="44"/>
      <c r="D58" s="44"/>
      <c r="E58" s="11"/>
      <c r="F58" s="11"/>
      <c r="K58" s="11"/>
      <c r="L58" s="11"/>
    </row>
    <row r="59" spans="2:12" x14ac:dyDescent="0.25">
      <c r="C59" s="11"/>
      <c r="D59" s="44"/>
      <c r="E59" s="11"/>
      <c r="F59" s="11"/>
      <c r="K59" s="11"/>
      <c r="L59" s="11"/>
    </row>
    <row r="60" spans="2:12" x14ac:dyDescent="0.25">
      <c r="C60" s="11"/>
      <c r="D60" s="11"/>
      <c r="E60" s="11"/>
      <c r="F60" s="11"/>
      <c r="K60" s="11"/>
      <c r="L60" s="11"/>
    </row>
    <row r="61" spans="2:12" x14ac:dyDescent="0.25">
      <c r="F61" s="11"/>
      <c r="K61" s="11"/>
      <c r="L61" s="11"/>
    </row>
    <row r="62" spans="2:12" ht="13" x14ac:dyDescent="0.3">
      <c r="B62" s="45"/>
      <c r="F62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9549-3B91-4063-9639-B8166A6545D0}">
  <sheetPr>
    <tabColor rgb="FF00B0F0"/>
    <pageSetUpPr fitToPage="1"/>
  </sheetPr>
  <dimension ref="A1:X301"/>
  <sheetViews>
    <sheetView zoomScaleNormal="100" workbookViewId="0">
      <pane xSplit="7" ySplit="6" topLeftCell="O7" activePane="bottomRight" state="frozen"/>
      <selection pane="topRight" activeCell="H1" sqref="H1"/>
      <selection pane="bottomLeft" activeCell="A7" sqref="A7"/>
      <selection pane="bottomRight" activeCell="S54" sqref="S54"/>
    </sheetView>
  </sheetViews>
  <sheetFormatPr baseColWidth="10" defaultColWidth="11.453125" defaultRowHeight="12.5" x14ac:dyDescent="0.25"/>
  <cols>
    <col min="1" max="1" width="7.26953125" style="1" customWidth="1"/>
    <col min="2" max="2" width="11.453125" style="1"/>
    <col min="3" max="3" width="66" style="1" customWidth="1"/>
    <col min="4" max="4" width="6.7265625" style="1" customWidth="1"/>
    <col min="5" max="6" width="13.54296875" style="1" customWidth="1"/>
    <col min="7" max="7" width="13.54296875" style="66" customWidth="1"/>
    <col min="8" max="8" width="13.54296875" style="67" customWidth="1"/>
    <col min="9" max="10" width="11.26953125" style="1" customWidth="1"/>
    <col min="11" max="14" width="11.7265625" style="1" bestFit="1" customWidth="1"/>
    <col min="15" max="15" width="13.54296875" style="1" customWidth="1"/>
    <col min="16" max="17" width="10.1796875" style="1" customWidth="1"/>
    <col min="18" max="18" width="11.54296875" style="1" bestFit="1" customWidth="1"/>
    <col min="19" max="19" width="11.7265625" style="1" bestFit="1" customWidth="1"/>
    <col min="20" max="22" width="11.54296875" style="1" bestFit="1" customWidth="1"/>
    <col min="23" max="24" width="5.54296875" style="2" bestFit="1" customWidth="1"/>
    <col min="25" max="16384" width="11.453125" style="1"/>
  </cols>
  <sheetData>
    <row r="1" spans="1:22" x14ac:dyDescent="0.25">
      <c r="C1" s="50" t="s">
        <v>99</v>
      </c>
      <c r="E1" s="26">
        <f>KontoAP23!E6</f>
        <v>20595.740000000005</v>
      </c>
      <c r="F1" s="26">
        <f>KontoAP23!F6</f>
        <v>7677.0300000000134</v>
      </c>
      <c r="G1" s="26">
        <f>KontoAP23!G6</f>
        <v>8810.34</v>
      </c>
      <c r="H1" s="67">
        <f>'Konto AP22'!K6</f>
        <v>1999.99</v>
      </c>
      <c r="K1" s="55">
        <f>SUM(I6:K6)</f>
        <v>0</v>
      </c>
      <c r="T1" s="55"/>
      <c r="U1" s="2">
        <f>SUM(L6:S6)</f>
        <v>0</v>
      </c>
      <c r="V1" s="2">
        <f>K1+U1</f>
        <v>0</v>
      </c>
    </row>
    <row r="2" spans="1:22" ht="14.5" x14ac:dyDescent="0.35">
      <c r="E2" s="26"/>
      <c r="F2" s="47"/>
      <c r="I2" s="25" t="s">
        <v>10</v>
      </c>
      <c r="L2" s="25" t="s">
        <v>9</v>
      </c>
    </row>
    <row r="3" spans="1:22" ht="13.5" thickBot="1" x14ac:dyDescent="0.35">
      <c r="E3" s="26"/>
      <c r="F3" s="58"/>
      <c r="G3" s="68"/>
      <c r="H3" s="69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ht="50.25" customHeight="1" thickBot="1" x14ac:dyDescent="0.35">
      <c r="A4" s="24" t="s">
        <v>8</v>
      </c>
      <c r="B4" s="23" t="s">
        <v>7</v>
      </c>
      <c r="C4" s="23" t="s">
        <v>6</v>
      </c>
      <c r="D4" s="21"/>
      <c r="E4" s="22" t="s">
        <v>54</v>
      </c>
      <c r="F4" s="22" t="s">
        <v>58</v>
      </c>
      <c r="G4" s="22" t="s">
        <v>53</v>
      </c>
      <c r="H4" s="22" t="s">
        <v>72</v>
      </c>
      <c r="I4" s="21" t="s">
        <v>61</v>
      </c>
      <c r="J4" s="21" t="s">
        <v>74</v>
      </c>
      <c r="K4" s="21" t="s">
        <v>76</v>
      </c>
      <c r="L4" s="21" t="s">
        <v>90</v>
      </c>
      <c r="M4" s="21" t="s">
        <v>78</v>
      </c>
      <c r="N4" s="21" t="s">
        <v>91</v>
      </c>
      <c r="O4" s="21" t="s">
        <v>77</v>
      </c>
      <c r="P4" s="21" t="s">
        <v>30</v>
      </c>
      <c r="Q4" s="21" t="s">
        <v>94</v>
      </c>
      <c r="R4" s="21" t="s">
        <v>5</v>
      </c>
      <c r="S4" s="21" t="s">
        <v>75</v>
      </c>
      <c r="T4" s="21" t="s">
        <v>4</v>
      </c>
      <c r="U4" s="21" t="s">
        <v>3</v>
      </c>
      <c r="V4" s="21" t="s">
        <v>2</v>
      </c>
    </row>
    <row r="5" spans="1:22" ht="25.5" customHeight="1" x14ac:dyDescent="0.3">
      <c r="A5" s="59"/>
      <c r="B5" s="60"/>
      <c r="C5" s="60"/>
      <c r="D5" s="60"/>
      <c r="E5" s="57" t="s">
        <v>63</v>
      </c>
      <c r="F5" s="57" t="s">
        <v>64</v>
      </c>
      <c r="G5" s="70" t="s">
        <v>65</v>
      </c>
      <c r="H5" s="72"/>
      <c r="I5" s="61"/>
      <c r="J5" s="61"/>
      <c r="K5" s="61"/>
      <c r="L5" s="62"/>
      <c r="M5" s="62"/>
      <c r="N5" s="62"/>
      <c r="O5" s="63"/>
      <c r="P5" s="63"/>
      <c r="Q5" s="63"/>
      <c r="R5" s="62"/>
      <c r="S5" s="62"/>
      <c r="T5" s="62"/>
      <c r="U5" s="64"/>
      <c r="V5" s="65"/>
    </row>
    <row r="6" spans="1:22" ht="14.5" x14ac:dyDescent="0.35">
      <c r="A6" s="20"/>
      <c r="B6" s="19"/>
      <c r="C6" s="54" t="s">
        <v>97</v>
      </c>
      <c r="D6" s="18"/>
      <c r="E6" s="17">
        <f t="shared" ref="E6:G6" si="0">SUM(E9:E1048576)+E1</f>
        <v>20595.740000000005</v>
      </c>
      <c r="F6" s="56">
        <f t="shared" si="0"/>
        <v>7677.0300000000134</v>
      </c>
      <c r="G6" s="73">
        <f t="shared" si="0"/>
        <v>8810.34</v>
      </c>
      <c r="H6" s="73">
        <f>SUM(H8:H1048576)+H1</f>
        <v>1999.99</v>
      </c>
      <c r="I6" s="53">
        <f>SUM(I7:I1048576)</f>
        <v>0</v>
      </c>
      <c r="J6" s="53">
        <f>SUM(J7:J1048576)</f>
        <v>0</v>
      </c>
      <c r="K6" s="53">
        <f t="shared" ref="K6:T6" si="1">SUM(K7:K1048576)</f>
        <v>0</v>
      </c>
      <c r="L6" s="53">
        <f t="shared" si="1"/>
        <v>0</v>
      </c>
      <c r="M6" s="53">
        <f t="shared" si="1"/>
        <v>0</v>
      </c>
      <c r="N6" s="53">
        <f t="shared" si="1"/>
        <v>0</v>
      </c>
      <c r="O6" s="53">
        <f t="shared" si="1"/>
        <v>0</v>
      </c>
      <c r="P6" s="53">
        <f t="shared" si="1"/>
        <v>0</v>
      </c>
      <c r="Q6" s="53">
        <f t="shared" si="1"/>
        <v>0</v>
      </c>
      <c r="R6" s="53">
        <f t="shared" si="1"/>
        <v>0</v>
      </c>
      <c r="S6" s="53">
        <f t="shared" si="1"/>
        <v>0</v>
      </c>
      <c r="T6" s="53">
        <f t="shared" si="1"/>
        <v>0</v>
      </c>
      <c r="U6" s="53">
        <f>SUM(U7:U1048576)</f>
        <v>0</v>
      </c>
      <c r="V6" s="16"/>
    </row>
    <row r="7" spans="1:22" ht="14.5" x14ac:dyDescent="0.35">
      <c r="B7" s="15"/>
      <c r="C7" s="14"/>
      <c r="D7" s="14"/>
      <c r="E7" s="13"/>
      <c r="F7" s="12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12"/>
      <c r="V7" s="3"/>
    </row>
    <row r="8" spans="1:22" ht="14.5" x14ac:dyDescent="0.35">
      <c r="B8" s="85"/>
      <c r="C8" s="86"/>
      <c r="D8" s="14"/>
      <c r="E8" s="13"/>
      <c r="F8" s="12"/>
      <c r="G8" s="51"/>
      <c r="H8" s="51"/>
      <c r="I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12"/>
      <c r="V8" s="3">
        <f>E8+F8+G8+H8+T8-I8-J8-K8-L8-M8-N8-O8-P8-Q8-R8-S8</f>
        <v>0</v>
      </c>
    </row>
    <row r="9" spans="1:22" ht="14.5" x14ac:dyDescent="0.35">
      <c r="B9" s="46"/>
      <c r="C9"/>
      <c r="F9" s="47"/>
      <c r="G9" s="51"/>
      <c r="H9" s="74"/>
      <c r="I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12"/>
      <c r="V9" s="3">
        <f t="shared" ref="V9:V72" si="2">E9+F9+G9+H9+T9-I9-J9-K9-L9-M9-N9-O9-P9-Q9-R9-S9</f>
        <v>0</v>
      </c>
    </row>
    <row r="10" spans="1:22" ht="14.5" x14ac:dyDescent="0.35">
      <c r="B10" s="46"/>
      <c r="C10"/>
      <c r="F10" s="47"/>
      <c r="G10" s="51"/>
      <c r="H10" s="74"/>
      <c r="I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12"/>
      <c r="V10" s="3">
        <f t="shared" si="2"/>
        <v>0</v>
      </c>
    </row>
    <row r="11" spans="1:22" ht="14.5" x14ac:dyDescent="0.35">
      <c r="B11" s="46"/>
      <c r="C11"/>
      <c r="F11" s="47"/>
      <c r="G11" s="51"/>
      <c r="H11" s="74"/>
      <c r="I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12"/>
      <c r="V11" s="3">
        <f t="shared" si="2"/>
        <v>0</v>
      </c>
    </row>
    <row r="12" spans="1:22" ht="14.5" x14ac:dyDescent="0.35">
      <c r="B12" s="46"/>
      <c r="C12"/>
      <c r="F12" s="47"/>
      <c r="G12" s="51"/>
      <c r="H12" s="74"/>
      <c r="I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12"/>
      <c r="V12" s="3">
        <f t="shared" si="2"/>
        <v>0</v>
      </c>
    </row>
    <row r="13" spans="1:22" ht="14.5" x14ac:dyDescent="0.35">
      <c r="B13" s="46"/>
      <c r="C13"/>
      <c r="F13" s="47"/>
      <c r="G13" s="51"/>
      <c r="H13" s="74"/>
      <c r="I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12"/>
      <c r="V13" s="3">
        <f t="shared" si="2"/>
        <v>0</v>
      </c>
    </row>
    <row r="14" spans="1:22" ht="14.5" x14ac:dyDescent="0.35">
      <c r="B14" s="46"/>
      <c r="C14"/>
      <c r="F14" s="47"/>
      <c r="G14" s="51"/>
      <c r="H14" s="74"/>
      <c r="I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12"/>
      <c r="V14" s="3">
        <f t="shared" si="2"/>
        <v>0</v>
      </c>
    </row>
    <row r="15" spans="1:22" ht="14.5" x14ac:dyDescent="0.35">
      <c r="B15" s="46"/>
      <c r="C15"/>
      <c r="F15" s="47"/>
      <c r="G15" s="51"/>
      <c r="H15" s="74"/>
      <c r="I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12"/>
      <c r="V15" s="3">
        <f t="shared" si="2"/>
        <v>0</v>
      </c>
    </row>
    <row r="16" spans="1:22" ht="14.5" x14ac:dyDescent="0.35">
      <c r="B16" s="46"/>
      <c r="C16"/>
      <c r="F16" s="47"/>
      <c r="G16" s="51"/>
      <c r="H16" s="74"/>
      <c r="I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12"/>
      <c r="V16" s="3">
        <f t="shared" si="2"/>
        <v>0</v>
      </c>
    </row>
    <row r="17" spans="2:24" ht="14.5" x14ac:dyDescent="0.35">
      <c r="B17" s="46"/>
      <c r="C17"/>
      <c r="F17" s="47"/>
      <c r="G17" s="51"/>
      <c r="H17" s="74"/>
      <c r="I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2"/>
      <c r="V17" s="3">
        <f t="shared" si="2"/>
        <v>0</v>
      </c>
    </row>
    <row r="18" spans="2:24" ht="14.5" x14ac:dyDescent="0.35">
      <c r="B18" s="46"/>
      <c r="C18"/>
      <c r="F18" s="12"/>
      <c r="G18" s="75"/>
      <c r="H18" s="76"/>
      <c r="I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12"/>
      <c r="V18" s="3">
        <f t="shared" si="2"/>
        <v>0</v>
      </c>
    </row>
    <row r="19" spans="2:24" ht="14.5" x14ac:dyDescent="0.35">
      <c r="B19" s="46"/>
      <c r="C19"/>
      <c r="F19" s="12"/>
      <c r="G19" s="75"/>
      <c r="H19" s="76"/>
      <c r="I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12"/>
      <c r="V19" s="3">
        <f t="shared" si="2"/>
        <v>0</v>
      </c>
    </row>
    <row r="20" spans="2:24" ht="14.5" x14ac:dyDescent="0.35">
      <c r="B20" s="46"/>
      <c r="C20"/>
      <c r="F20" s="12"/>
      <c r="G20" s="75"/>
      <c r="H20" s="76"/>
      <c r="I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12"/>
      <c r="V20" s="3">
        <f t="shared" si="2"/>
        <v>0</v>
      </c>
    </row>
    <row r="21" spans="2:24" ht="14.5" x14ac:dyDescent="0.35">
      <c r="B21" s="46"/>
      <c r="C21"/>
      <c r="D21" s="47" t="s">
        <v>44</v>
      </c>
      <c r="E21" s="47"/>
      <c r="F21" s="10"/>
      <c r="G21" s="75"/>
      <c r="H21" s="76"/>
      <c r="I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10"/>
      <c r="V21" s="3">
        <f t="shared" si="2"/>
        <v>0</v>
      </c>
      <c r="X21" s="1"/>
    </row>
    <row r="22" spans="2:24" ht="14.5" x14ac:dyDescent="0.35">
      <c r="B22" s="46"/>
      <c r="C22"/>
      <c r="D22" s="47" t="s">
        <v>44</v>
      </c>
      <c r="E22" s="47"/>
      <c r="F22" s="10"/>
      <c r="G22" s="75"/>
      <c r="H22" s="76"/>
      <c r="I22" s="52"/>
      <c r="K22" s="52"/>
      <c r="M22" s="52"/>
      <c r="N22" s="52"/>
      <c r="O22" s="52"/>
      <c r="P22" s="52"/>
      <c r="Q22" s="52"/>
      <c r="R22" s="52"/>
      <c r="S22" s="52"/>
      <c r="T22" s="52"/>
      <c r="U22" s="10"/>
      <c r="V22" s="3">
        <f t="shared" si="2"/>
        <v>0</v>
      </c>
      <c r="X22" s="1"/>
    </row>
    <row r="23" spans="2:24" ht="14.5" x14ac:dyDescent="0.35">
      <c r="B23" s="46"/>
      <c r="C23"/>
      <c r="D23" s="47" t="s">
        <v>44</v>
      </c>
      <c r="E23" s="47"/>
      <c r="F23" s="10"/>
      <c r="G23" s="75"/>
      <c r="H23" s="76"/>
      <c r="I23" s="52"/>
      <c r="J23" s="52"/>
      <c r="K23" s="52"/>
      <c r="M23" s="52"/>
      <c r="P23" s="52"/>
      <c r="Q23" s="52"/>
      <c r="R23" s="52"/>
      <c r="S23" s="52"/>
      <c r="T23" s="52"/>
      <c r="U23" s="10"/>
      <c r="V23" s="3">
        <f t="shared" si="2"/>
        <v>0</v>
      </c>
      <c r="X23" s="1"/>
    </row>
    <row r="24" spans="2:24" ht="14.5" x14ac:dyDescent="0.35">
      <c r="B24" s="46"/>
      <c r="C24"/>
      <c r="D24" s="47" t="s">
        <v>44</v>
      </c>
      <c r="E24" s="47"/>
      <c r="F24" s="10"/>
      <c r="G24" s="75"/>
      <c r="H24" s="76"/>
      <c r="I24" s="52"/>
      <c r="J24" s="52"/>
      <c r="K24" s="52"/>
      <c r="M24" s="52"/>
      <c r="O24" s="52"/>
      <c r="Q24" s="52"/>
      <c r="R24" s="52"/>
      <c r="S24" s="52"/>
      <c r="T24" s="52"/>
      <c r="U24" s="10"/>
      <c r="V24" s="3">
        <f t="shared" si="2"/>
        <v>0</v>
      </c>
      <c r="X24" s="1"/>
    </row>
    <row r="25" spans="2:24" ht="14.5" x14ac:dyDescent="0.35">
      <c r="B25" s="46"/>
      <c r="C25"/>
      <c r="D25" s="47" t="s">
        <v>44</v>
      </c>
      <c r="E25" s="47"/>
      <c r="F25" s="10"/>
      <c r="G25" s="75"/>
      <c r="H25" s="76"/>
      <c r="I25" s="52"/>
      <c r="J25" s="52"/>
      <c r="K25" s="52"/>
      <c r="M25" s="52"/>
      <c r="O25" s="52"/>
      <c r="Q25" s="52"/>
      <c r="R25" s="52"/>
      <c r="S25" s="52"/>
      <c r="T25" s="52"/>
      <c r="U25" s="10"/>
      <c r="V25" s="3">
        <f t="shared" si="2"/>
        <v>0</v>
      </c>
      <c r="X25" s="1"/>
    </row>
    <row r="26" spans="2:24" ht="14.5" x14ac:dyDescent="0.35">
      <c r="B26" s="46"/>
      <c r="C26"/>
      <c r="D26" s="47" t="s">
        <v>44</v>
      </c>
      <c r="E26" s="47"/>
      <c r="F26" s="10"/>
      <c r="G26" s="75"/>
      <c r="H26" s="76"/>
      <c r="I26" s="52"/>
      <c r="J26" s="52"/>
      <c r="K26" s="52"/>
      <c r="M26" s="52"/>
      <c r="P26" s="52"/>
      <c r="Q26" s="52"/>
      <c r="R26" s="52"/>
      <c r="S26" s="52"/>
      <c r="T26" s="52"/>
      <c r="U26" s="10"/>
      <c r="V26" s="3">
        <f t="shared" si="2"/>
        <v>0</v>
      </c>
      <c r="X26" s="1"/>
    </row>
    <row r="27" spans="2:24" ht="14.5" x14ac:dyDescent="0.35">
      <c r="B27" s="46"/>
      <c r="C27"/>
      <c r="D27" s="47" t="s">
        <v>44</v>
      </c>
      <c r="E27" s="47"/>
      <c r="F27" s="10"/>
      <c r="G27" s="75"/>
      <c r="H27" s="76"/>
      <c r="I27" s="52"/>
      <c r="J27" s="52"/>
      <c r="K27" s="52"/>
      <c r="M27" s="52"/>
      <c r="O27" s="52"/>
      <c r="P27" s="52"/>
      <c r="Q27" s="52"/>
      <c r="R27" s="52"/>
      <c r="S27" s="52"/>
      <c r="T27" s="52"/>
      <c r="U27" s="10"/>
      <c r="V27" s="3">
        <f t="shared" si="2"/>
        <v>0</v>
      </c>
      <c r="X27" s="1"/>
    </row>
    <row r="28" spans="2:24" ht="14.5" x14ac:dyDescent="0.35">
      <c r="B28" s="46"/>
      <c r="C28"/>
      <c r="D28" s="47" t="s">
        <v>44</v>
      </c>
      <c r="E28" s="47"/>
      <c r="F28" s="10"/>
      <c r="G28" s="75"/>
      <c r="H28" s="76"/>
      <c r="I28" s="52"/>
      <c r="J28" s="52"/>
      <c r="K28" s="52"/>
      <c r="M28" s="52"/>
      <c r="N28" s="52"/>
      <c r="O28" s="52"/>
      <c r="P28" s="52"/>
      <c r="Q28" s="52"/>
      <c r="R28" s="52"/>
      <c r="S28" s="52"/>
      <c r="T28" s="52"/>
      <c r="U28" s="10"/>
      <c r="V28" s="3">
        <f t="shared" si="2"/>
        <v>0</v>
      </c>
      <c r="X28" s="1"/>
    </row>
    <row r="29" spans="2:24" ht="14.5" x14ac:dyDescent="0.35">
      <c r="B29" s="46"/>
      <c r="C29"/>
      <c r="D29" s="47" t="s">
        <v>44</v>
      </c>
      <c r="E29" s="47"/>
      <c r="F29" s="10"/>
      <c r="G29" s="75"/>
      <c r="H29" s="76"/>
      <c r="I29" s="52"/>
      <c r="J29" s="52"/>
      <c r="K29" s="52"/>
      <c r="L29" s="52"/>
      <c r="M29" s="52"/>
      <c r="O29" s="52"/>
      <c r="P29" s="52"/>
      <c r="Q29" s="52"/>
      <c r="R29" s="52"/>
      <c r="S29" s="52"/>
      <c r="T29" s="52"/>
      <c r="U29" s="10"/>
      <c r="V29" s="3">
        <f t="shared" si="2"/>
        <v>0</v>
      </c>
      <c r="X29" s="1"/>
    </row>
    <row r="30" spans="2:24" ht="14.5" x14ac:dyDescent="0.35">
      <c r="B30" s="46"/>
      <c r="C30"/>
      <c r="D30" s="47" t="s">
        <v>44</v>
      </c>
      <c r="E30" s="47"/>
      <c r="F30" s="10"/>
      <c r="G30" s="75"/>
      <c r="H30" s="76"/>
      <c r="I30" s="52"/>
      <c r="J30" s="52"/>
      <c r="K30" s="52"/>
      <c r="M30" s="52"/>
      <c r="N30" s="52"/>
      <c r="O30" s="52"/>
      <c r="P30" s="52"/>
      <c r="Q30" s="52"/>
      <c r="R30" s="52"/>
      <c r="S30" s="52"/>
      <c r="T30" s="52"/>
      <c r="U30" s="10"/>
      <c r="V30" s="3">
        <f t="shared" si="2"/>
        <v>0</v>
      </c>
      <c r="X30" s="1"/>
    </row>
    <row r="31" spans="2:24" ht="14.5" x14ac:dyDescent="0.35">
      <c r="B31" s="46"/>
      <c r="C31"/>
      <c r="D31" s="47" t="s">
        <v>44</v>
      </c>
      <c r="E31" s="47"/>
      <c r="F31" s="10"/>
      <c r="G31" s="75"/>
      <c r="H31" s="76"/>
      <c r="I31" s="52"/>
      <c r="J31" s="52"/>
      <c r="K31" s="52"/>
      <c r="L31" s="52"/>
      <c r="M31" s="52"/>
      <c r="O31" s="52"/>
      <c r="P31" s="52"/>
      <c r="Q31" s="52"/>
      <c r="R31" s="52"/>
      <c r="S31" s="52"/>
      <c r="T31" s="52"/>
      <c r="U31" s="10"/>
      <c r="V31" s="3">
        <f t="shared" si="2"/>
        <v>0</v>
      </c>
      <c r="X31" s="1"/>
    </row>
    <row r="32" spans="2:24" ht="14.5" x14ac:dyDescent="0.35">
      <c r="B32" s="46"/>
      <c r="C32"/>
      <c r="D32" s="47" t="s">
        <v>44</v>
      </c>
      <c r="E32" s="47"/>
      <c r="F32" s="10"/>
      <c r="G32" s="75"/>
      <c r="H32" s="76"/>
      <c r="I32" s="52"/>
      <c r="J32" s="52"/>
      <c r="L32" s="52"/>
      <c r="M32" s="52"/>
      <c r="O32" s="52"/>
      <c r="P32" s="52"/>
      <c r="Q32" s="52"/>
      <c r="R32" s="52"/>
      <c r="S32" s="52"/>
      <c r="T32" s="52"/>
      <c r="U32" s="10"/>
      <c r="V32" s="3">
        <f t="shared" si="2"/>
        <v>0</v>
      </c>
      <c r="X32" s="1"/>
    </row>
    <row r="33" spans="1:22" ht="14.5" x14ac:dyDescent="0.35">
      <c r="B33" s="46"/>
      <c r="C33"/>
      <c r="D33" s="47" t="s">
        <v>44</v>
      </c>
      <c r="E33" s="47"/>
      <c r="F33" s="10"/>
      <c r="G33" s="75"/>
      <c r="H33" s="76"/>
      <c r="I33" s="52"/>
      <c r="J33" s="52"/>
      <c r="L33" s="52"/>
      <c r="M33" s="52"/>
      <c r="O33" s="52"/>
      <c r="P33" s="52"/>
      <c r="Q33" s="52"/>
      <c r="R33" s="52"/>
      <c r="S33" s="52"/>
      <c r="T33" s="52"/>
      <c r="U33" s="10"/>
      <c r="V33" s="3">
        <f t="shared" si="2"/>
        <v>0</v>
      </c>
    </row>
    <row r="34" spans="1:22" ht="14.5" x14ac:dyDescent="0.35">
      <c r="B34" s="46"/>
      <c r="C34"/>
      <c r="D34" s="47" t="s">
        <v>44</v>
      </c>
      <c r="E34" s="47"/>
      <c r="F34" s="10"/>
      <c r="G34" s="75"/>
      <c r="H34" s="76"/>
      <c r="I34" s="52"/>
      <c r="J34" s="52"/>
      <c r="L34" s="52"/>
      <c r="M34" s="52"/>
      <c r="O34" s="52"/>
      <c r="P34" s="52"/>
      <c r="Q34" s="52"/>
      <c r="R34" s="52"/>
      <c r="S34" s="52"/>
      <c r="T34" s="52"/>
      <c r="U34" s="10"/>
      <c r="V34" s="3">
        <f t="shared" si="2"/>
        <v>0</v>
      </c>
    </row>
    <row r="35" spans="1:22" ht="14.5" x14ac:dyDescent="0.35">
      <c r="B35" s="46"/>
      <c r="C35"/>
      <c r="D35" s="47" t="s">
        <v>44</v>
      </c>
      <c r="E35" s="47"/>
      <c r="F35" s="10"/>
      <c r="G35" s="75"/>
      <c r="H35" s="76"/>
      <c r="I35" s="52"/>
      <c r="J35" s="52"/>
      <c r="L35" s="52"/>
      <c r="M35" s="52"/>
      <c r="P35" s="52"/>
      <c r="Q35" s="52"/>
      <c r="R35" s="52"/>
      <c r="S35" s="52"/>
      <c r="T35" s="52"/>
      <c r="U35" s="10"/>
      <c r="V35" s="3">
        <f t="shared" si="2"/>
        <v>0</v>
      </c>
    </row>
    <row r="36" spans="1:22" ht="14.5" x14ac:dyDescent="0.35">
      <c r="B36" s="46"/>
      <c r="C36"/>
      <c r="D36" s="47" t="s">
        <v>44</v>
      </c>
      <c r="E36" s="47"/>
      <c r="F36" s="10"/>
      <c r="G36" s="75"/>
      <c r="H36" s="76"/>
      <c r="I36" s="52"/>
      <c r="J36" s="52"/>
      <c r="L36" s="52"/>
      <c r="M36" s="52"/>
      <c r="N36" s="52"/>
      <c r="P36" s="52"/>
      <c r="Q36" s="52"/>
      <c r="R36" s="52"/>
      <c r="S36" s="52"/>
      <c r="T36" s="52"/>
      <c r="U36" s="10"/>
      <c r="V36" s="3">
        <f t="shared" si="2"/>
        <v>0</v>
      </c>
    </row>
    <row r="37" spans="1:22" ht="14.5" x14ac:dyDescent="0.35">
      <c r="B37" s="46"/>
      <c r="C37"/>
      <c r="D37" s="47" t="s">
        <v>44</v>
      </c>
      <c r="E37" s="47"/>
      <c r="F37" s="10"/>
      <c r="G37" s="75"/>
      <c r="H37" s="76"/>
      <c r="I37" s="52"/>
      <c r="J37" s="52"/>
      <c r="M37" s="52"/>
      <c r="N37" s="52"/>
      <c r="P37" s="52"/>
      <c r="Q37" s="52"/>
      <c r="R37" s="52"/>
      <c r="S37" s="52"/>
      <c r="T37" s="52"/>
      <c r="U37" s="10"/>
      <c r="V37" s="3">
        <f t="shared" si="2"/>
        <v>0</v>
      </c>
    </row>
    <row r="38" spans="1:22" ht="14.5" x14ac:dyDescent="0.35">
      <c r="B38" s="46"/>
      <c r="C38"/>
      <c r="D38" s="47" t="s">
        <v>45</v>
      </c>
      <c r="E38" s="47"/>
      <c r="F38" s="10"/>
      <c r="G38" s="75"/>
      <c r="H38" s="76"/>
      <c r="I38" s="52"/>
      <c r="J38" s="52"/>
      <c r="L38" s="52"/>
      <c r="M38" s="52"/>
      <c r="P38" s="52"/>
      <c r="Q38" s="52"/>
      <c r="S38" s="52"/>
      <c r="T38" s="52"/>
      <c r="U38" s="10"/>
      <c r="V38" s="3">
        <f t="shared" si="2"/>
        <v>0</v>
      </c>
    </row>
    <row r="39" spans="1:22" ht="14.5" x14ac:dyDescent="0.35">
      <c r="B39" s="46"/>
      <c r="C39"/>
      <c r="D39" s="47" t="s">
        <v>44</v>
      </c>
      <c r="E39" s="47"/>
      <c r="F39" s="10"/>
      <c r="G39" s="75"/>
      <c r="H39" s="76"/>
      <c r="I39" s="52"/>
      <c r="J39" s="52"/>
      <c r="M39" s="52"/>
      <c r="N39" s="52"/>
      <c r="P39" s="52"/>
      <c r="Q39" s="52"/>
      <c r="R39" s="52"/>
      <c r="S39" s="52"/>
      <c r="T39" s="52"/>
      <c r="U39" s="10"/>
      <c r="V39" s="3">
        <f t="shared" si="2"/>
        <v>0</v>
      </c>
    </row>
    <row r="40" spans="1:22" ht="14.5" x14ac:dyDescent="0.35">
      <c r="B40" s="46"/>
      <c r="C40"/>
      <c r="D40" s="47" t="s">
        <v>44</v>
      </c>
      <c r="E40" s="47"/>
      <c r="F40" s="10"/>
      <c r="G40" s="75"/>
      <c r="H40" s="76"/>
      <c r="I40" s="52"/>
      <c r="J40" s="52"/>
      <c r="L40" s="52"/>
      <c r="M40" s="52"/>
      <c r="P40" s="52"/>
      <c r="Q40" s="52"/>
      <c r="R40" s="52"/>
      <c r="S40" s="52"/>
      <c r="T40" s="52"/>
      <c r="U40" s="10"/>
      <c r="V40" s="3">
        <f t="shared" si="2"/>
        <v>0</v>
      </c>
    </row>
    <row r="41" spans="1:22" ht="14.5" x14ac:dyDescent="0.35">
      <c r="B41" s="46"/>
      <c r="C41"/>
      <c r="D41" s="47" t="s">
        <v>44</v>
      </c>
      <c r="E41" s="47"/>
      <c r="F41" s="10"/>
      <c r="G41" s="75"/>
      <c r="H41" s="76"/>
      <c r="I41" s="52"/>
      <c r="J41" s="52"/>
      <c r="L41" s="52"/>
      <c r="M41" s="52"/>
      <c r="N41" s="52"/>
      <c r="P41" s="52"/>
      <c r="Q41" s="52"/>
      <c r="R41" s="52"/>
      <c r="S41" s="52"/>
      <c r="T41" s="52"/>
      <c r="U41" s="10"/>
      <c r="V41" s="3">
        <f t="shared" si="2"/>
        <v>0</v>
      </c>
    </row>
    <row r="42" spans="1:22" ht="14.5" x14ac:dyDescent="0.35">
      <c r="B42" s="46"/>
      <c r="C42"/>
      <c r="D42" s="47" t="s">
        <v>44</v>
      </c>
      <c r="E42" s="47"/>
      <c r="F42" s="10"/>
      <c r="G42" s="75"/>
      <c r="H42" s="76"/>
      <c r="I42" s="52"/>
      <c r="J42" s="52"/>
      <c r="L42" s="52"/>
      <c r="M42" s="52"/>
      <c r="N42" s="52"/>
      <c r="R42" s="52"/>
      <c r="S42" s="52"/>
      <c r="T42" s="52"/>
      <c r="U42" s="10"/>
      <c r="V42" s="3">
        <f t="shared" si="2"/>
        <v>0</v>
      </c>
    </row>
    <row r="43" spans="1:22" ht="14.5" x14ac:dyDescent="0.35">
      <c r="B43" s="46"/>
      <c r="C43"/>
      <c r="D43" s="47" t="s">
        <v>44</v>
      </c>
      <c r="E43" s="47"/>
      <c r="F43" s="10"/>
      <c r="G43" s="75"/>
      <c r="H43" s="76"/>
      <c r="I43" s="52"/>
      <c r="J43" s="52"/>
      <c r="L43" s="52"/>
      <c r="M43" s="52"/>
      <c r="P43" s="52"/>
      <c r="Q43" s="52"/>
      <c r="R43" s="52"/>
      <c r="S43" s="52"/>
      <c r="T43" s="52"/>
      <c r="U43" s="10"/>
      <c r="V43" s="3">
        <f t="shared" si="2"/>
        <v>0</v>
      </c>
    </row>
    <row r="44" spans="1:22" ht="14.5" x14ac:dyDescent="0.35">
      <c r="B44" s="46"/>
      <c r="C44"/>
      <c r="D44" s="47" t="s">
        <v>44</v>
      </c>
      <c r="E44" s="47"/>
      <c r="F44" s="10"/>
      <c r="G44" s="75"/>
      <c r="H44" s="76"/>
      <c r="I44" s="52"/>
      <c r="J44" s="52"/>
      <c r="L44" s="52"/>
      <c r="M44" s="52"/>
      <c r="N44" s="52"/>
      <c r="P44" s="52"/>
      <c r="Q44" s="52"/>
      <c r="R44" s="52"/>
      <c r="S44" s="52"/>
      <c r="T44" s="52"/>
      <c r="U44" s="10"/>
      <c r="V44" s="3">
        <f t="shared" si="2"/>
        <v>0</v>
      </c>
    </row>
    <row r="45" spans="1:22" ht="14.5" x14ac:dyDescent="0.35">
      <c r="B45" s="46"/>
      <c r="C45"/>
      <c r="D45" s="47" t="s">
        <v>44</v>
      </c>
      <c r="E45" s="47"/>
      <c r="F45" s="10"/>
      <c r="G45" s="75"/>
      <c r="H45" s="76"/>
      <c r="I45" s="52"/>
      <c r="J45" s="52"/>
      <c r="L45" s="52"/>
      <c r="M45" s="52"/>
      <c r="N45" s="52"/>
      <c r="P45" s="52"/>
      <c r="Q45" s="52"/>
      <c r="R45" s="52"/>
      <c r="S45" s="52"/>
      <c r="T45" s="52"/>
      <c r="U45" s="10"/>
      <c r="V45" s="3">
        <f t="shared" si="2"/>
        <v>0</v>
      </c>
    </row>
    <row r="46" spans="1:22" s="2" customFormat="1" ht="14.5" x14ac:dyDescent="0.35">
      <c r="A46" s="1"/>
      <c r="B46" s="46"/>
      <c r="C46"/>
      <c r="D46" s="47" t="s">
        <v>44</v>
      </c>
      <c r="E46" s="47"/>
      <c r="F46" s="10"/>
      <c r="G46" s="75"/>
      <c r="H46" s="76"/>
      <c r="I46" s="52"/>
      <c r="J46" s="52"/>
      <c r="L46" s="52"/>
      <c r="N46" s="52"/>
      <c r="O46" s="52"/>
      <c r="P46" s="52"/>
      <c r="Q46" s="52"/>
      <c r="R46" s="52"/>
      <c r="S46" s="52"/>
      <c r="T46" s="52"/>
      <c r="U46" s="10"/>
      <c r="V46" s="3">
        <f t="shared" si="2"/>
        <v>0</v>
      </c>
    </row>
    <row r="47" spans="1:22" s="2" customFormat="1" ht="14.5" x14ac:dyDescent="0.35">
      <c r="A47" s="1"/>
      <c r="B47" s="46"/>
      <c r="C47"/>
      <c r="D47" s="47" t="s">
        <v>44</v>
      </c>
      <c r="E47" s="47"/>
      <c r="F47" s="10"/>
      <c r="G47" s="75"/>
      <c r="H47" s="76"/>
      <c r="I47" s="52"/>
      <c r="J47" s="52"/>
      <c r="K47" s="52"/>
      <c r="M47" s="52"/>
      <c r="N47" s="52"/>
      <c r="O47" s="52"/>
      <c r="P47" s="52"/>
      <c r="Q47" s="52"/>
      <c r="R47" s="52"/>
      <c r="S47" s="52"/>
      <c r="T47" s="52"/>
      <c r="U47" s="10"/>
      <c r="V47" s="3">
        <f t="shared" si="2"/>
        <v>0</v>
      </c>
    </row>
    <row r="48" spans="1:22" s="2" customFormat="1" ht="14.5" x14ac:dyDescent="0.35">
      <c r="A48" s="1"/>
      <c r="B48" s="46"/>
      <c r="C48"/>
      <c r="D48" s="47" t="s">
        <v>44</v>
      </c>
      <c r="E48" s="47"/>
      <c r="F48" s="10"/>
      <c r="G48" s="75"/>
      <c r="H48" s="76"/>
      <c r="I48" s="52"/>
      <c r="J48" s="52"/>
      <c r="K48" s="52"/>
      <c r="M48" s="52"/>
      <c r="N48" s="52"/>
      <c r="O48" s="52"/>
      <c r="P48" s="52"/>
      <c r="Q48" s="52"/>
      <c r="R48" s="52"/>
      <c r="S48" s="52"/>
      <c r="T48" s="52"/>
      <c r="U48" s="10"/>
      <c r="V48" s="3">
        <f t="shared" si="2"/>
        <v>0</v>
      </c>
    </row>
    <row r="49" spans="1:22" s="2" customFormat="1" ht="14.5" x14ac:dyDescent="0.35">
      <c r="A49" s="1"/>
      <c r="B49" s="46"/>
      <c r="C49"/>
      <c r="D49" s="47" t="s">
        <v>44</v>
      </c>
      <c r="E49" s="47"/>
      <c r="F49" s="10"/>
      <c r="G49" s="75"/>
      <c r="H49" s="76"/>
      <c r="I49" s="52"/>
      <c r="J49" s="52"/>
      <c r="K49" s="52"/>
      <c r="L49" s="52"/>
      <c r="N49" s="52"/>
      <c r="O49" s="52"/>
      <c r="P49" s="52"/>
      <c r="Q49" s="52"/>
      <c r="R49" s="52"/>
      <c r="S49" s="52"/>
      <c r="T49" s="52"/>
      <c r="U49" s="10"/>
      <c r="V49" s="3">
        <f t="shared" si="2"/>
        <v>0</v>
      </c>
    </row>
    <row r="50" spans="1:22" s="2" customFormat="1" ht="14.5" x14ac:dyDescent="0.35">
      <c r="A50" s="1"/>
      <c r="B50" s="46"/>
      <c r="C50"/>
      <c r="D50" s="47" t="s">
        <v>44</v>
      </c>
      <c r="E50" s="47"/>
      <c r="F50" s="10"/>
      <c r="G50" s="75"/>
      <c r="H50" s="76"/>
      <c r="I50" s="52"/>
      <c r="J50" s="52"/>
      <c r="K50" s="52"/>
      <c r="L50" s="52"/>
      <c r="N50" s="52"/>
      <c r="O50" s="52"/>
      <c r="P50" s="52"/>
      <c r="Q50" s="52"/>
      <c r="R50" s="52"/>
      <c r="S50" s="52"/>
      <c r="T50" s="52"/>
      <c r="U50" s="10"/>
      <c r="V50" s="3">
        <f t="shared" si="2"/>
        <v>0</v>
      </c>
    </row>
    <row r="51" spans="1:22" s="2" customFormat="1" ht="14.5" x14ac:dyDescent="0.35">
      <c r="A51" s="1"/>
      <c r="B51" s="46"/>
      <c r="C51"/>
      <c r="D51" s="47" t="s">
        <v>44</v>
      </c>
      <c r="E51" s="47"/>
      <c r="F51" s="10"/>
      <c r="G51" s="75"/>
      <c r="H51" s="76"/>
      <c r="I51" s="52"/>
      <c r="J51" s="52"/>
      <c r="K51" s="52"/>
      <c r="L51" s="52"/>
      <c r="N51" s="52"/>
      <c r="O51" s="52"/>
      <c r="P51" s="52"/>
      <c r="Q51" s="52"/>
      <c r="R51" s="52"/>
      <c r="S51" s="52"/>
      <c r="T51" s="52"/>
      <c r="U51" s="10"/>
      <c r="V51" s="3">
        <f t="shared" si="2"/>
        <v>0</v>
      </c>
    </row>
    <row r="52" spans="1:22" s="2" customFormat="1" ht="14.5" x14ac:dyDescent="0.35">
      <c r="A52" s="1"/>
      <c r="B52" s="46"/>
      <c r="C52"/>
      <c r="D52" s="47" t="s">
        <v>44</v>
      </c>
      <c r="E52" s="47"/>
      <c r="F52" s="10"/>
      <c r="G52" s="75"/>
      <c r="H52" s="76"/>
      <c r="I52" s="52"/>
      <c r="J52" s="52"/>
      <c r="K52" s="52"/>
      <c r="L52" s="52"/>
      <c r="N52" s="52"/>
      <c r="O52" s="52"/>
      <c r="P52" s="52"/>
      <c r="Q52" s="52"/>
      <c r="R52" s="52"/>
      <c r="S52" s="52"/>
      <c r="T52" s="52"/>
      <c r="U52" s="10"/>
      <c r="V52" s="3">
        <f t="shared" si="2"/>
        <v>0</v>
      </c>
    </row>
    <row r="53" spans="1:22" s="2" customFormat="1" ht="14.5" x14ac:dyDescent="0.35">
      <c r="A53" s="1"/>
      <c r="B53" s="46"/>
      <c r="C53"/>
      <c r="D53" s="47" t="s">
        <v>44</v>
      </c>
      <c r="E53" s="47"/>
      <c r="F53" s="10"/>
      <c r="G53" s="75"/>
      <c r="H53" s="76"/>
      <c r="I53" s="52"/>
      <c r="J53" s="52"/>
      <c r="K53" s="52"/>
      <c r="L53" s="52"/>
      <c r="N53" s="52"/>
      <c r="O53" s="52"/>
      <c r="P53" s="52"/>
      <c r="Q53" s="52"/>
      <c r="R53" s="52"/>
      <c r="S53" s="52"/>
      <c r="T53" s="52"/>
      <c r="U53" s="10"/>
      <c r="V53" s="3">
        <f t="shared" si="2"/>
        <v>0</v>
      </c>
    </row>
    <row r="54" spans="1:22" s="2" customFormat="1" ht="14.5" x14ac:dyDescent="0.35">
      <c r="A54" s="1"/>
      <c r="B54" s="46"/>
      <c r="C54"/>
      <c r="D54" s="47" t="s">
        <v>44</v>
      </c>
      <c r="E54" s="47"/>
      <c r="F54" s="10"/>
      <c r="G54" s="75"/>
      <c r="H54" s="76"/>
      <c r="I54" s="52"/>
      <c r="J54" s="52"/>
      <c r="K54" s="52"/>
      <c r="N54" s="52"/>
      <c r="O54" s="52"/>
      <c r="P54" s="52"/>
      <c r="Q54" s="52"/>
      <c r="R54" s="52"/>
      <c r="S54" s="52"/>
      <c r="T54" s="52"/>
      <c r="U54" s="10"/>
      <c r="V54" s="3">
        <f t="shared" si="2"/>
        <v>0</v>
      </c>
    </row>
    <row r="55" spans="1:22" s="2" customFormat="1" ht="14.5" x14ac:dyDescent="0.35">
      <c r="A55" s="1"/>
      <c r="B55" s="4"/>
      <c r="C55" s="1"/>
      <c r="D55" s="1"/>
      <c r="E55" s="3"/>
      <c r="F55" s="10"/>
      <c r="G55" s="75"/>
      <c r="H55" s="76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10"/>
      <c r="V55" s="3">
        <f t="shared" si="2"/>
        <v>0</v>
      </c>
    </row>
    <row r="56" spans="1:22" s="2" customFormat="1" ht="14.5" x14ac:dyDescent="0.35">
      <c r="A56" s="1"/>
      <c r="B56" s="4"/>
      <c r="C56" s="1"/>
      <c r="D56" s="1"/>
      <c r="E56" s="3"/>
      <c r="F56" s="10"/>
      <c r="G56" s="75"/>
      <c r="H56" s="76"/>
      <c r="I56" s="10"/>
      <c r="J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3">
        <f t="shared" si="2"/>
        <v>0</v>
      </c>
    </row>
    <row r="57" spans="1:22" s="2" customFormat="1" ht="14.5" x14ac:dyDescent="0.35">
      <c r="A57" s="1"/>
      <c r="B57" s="4"/>
      <c r="C57" s="1"/>
      <c r="D57" s="1"/>
      <c r="E57" s="3"/>
      <c r="F57" s="10"/>
      <c r="G57" s="75"/>
      <c r="H57" s="76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3">
        <f t="shared" si="2"/>
        <v>0</v>
      </c>
    </row>
    <row r="58" spans="1:22" s="2" customFormat="1" ht="14.5" x14ac:dyDescent="0.35">
      <c r="A58" s="1"/>
      <c r="B58" s="4"/>
      <c r="C58" s="1"/>
      <c r="D58" s="1"/>
      <c r="E58" s="3"/>
      <c r="F58" s="10"/>
      <c r="G58" s="75"/>
      <c r="H58" s="76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3">
        <f t="shared" si="2"/>
        <v>0</v>
      </c>
    </row>
    <row r="59" spans="1:22" s="2" customFormat="1" ht="14.5" x14ac:dyDescent="0.35">
      <c r="A59" s="1"/>
      <c r="B59" s="4"/>
      <c r="C59" s="1"/>
      <c r="D59" s="1"/>
      <c r="E59" s="3"/>
      <c r="F59" s="10"/>
      <c r="G59" s="75"/>
      <c r="H59" s="76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3">
        <f t="shared" si="2"/>
        <v>0</v>
      </c>
    </row>
    <row r="60" spans="1:22" s="2" customFormat="1" ht="14.5" x14ac:dyDescent="0.35">
      <c r="A60" s="1"/>
      <c r="B60" s="4"/>
      <c r="C60" s="1"/>
      <c r="D60" s="1"/>
      <c r="E60" s="3"/>
      <c r="F60" s="10"/>
      <c r="G60" s="75"/>
      <c r="H60" s="76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3">
        <f t="shared" si="2"/>
        <v>0</v>
      </c>
    </row>
    <row r="61" spans="1:22" s="2" customFormat="1" ht="14.5" x14ac:dyDescent="0.35">
      <c r="A61" s="1"/>
      <c r="B61" s="4"/>
      <c r="C61" s="1"/>
      <c r="D61" s="1"/>
      <c r="E61" s="3"/>
      <c r="F61" s="10"/>
      <c r="G61" s="75"/>
      <c r="H61" s="76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3">
        <f t="shared" si="2"/>
        <v>0</v>
      </c>
    </row>
    <row r="62" spans="1:22" s="2" customFormat="1" ht="14.5" x14ac:dyDescent="0.35">
      <c r="A62" s="1"/>
      <c r="B62" s="4" t="s">
        <v>44</v>
      </c>
      <c r="C62" s="1" t="s">
        <v>44</v>
      </c>
      <c r="D62" s="1"/>
      <c r="E62" s="3"/>
      <c r="F62" s="10"/>
      <c r="G62" s="75"/>
      <c r="H62" s="76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3">
        <f t="shared" si="2"/>
        <v>0</v>
      </c>
    </row>
    <row r="63" spans="1:22" s="2" customFormat="1" ht="14.5" x14ac:dyDescent="0.35">
      <c r="A63" s="1"/>
      <c r="B63" s="4" t="s">
        <v>44</v>
      </c>
      <c r="C63" s="1" t="s">
        <v>44</v>
      </c>
      <c r="D63" s="1"/>
      <c r="E63" s="3"/>
      <c r="F63" s="10"/>
      <c r="G63" s="75"/>
      <c r="H63" s="76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3">
        <f t="shared" si="2"/>
        <v>0</v>
      </c>
    </row>
    <row r="64" spans="1:22" s="2" customFormat="1" ht="14.5" x14ac:dyDescent="0.35">
      <c r="A64" s="1"/>
      <c r="B64" s="4" t="s">
        <v>44</v>
      </c>
      <c r="C64" s="1" t="s">
        <v>44</v>
      </c>
      <c r="D64" s="1"/>
      <c r="E64" s="3"/>
      <c r="F64" s="10"/>
      <c r="G64" s="75"/>
      <c r="H64" s="76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3">
        <f t="shared" si="2"/>
        <v>0</v>
      </c>
    </row>
    <row r="65" spans="1:22" s="2" customFormat="1" ht="14.5" x14ac:dyDescent="0.35">
      <c r="A65" s="1"/>
      <c r="B65" s="4" t="s">
        <v>44</v>
      </c>
      <c r="C65" s="1" t="s">
        <v>44</v>
      </c>
      <c r="D65" s="1"/>
      <c r="E65" s="3"/>
      <c r="F65" s="10"/>
      <c r="G65" s="75"/>
      <c r="H65" s="76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3">
        <f t="shared" si="2"/>
        <v>0</v>
      </c>
    </row>
    <row r="66" spans="1:22" s="2" customFormat="1" ht="14.5" x14ac:dyDescent="0.35">
      <c r="A66" s="1"/>
      <c r="B66" s="4" t="s">
        <v>44</v>
      </c>
      <c r="C66" s="1" t="s">
        <v>44</v>
      </c>
      <c r="D66" s="1"/>
      <c r="E66" s="3"/>
      <c r="F66" s="10"/>
      <c r="G66" s="75"/>
      <c r="H66" s="76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3">
        <f t="shared" si="2"/>
        <v>0</v>
      </c>
    </row>
    <row r="67" spans="1:22" s="2" customFormat="1" ht="14.5" x14ac:dyDescent="0.35">
      <c r="A67" s="1"/>
      <c r="B67" s="4" t="s">
        <v>44</v>
      </c>
      <c r="C67" s="1" t="s">
        <v>44</v>
      </c>
      <c r="D67" s="1"/>
      <c r="E67" s="3"/>
      <c r="F67" s="10"/>
      <c r="G67" s="75"/>
      <c r="H67" s="76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3">
        <f t="shared" si="2"/>
        <v>0</v>
      </c>
    </row>
    <row r="68" spans="1:22" s="2" customFormat="1" ht="14.5" x14ac:dyDescent="0.35">
      <c r="A68" s="1"/>
      <c r="B68" s="4" t="s">
        <v>44</v>
      </c>
      <c r="C68" s="1" t="s">
        <v>44</v>
      </c>
      <c r="D68" s="1"/>
      <c r="E68" s="3"/>
      <c r="F68" s="10"/>
      <c r="G68" s="75"/>
      <c r="H68" s="76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3">
        <f t="shared" si="2"/>
        <v>0</v>
      </c>
    </row>
    <row r="69" spans="1:22" s="2" customFormat="1" ht="14.5" x14ac:dyDescent="0.35">
      <c r="A69" s="1"/>
      <c r="B69" s="4" t="s">
        <v>44</v>
      </c>
      <c r="C69" s="1" t="s">
        <v>44</v>
      </c>
      <c r="D69" s="1"/>
      <c r="E69" s="3"/>
      <c r="F69" s="10"/>
      <c r="G69" s="75"/>
      <c r="H69" s="76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3">
        <f t="shared" si="2"/>
        <v>0</v>
      </c>
    </row>
    <row r="70" spans="1:22" s="2" customFormat="1" ht="14.5" x14ac:dyDescent="0.35">
      <c r="A70" s="1"/>
      <c r="B70" s="4" t="s">
        <v>44</v>
      </c>
      <c r="C70" s="1" t="s">
        <v>44</v>
      </c>
      <c r="D70" s="1"/>
      <c r="E70" s="3"/>
      <c r="F70" s="10"/>
      <c r="G70" s="75"/>
      <c r="H70" s="76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3">
        <f t="shared" si="2"/>
        <v>0</v>
      </c>
    </row>
    <row r="71" spans="1:22" s="2" customFormat="1" ht="14.5" x14ac:dyDescent="0.35">
      <c r="A71" s="1"/>
      <c r="B71" s="4" t="s">
        <v>44</v>
      </c>
      <c r="C71" s="1" t="s">
        <v>44</v>
      </c>
      <c r="D71" s="1"/>
      <c r="E71" s="3"/>
      <c r="F71" s="10"/>
      <c r="G71" s="75"/>
      <c r="H71" s="76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3">
        <f t="shared" si="2"/>
        <v>0</v>
      </c>
    </row>
    <row r="72" spans="1:22" s="2" customFormat="1" ht="14.5" x14ac:dyDescent="0.35">
      <c r="A72" s="1"/>
      <c r="B72" s="4" t="s">
        <v>44</v>
      </c>
      <c r="C72" s="1" t="s">
        <v>45</v>
      </c>
      <c r="D72" s="1"/>
      <c r="E72" s="3"/>
      <c r="F72" s="10"/>
      <c r="G72" s="75"/>
      <c r="H72" s="76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3">
        <f t="shared" si="2"/>
        <v>0</v>
      </c>
    </row>
    <row r="73" spans="1:22" s="2" customFormat="1" ht="14.5" x14ac:dyDescent="0.35">
      <c r="A73" s="1"/>
      <c r="B73" s="4" t="s">
        <v>44</v>
      </c>
      <c r="C73" s="1" t="s">
        <v>44</v>
      </c>
      <c r="D73" s="1"/>
      <c r="E73" s="3"/>
      <c r="F73" s="10"/>
      <c r="G73" s="75"/>
      <c r="H73" s="76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3">
        <f t="shared" ref="V73:V75" si="3">E73+F73+G73+H73+T73-I73-J73-K73-L73-M73-N73-O73-P73-Q73-R73-S73</f>
        <v>0</v>
      </c>
    </row>
    <row r="74" spans="1:22" s="2" customFormat="1" ht="14.5" x14ac:dyDescent="0.35">
      <c r="A74" s="1"/>
      <c r="B74" s="4" t="s">
        <v>44</v>
      </c>
      <c r="C74" s="1" t="s">
        <v>44</v>
      </c>
      <c r="D74" s="1"/>
      <c r="E74" s="3"/>
      <c r="F74" s="10"/>
      <c r="G74" s="75"/>
      <c r="H74" s="76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3">
        <f t="shared" si="3"/>
        <v>0</v>
      </c>
    </row>
    <row r="75" spans="1:22" s="2" customFormat="1" ht="14.5" x14ac:dyDescent="0.35">
      <c r="A75" s="1"/>
      <c r="B75" s="4" t="s">
        <v>44</v>
      </c>
      <c r="C75" s="1" t="s">
        <v>44</v>
      </c>
      <c r="D75" s="1"/>
      <c r="E75" s="3"/>
      <c r="F75" s="10"/>
      <c r="G75" s="75"/>
      <c r="H75" s="76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3">
        <f t="shared" si="3"/>
        <v>0</v>
      </c>
    </row>
    <row r="76" spans="1:22" s="2" customFormat="1" ht="14.5" x14ac:dyDescent="0.35">
      <c r="A76" s="1"/>
      <c r="B76" s="4" t="s">
        <v>44</v>
      </c>
      <c r="C76" s="1" t="s">
        <v>44</v>
      </c>
      <c r="D76" s="1"/>
      <c r="E76" s="3"/>
      <c r="F76" s="10"/>
      <c r="G76" s="75"/>
      <c r="H76" s="76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3"/>
    </row>
    <row r="77" spans="1:22" s="2" customFormat="1" ht="14.5" x14ac:dyDescent="0.35">
      <c r="A77" s="1"/>
      <c r="B77" s="4" t="s">
        <v>44</v>
      </c>
      <c r="C77" s="1" t="s">
        <v>44</v>
      </c>
      <c r="D77" s="1"/>
      <c r="E77" s="3"/>
      <c r="F77" s="10"/>
      <c r="G77" s="75"/>
      <c r="H77" s="76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3"/>
    </row>
    <row r="78" spans="1:22" s="2" customFormat="1" ht="14.5" x14ac:dyDescent="0.35">
      <c r="A78" s="1"/>
      <c r="B78" s="4" t="s">
        <v>44</v>
      </c>
      <c r="C78" s="1" t="s">
        <v>44</v>
      </c>
      <c r="D78" s="1"/>
      <c r="E78" s="3"/>
      <c r="F78" s="10"/>
      <c r="G78" s="75"/>
      <c r="H78" s="76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3"/>
    </row>
    <row r="79" spans="1:22" s="2" customFormat="1" ht="14.5" x14ac:dyDescent="0.35">
      <c r="A79" s="1"/>
      <c r="B79" s="4" t="s">
        <v>44</v>
      </c>
      <c r="C79" s="1" t="s">
        <v>44</v>
      </c>
      <c r="D79" s="1"/>
      <c r="E79" s="3"/>
      <c r="F79" s="10"/>
      <c r="G79" s="75"/>
      <c r="H79" s="76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3"/>
    </row>
    <row r="80" spans="1:22" s="2" customFormat="1" ht="14.5" x14ac:dyDescent="0.35">
      <c r="A80" s="1"/>
      <c r="B80" s="4" t="s">
        <v>44</v>
      </c>
      <c r="C80" s="1" t="s">
        <v>44</v>
      </c>
      <c r="D80" s="1"/>
      <c r="E80" s="3"/>
      <c r="F80" s="10"/>
      <c r="G80" s="75"/>
      <c r="H80" s="76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3"/>
    </row>
    <row r="81" spans="1:22" s="2" customFormat="1" ht="14.5" x14ac:dyDescent="0.35">
      <c r="A81" s="1"/>
      <c r="B81" s="4" t="s">
        <v>44</v>
      </c>
      <c r="C81" s="1" t="s">
        <v>44</v>
      </c>
      <c r="D81" s="1"/>
      <c r="E81" s="3"/>
      <c r="F81" s="10"/>
      <c r="G81" s="75"/>
      <c r="H81" s="76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3"/>
    </row>
    <row r="82" spans="1:22" s="2" customFormat="1" ht="14.5" x14ac:dyDescent="0.35">
      <c r="A82" s="1"/>
      <c r="B82" s="4" t="s">
        <v>44</v>
      </c>
      <c r="C82" s="1" t="s">
        <v>44</v>
      </c>
      <c r="D82" s="1"/>
      <c r="E82" s="3"/>
      <c r="F82" s="10"/>
      <c r="G82" s="75"/>
      <c r="H82" s="76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3"/>
    </row>
    <row r="83" spans="1:22" s="2" customFormat="1" ht="14.5" x14ac:dyDescent="0.35">
      <c r="A83" s="1"/>
      <c r="B83" s="4" t="s">
        <v>44</v>
      </c>
      <c r="C83" s="1" t="s">
        <v>44</v>
      </c>
      <c r="D83" s="1"/>
      <c r="E83" s="3"/>
      <c r="F83" s="10"/>
      <c r="G83" s="75"/>
      <c r="H83" s="76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3"/>
    </row>
    <row r="84" spans="1:22" s="2" customFormat="1" ht="14.5" x14ac:dyDescent="0.35">
      <c r="A84" s="1"/>
      <c r="B84" s="4" t="s">
        <v>44</v>
      </c>
      <c r="C84" s="1" t="s">
        <v>44</v>
      </c>
      <c r="D84" s="1"/>
      <c r="E84" s="3"/>
      <c r="F84" s="10"/>
      <c r="G84" s="75"/>
      <c r="H84" s="76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3"/>
    </row>
    <row r="85" spans="1:22" s="2" customFormat="1" ht="14.5" x14ac:dyDescent="0.35">
      <c r="A85" s="1"/>
      <c r="B85" s="4" t="s">
        <v>44</v>
      </c>
      <c r="C85" s="1" t="s">
        <v>44</v>
      </c>
      <c r="D85" s="1"/>
      <c r="E85" s="3"/>
      <c r="F85" s="10"/>
      <c r="G85" s="75"/>
      <c r="H85" s="76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3"/>
    </row>
    <row r="86" spans="1:22" s="2" customFormat="1" ht="14.5" x14ac:dyDescent="0.35">
      <c r="A86" s="1"/>
      <c r="B86" s="4" t="s">
        <v>44</v>
      </c>
      <c r="C86" s="1" t="s">
        <v>44</v>
      </c>
      <c r="D86" s="1"/>
      <c r="E86" s="3"/>
      <c r="F86" s="10"/>
      <c r="G86" s="75"/>
      <c r="H86" s="76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3"/>
    </row>
    <row r="87" spans="1:22" s="2" customFormat="1" ht="14.5" x14ac:dyDescent="0.35">
      <c r="A87" s="1"/>
      <c r="B87" s="4" t="s">
        <v>44</v>
      </c>
      <c r="C87" s="1" t="s">
        <v>44</v>
      </c>
      <c r="D87" s="1"/>
      <c r="E87" s="3"/>
      <c r="F87" s="10"/>
      <c r="G87" s="75"/>
      <c r="H87" s="76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3"/>
    </row>
    <row r="88" spans="1:22" s="2" customFormat="1" ht="14.5" x14ac:dyDescent="0.35">
      <c r="A88" s="1"/>
      <c r="B88" s="4" t="s">
        <v>44</v>
      </c>
      <c r="C88" s="1" t="s">
        <v>44</v>
      </c>
      <c r="D88" s="1"/>
      <c r="E88" s="3"/>
      <c r="F88" s="10"/>
      <c r="G88" s="75"/>
      <c r="H88" s="76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3"/>
    </row>
    <row r="89" spans="1:22" s="2" customFormat="1" ht="14.5" x14ac:dyDescent="0.35">
      <c r="A89" s="1"/>
      <c r="B89" s="4" t="s">
        <v>44</v>
      </c>
      <c r="C89" s="1" t="s">
        <v>44</v>
      </c>
      <c r="D89" s="1"/>
      <c r="E89" s="3"/>
      <c r="F89" s="10"/>
      <c r="G89" s="75"/>
      <c r="H89" s="76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3"/>
    </row>
    <row r="90" spans="1:22" s="2" customFormat="1" ht="14.5" x14ac:dyDescent="0.35">
      <c r="A90" s="1"/>
      <c r="B90" s="4" t="s">
        <v>44</v>
      </c>
      <c r="C90" s="1" t="s">
        <v>44</v>
      </c>
      <c r="D90" s="1"/>
      <c r="E90" s="3"/>
      <c r="F90" s="10"/>
      <c r="G90" s="75"/>
      <c r="H90" s="76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3"/>
    </row>
    <row r="91" spans="1:22" s="2" customFormat="1" ht="14.5" x14ac:dyDescent="0.35">
      <c r="A91" s="1"/>
      <c r="B91" s="4" t="s">
        <v>44</v>
      </c>
      <c r="C91" s="1" t="s">
        <v>44</v>
      </c>
      <c r="D91" s="1"/>
      <c r="E91" s="3"/>
      <c r="F91" s="10"/>
      <c r="G91" s="75"/>
      <c r="H91" s="76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3"/>
    </row>
    <row r="92" spans="1:22" s="2" customFormat="1" ht="14.5" x14ac:dyDescent="0.35">
      <c r="A92" s="1"/>
      <c r="B92" s="4" t="s">
        <v>44</v>
      </c>
      <c r="C92" s="1" t="s">
        <v>45</v>
      </c>
      <c r="D92" s="1"/>
      <c r="E92" s="3" t="s">
        <v>44</v>
      </c>
      <c r="F92" s="10"/>
      <c r="G92" s="75"/>
      <c r="H92" s="76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3"/>
    </row>
    <row r="93" spans="1:22" s="2" customFormat="1" ht="14.5" x14ac:dyDescent="0.35">
      <c r="A93" s="1"/>
      <c r="B93" s="4" t="s">
        <v>44</v>
      </c>
      <c r="C93" s="1" t="s">
        <v>44</v>
      </c>
      <c r="D93" s="1"/>
      <c r="E93" s="3" t="s">
        <v>44</v>
      </c>
      <c r="F93" s="10"/>
      <c r="G93" s="75"/>
      <c r="H93" s="76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3"/>
    </row>
    <row r="94" spans="1:22" s="2" customFormat="1" ht="14.5" x14ac:dyDescent="0.35">
      <c r="A94" s="1"/>
      <c r="B94" s="4" t="s">
        <v>44</v>
      </c>
      <c r="C94" s="1" t="s">
        <v>44</v>
      </c>
      <c r="D94" s="1"/>
      <c r="E94" s="3" t="s">
        <v>44</v>
      </c>
      <c r="F94" s="10"/>
      <c r="G94" s="75"/>
      <c r="H94" s="76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"/>
    </row>
    <row r="95" spans="1:22" s="2" customFormat="1" ht="14.5" x14ac:dyDescent="0.35">
      <c r="A95" s="1"/>
      <c r="B95" s="4" t="s">
        <v>44</v>
      </c>
      <c r="C95" s="1" t="s">
        <v>44</v>
      </c>
      <c r="D95" s="1"/>
      <c r="E95" s="3" t="s">
        <v>44</v>
      </c>
      <c r="F95" s="10"/>
      <c r="G95" s="75"/>
      <c r="H95" s="76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3"/>
    </row>
    <row r="96" spans="1:22" s="2" customFormat="1" ht="14.5" x14ac:dyDescent="0.35">
      <c r="A96" s="1"/>
      <c r="B96" s="4" t="s">
        <v>44</v>
      </c>
      <c r="C96" s="1" t="s">
        <v>44</v>
      </c>
      <c r="D96" s="1"/>
      <c r="E96" s="3" t="s">
        <v>44</v>
      </c>
      <c r="F96" s="10"/>
      <c r="G96" s="75"/>
      <c r="H96" s="76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3"/>
    </row>
    <row r="97" spans="1:22" s="2" customFormat="1" ht="14.5" x14ac:dyDescent="0.35">
      <c r="A97" s="1"/>
      <c r="B97" s="4" t="s">
        <v>44</v>
      </c>
      <c r="C97" s="1" t="s">
        <v>44</v>
      </c>
      <c r="D97" s="1"/>
      <c r="E97" s="3" t="s">
        <v>44</v>
      </c>
      <c r="F97" s="10"/>
      <c r="G97" s="75"/>
      <c r="H97" s="76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3"/>
    </row>
    <row r="98" spans="1:22" s="2" customFormat="1" ht="14.5" x14ac:dyDescent="0.35">
      <c r="A98" s="1"/>
      <c r="B98" s="4" t="s">
        <v>44</v>
      </c>
      <c r="C98" s="1" t="s">
        <v>44</v>
      </c>
      <c r="D98" s="1"/>
      <c r="E98" s="3" t="s">
        <v>44</v>
      </c>
      <c r="F98" s="10"/>
      <c r="G98" s="75"/>
      <c r="H98" s="76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3"/>
    </row>
    <row r="99" spans="1:22" s="2" customFormat="1" ht="14.5" x14ac:dyDescent="0.35">
      <c r="A99" s="1"/>
      <c r="B99" s="4" t="s">
        <v>44</v>
      </c>
      <c r="C99" s="1" t="s">
        <v>44</v>
      </c>
      <c r="D99" s="1"/>
      <c r="E99" s="3" t="s">
        <v>44</v>
      </c>
      <c r="F99" s="10"/>
      <c r="G99" s="75"/>
      <c r="H99" s="7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3"/>
    </row>
    <row r="100" spans="1:22" s="2" customFormat="1" ht="14.5" x14ac:dyDescent="0.35">
      <c r="A100" s="1"/>
      <c r="B100" s="4" t="s">
        <v>44</v>
      </c>
      <c r="C100" s="1" t="s">
        <v>44</v>
      </c>
      <c r="D100" s="1"/>
      <c r="E100" s="3" t="s">
        <v>44</v>
      </c>
      <c r="F100" s="10"/>
      <c r="G100" s="75"/>
      <c r="H100" s="76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3"/>
    </row>
    <row r="101" spans="1:22" s="2" customFormat="1" ht="14.5" x14ac:dyDescent="0.35">
      <c r="A101" s="1"/>
      <c r="B101" s="4" t="s">
        <v>44</v>
      </c>
      <c r="C101" s="1" t="s">
        <v>44</v>
      </c>
      <c r="D101" s="1"/>
      <c r="E101" s="3" t="s">
        <v>44</v>
      </c>
      <c r="F101" s="10"/>
      <c r="G101" s="75"/>
      <c r="H101" s="76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3"/>
    </row>
    <row r="102" spans="1:22" s="2" customFormat="1" ht="14.5" x14ac:dyDescent="0.35">
      <c r="A102" s="1"/>
      <c r="B102" s="4" t="s">
        <v>44</v>
      </c>
      <c r="C102" s="1" t="s">
        <v>44</v>
      </c>
      <c r="D102" s="1"/>
      <c r="E102" s="3" t="s">
        <v>44</v>
      </c>
      <c r="F102" s="10"/>
      <c r="G102" s="75"/>
      <c r="H102" s="76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3"/>
    </row>
    <row r="103" spans="1:22" s="2" customFormat="1" ht="14.5" x14ac:dyDescent="0.35">
      <c r="A103" s="1"/>
      <c r="B103" s="4" t="s">
        <v>44</v>
      </c>
      <c r="C103" s="1" t="s">
        <v>44</v>
      </c>
      <c r="D103" s="1"/>
      <c r="E103" s="3" t="s">
        <v>44</v>
      </c>
      <c r="F103" s="10"/>
      <c r="G103" s="75"/>
      <c r="H103" s="7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3"/>
    </row>
    <row r="104" spans="1:22" s="2" customFormat="1" ht="14.5" x14ac:dyDescent="0.35">
      <c r="A104" s="1"/>
      <c r="B104" s="4" t="s">
        <v>44</v>
      </c>
      <c r="C104" s="1" t="s">
        <v>44</v>
      </c>
      <c r="D104" s="1"/>
      <c r="E104" s="3" t="s">
        <v>44</v>
      </c>
      <c r="F104" s="10"/>
      <c r="G104" s="75"/>
      <c r="H104" s="76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3"/>
    </row>
    <row r="105" spans="1:22" s="2" customFormat="1" ht="14.5" x14ac:dyDescent="0.35">
      <c r="A105" s="1"/>
      <c r="B105" s="4" t="s">
        <v>44</v>
      </c>
      <c r="C105" s="1" t="s">
        <v>44</v>
      </c>
      <c r="D105" s="1"/>
      <c r="E105" s="3" t="s">
        <v>44</v>
      </c>
      <c r="F105" s="10"/>
      <c r="G105" s="75"/>
      <c r="H105" s="76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3"/>
    </row>
    <row r="106" spans="1:22" s="2" customFormat="1" ht="14.5" x14ac:dyDescent="0.35">
      <c r="A106" s="1"/>
      <c r="B106" s="4" t="s">
        <v>44</v>
      </c>
      <c r="C106" s="1" t="s">
        <v>44</v>
      </c>
      <c r="D106" s="1"/>
      <c r="E106" s="3" t="s">
        <v>44</v>
      </c>
      <c r="F106" s="10"/>
      <c r="G106" s="75"/>
      <c r="H106" s="76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3"/>
    </row>
    <row r="107" spans="1:22" s="2" customFormat="1" ht="14.5" x14ac:dyDescent="0.35">
      <c r="A107" s="1"/>
      <c r="B107" s="4" t="s">
        <v>44</v>
      </c>
      <c r="C107" s="1" t="s">
        <v>44</v>
      </c>
      <c r="D107" s="1"/>
      <c r="E107" s="3" t="s">
        <v>44</v>
      </c>
      <c r="F107" s="10"/>
      <c r="G107" s="75"/>
      <c r="H107" s="76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3"/>
    </row>
    <row r="108" spans="1:22" s="2" customFormat="1" ht="14.5" x14ac:dyDescent="0.35">
      <c r="A108" s="1"/>
      <c r="B108" s="4" t="s">
        <v>44</v>
      </c>
      <c r="C108" s="1" t="s">
        <v>44</v>
      </c>
      <c r="D108" s="1"/>
      <c r="E108" s="3" t="s">
        <v>44</v>
      </c>
      <c r="F108" s="10"/>
      <c r="G108" s="75"/>
      <c r="H108" s="76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3"/>
    </row>
    <row r="109" spans="1:22" s="2" customFormat="1" ht="14.5" x14ac:dyDescent="0.35">
      <c r="A109" s="1"/>
      <c r="B109" s="4" t="s">
        <v>44</v>
      </c>
      <c r="C109" s="1" t="s">
        <v>45</v>
      </c>
      <c r="D109" s="1"/>
      <c r="E109" s="3" t="s">
        <v>44</v>
      </c>
      <c r="F109" s="10"/>
      <c r="G109" s="75"/>
      <c r="H109" s="76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3"/>
    </row>
    <row r="110" spans="1:22" s="2" customFormat="1" ht="14.5" x14ac:dyDescent="0.35">
      <c r="A110" s="1"/>
      <c r="B110" s="4" t="s">
        <v>44</v>
      </c>
      <c r="C110" s="1" t="s">
        <v>44</v>
      </c>
      <c r="D110" s="1"/>
      <c r="E110" s="3" t="s">
        <v>44</v>
      </c>
      <c r="F110" s="10"/>
      <c r="G110" s="75"/>
      <c r="H110" s="76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3"/>
    </row>
    <row r="111" spans="1:22" s="2" customFormat="1" ht="14.5" x14ac:dyDescent="0.35">
      <c r="A111" s="1"/>
      <c r="B111" s="4" t="s">
        <v>44</v>
      </c>
      <c r="C111" s="1" t="s">
        <v>44</v>
      </c>
      <c r="D111" s="1"/>
      <c r="E111" s="3" t="s">
        <v>44</v>
      </c>
      <c r="F111" s="10"/>
      <c r="G111" s="75"/>
      <c r="H111" s="76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3"/>
    </row>
    <row r="112" spans="1:22" s="2" customFormat="1" ht="14.5" x14ac:dyDescent="0.35">
      <c r="A112" s="1"/>
      <c r="B112" s="4" t="s">
        <v>44</v>
      </c>
      <c r="C112" s="1" t="s">
        <v>44</v>
      </c>
      <c r="D112" s="1"/>
      <c r="E112" s="3" t="s">
        <v>44</v>
      </c>
      <c r="F112" s="10"/>
      <c r="G112" s="75"/>
      <c r="H112" s="76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3"/>
    </row>
    <row r="113" spans="1:22" s="2" customFormat="1" ht="14.5" x14ac:dyDescent="0.35">
      <c r="A113" s="1"/>
      <c r="B113" s="4" t="s">
        <v>44</v>
      </c>
      <c r="C113" s="1" t="s">
        <v>44</v>
      </c>
      <c r="D113" s="1"/>
      <c r="E113" s="3" t="s">
        <v>44</v>
      </c>
      <c r="F113" s="10"/>
      <c r="G113" s="75"/>
      <c r="H113" s="76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3"/>
    </row>
    <row r="114" spans="1:22" s="2" customFormat="1" ht="14.5" x14ac:dyDescent="0.35">
      <c r="A114" s="1"/>
      <c r="B114" s="4" t="s">
        <v>44</v>
      </c>
      <c r="C114" s="1" t="s">
        <v>44</v>
      </c>
      <c r="D114" s="1"/>
      <c r="E114" s="3" t="s">
        <v>44</v>
      </c>
      <c r="F114" s="10"/>
      <c r="G114" s="75"/>
      <c r="H114" s="76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3"/>
    </row>
    <row r="115" spans="1:22" s="2" customFormat="1" ht="14.5" x14ac:dyDescent="0.35">
      <c r="A115" s="1"/>
      <c r="B115" s="4" t="s">
        <v>44</v>
      </c>
      <c r="C115" s="1" t="s">
        <v>44</v>
      </c>
      <c r="D115" s="1"/>
      <c r="E115" s="3" t="s">
        <v>44</v>
      </c>
      <c r="F115" s="10"/>
      <c r="G115" s="75"/>
      <c r="H115" s="76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3"/>
    </row>
    <row r="116" spans="1:22" s="2" customFormat="1" ht="14.5" x14ac:dyDescent="0.35">
      <c r="A116" s="1"/>
      <c r="B116" s="4" t="s">
        <v>44</v>
      </c>
      <c r="C116" s="1" t="s">
        <v>44</v>
      </c>
      <c r="D116" s="1"/>
      <c r="E116" s="3" t="s">
        <v>44</v>
      </c>
      <c r="F116" s="10"/>
      <c r="G116" s="75"/>
      <c r="H116" s="76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3"/>
    </row>
    <row r="117" spans="1:22" s="2" customFormat="1" ht="14.5" x14ac:dyDescent="0.35">
      <c r="A117" s="1"/>
      <c r="B117" s="4" t="s">
        <v>44</v>
      </c>
      <c r="C117" s="1" t="s">
        <v>44</v>
      </c>
      <c r="D117" s="1"/>
      <c r="E117" s="3" t="s">
        <v>44</v>
      </c>
      <c r="F117" s="10"/>
      <c r="G117" s="75"/>
      <c r="H117" s="76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3"/>
    </row>
    <row r="118" spans="1:22" s="2" customFormat="1" ht="14.5" x14ac:dyDescent="0.35">
      <c r="A118" s="1"/>
      <c r="B118" s="4" t="s">
        <v>44</v>
      </c>
      <c r="C118" s="1" t="s">
        <v>45</v>
      </c>
      <c r="D118" s="1"/>
      <c r="E118" s="3" t="s">
        <v>44</v>
      </c>
      <c r="F118" s="10"/>
      <c r="G118" s="75"/>
      <c r="H118" s="76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3"/>
    </row>
    <row r="119" spans="1:22" s="2" customFormat="1" ht="14.5" x14ac:dyDescent="0.35">
      <c r="A119" s="1"/>
      <c r="B119" s="4" t="s">
        <v>44</v>
      </c>
      <c r="C119" s="1" t="s">
        <v>44</v>
      </c>
      <c r="D119" s="1"/>
      <c r="E119" s="3" t="s">
        <v>44</v>
      </c>
      <c r="F119" s="10"/>
      <c r="G119" s="75"/>
      <c r="H119" s="76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3"/>
    </row>
    <row r="120" spans="1:22" s="2" customFormat="1" ht="14.5" x14ac:dyDescent="0.35">
      <c r="A120" s="1"/>
      <c r="B120" s="4" t="s">
        <v>44</v>
      </c>
      <c r="C120" s="1" t="s">
        <v>44</v>
      </c>
      <c r="D120" s="1"/>
      <c r="E120" s="3" t="s">
        <v>44</v>
      </c>
      <c r="F120" s="10"/>
      <c r="G120" s="75"/>
      <c r="H120" s="76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3"/>
    </row>
    <row r="121" spans="1:22" s="2" customFormat="1" ht="14.5" x14ac:dyDescent="0.35">
      <c r="A121" s="1"/>
      <c r="B121" s="4" t="s">
        <v>44</v>
      </c>
      <c r="C121" s="1" t="s">
        <v>44</v>
      </c>
      <c r="D121" s="1"/>
      <c r="E121" s="3" t="s">
        <v>44</v>
      </c>
      <c r="F121" s="10"/>
      <c r="G121" s="75"/>
      <c r="H121" s="76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3"/>
    </row>
    <row r="122" spans="1:22" s="2" customFormat="1" ht="14.5" x14ac:dyDescent="0.35">
      <c r="A122" s="1"/>
      <c r="B122" s="4" t="s">
        <v>44</v>
      </c>
      <c r="C122" s="1" t="s">
        <v>44</v>
      </c>
      <c r="D122" s="1"/>
      <c r="E122" s="3" t="s">
        <v>44</v>
      </c>
      <c r="F122" s="10"/>
      <c r="G122" s="75"/>
      <c r="H122" s="76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3"/>
    </row>
    <row r="123" spans="1:22" s="2" customFormat="1" ht="14.5" x14ac:dyDescent="0.35">
      <c r="A123" s="1"/>
      <c r="B123" s="4" t="s">
        <v>44</v>
      </c>
      <c r="C123" s="1" t="s">
        <v>44</v>
      </c>
      <c r="D123" s="1"/>
      <c r="E123" s="3" t="s">
        <v>44</v>
      </c>
      <c r="F123" s="10"/>
      <c r="G123" s="75"/>
      <c r="H123" s="76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3"/>
    </row>
    <row r="124" spans="1:22" s="2" customFormat="1" ht="14.5" x14ac:dyDescent="0.35">
      <c r="A124" s="1"/>
      <c r="B124" s="4" t="s">
        <v>44</v>
      </c>
      <c r="C124" s="1" t="s">
        <v>44</v>
      </c>
      <c r="D124" s="1"/>
      <c r="E124" s="3" t="s">
        <v>44</v>
      </c>
      <c r="F124" s="10"/>
      <c r="G124" s="75"/>
      <c r="H124" s="76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3"/>
    </row>
    <row r="125" spans="1:22" s="2" customFormat="1" ht="14.5" x14ac:dyDescent="0.35">
      <c r="A125" s="1"/>
      <c r="B125" s="4" t="s">
        <v>44</v>
      </c>
      <c r="C125" s="1" t="s">
        <v>44</v>
      </c>
      <c r="D125" s="1"/>
      <c r="E125" s="3" t="s">
        <v>44</v>
      </c>
      <c r="F125" s="10"/>
      <c r="G125" s="75"/>
      <c r="H125" s="76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3"/>
    </row>
    <row r="126" spans="1:22" s="2" customFormat="1" ht="14.5" x14ac:dyDescent="0.35">
      <c r="A126" s="1"/>
      <c r="B126" s="4" t="s">
        <v>44</v>
      </c>
      <c r="C126" s="1" t="s">
        <v>44</v>
      </c>
      <c r="D126" s="1"/>
      <c r="E126" s="3" t="s">
        <v>44</v>
      </c>
      <c r="F126" s="10"/>
      <c r="G126" s="75"/>
      <c r="H126" s="76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3"/>
    </row>
    <row r="127" spans="1:22" s="2" customFormat="1" ht="14.5" x14ac:dyDescent="0.35">
      <c r="A127" s="1"/>
      <c r="B127" s="4" t="s">
        <v>44</v>
      </c>
      <c r="C127" s="1" t="s">
        <v>44</v>
      </c>
      <c r="D127" s="1"/>
      <c r="E127" s="3" t="s">
        <v>44</v>
      </c>
      <c r="F127" s="10"/>
      <c r="G127" s="75"/>
      <c r="H127" s="76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3"/>
    </row>
    <row r="128" spans="1:22" s="2" customFormat="1" ht="14.5" x14ac:dyDescent="0.35">
      <c r="A128" s="1"/>
      <c r="B128" s="4" t="s">
        <v>44</v>
      </c>
      <c r="C128" s="1" t="s">
        <v>44</v>
      </c>
      <c r="D128" s="1"/>
      <c r="E128" s="3" t="s">
        <v>44</v>
      </c>
      <c r="F128" s="10"/>
      <c r="G128" s="75"/>
      <c r="H128" s="76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3"/>
    </row>
    <row r="129" spans="1:22" s="2" customFormat="1" ht="14.5" x14ac:dyDescent="0.35">
      <c r="A129" s="1"/>
      <c r="B129" s="4" t="s">
        <v>44</v>
      </c>
      <c r="C129" s="1" t="s">
        <v>44</v>
      </c>
      <c r="D129" s="1"/>
      <c r="E129" s="3" t="s">
        <v>44</v>
      </c>
      <c r="F129" s="10"/>
      <c r="G129" s="75"/>
      <c r="H129" s="76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3"/>
    </row>
    <row r="130" spans="1:22" s="2" customFormat="1" ht="14.5" x14ac:dyDescent="0.35">
      <c r="A130" s="1"/>
      <c r="B130" s="4" t="s">
        <v>44</v>
      </c>
      <c r="C130" s="1" t="s">
        <v>44</v>
      </c>
      <c r="D130" s="1"/>
      <c r="E130" s="3" t="s">
        <v>44</v>
      </c>
      <c r="F130" s="10"/>
      <c r="G130" s="75"/>
      <c r="H130" s="76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3"/>
    </row>
    <row r="131" spans="1:22" s="2" customFormat="1" ht="14.5" x14ac:dyDescent="0.35">
      <c r="A131" s="1"/>
      <c r="B131" s="4" t="s">
        <v>44</v>
      </c>
      <c r="C131" s="1" t="s">
        <v>44</v>
      </c>
      <c r="D131" s="1"/>
      <c r="E131" s="3" t="s">
        <v>44</v>
      </c>
      <c r="F131" s="10"/>
      <c r="G131" s="75"/>
      <c r="H131" s="76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3"/>
    </row>
    <row r="132" spans="1:22" s="2" customFormat="1" ht="14.5" x14ac:dyDescent="0.35">
      <c r="A132" s="1"/>
      <c r="B132" s="4" t="s">
        <v>44</v>
      </c>
      <c r="C132" s="1" t="s">
        <v>44</v>
      </c>
      <c r="D132" s="1"/>
      <c r="E132" s="3" t="s">
        <v>44</v>
      </c>
      <c r="F132" s="10"/>
      <c r="G132" s="75"/>
      <c r="H132" s="76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3"/>
    </row>
    <row r="133" spans="1:22" s="2" customFormat="1" ht="14.5" x14ac:dyDescent="0.35">
      <c r="A133" s="1"/>
      <c r="B133" s="4" t="s">
        <v>44</v>
      </c>
      <c r="C133" s="1" t="s">
        <v>44</v>
      </c>
      <c r="D133" s="1"/>
      <c r="E133" s="3" t="s">
        <v>44</v>
      </c>
      <c r="F133" s="10"/>
      <c r="G133" s="75"/>
      <c r="H133" s="76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3"/>
    </row>
    <row r="134" spans="1:22" s="2" customFormat="1" ht="14.5" x14ac:dyDescent="0.35">
      <c r="A134" s="1"/>
      <c r="B134" s="4" t="s">
        <v>44</v>
      </c>
      <c r="C134" s="1" t="s">
        <v>44</v>
      </c>
      <c r="D134" s="1"/>
      <c r="E134" s="3" t="s">
        <v>44</v>
      </c>
      <c r="F134" s="10"/>
      <c r="G134" s="75"/>
      <c r="H134" s="76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3"/>
    </row>
    <row r="135" spans="1:22" s="2" customFormat="1" ht="14.5" x14ac:dyDescent="0.35">
      <c r="A135" s="1"/>
      <c r="B135" s="4" t="s">
        <v>44</v>
      </c>
      <c r="C135" s="1" t="s">
        <v>44</v>
      </c>
      <c r="D135" s="1"/>
      <c r="E135" s="3" t="s">
        <v>44</v>
      </c>
      <c r="F135" s="10"/>
      <c r="G135" s="75"/>
      <c r="H135" s="76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3"/>
    </row>
    <row r="136" spans="1:22" s="2" customFormat="1" ht="14.5" x14ac:dyDescent="0.35">
      <c r="A136" s="1"/>
      <c r="B136" s="4" t="s">
        <v>44</v>
      </c>
      <c r="C136" s="1" t="s">
        <v>44</v>
      </c>
      <c r="D136" s="1"/>
      <c r="E136" s="3" t="s">
        <v>44</v>
      </c>
      <c r="F136" s="10"/>
      <c r="G136" s="75"/>
      <c r="H136" s="76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3"/>
    </row>
    <row r="137" spans="1:22" s="2" customFormat="1" ht="14.5" x14ac:dyDescent="0.35">
      <c r="A137" s="1"/>
      <c r="B137" s="4" t="s">
        <v>44</v>
      </c>
      <c r="C137" s="1" t="s">
        <v>44</v>
      </c>
      <c r="D137" s="1"/>
      <c r="E137" s="3" t="s">
        <v>44</v>
      </c>
      <c r="F137" s="10"/>
      <c r="G137" s="75"/>
      <c r="H137" s="76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3"/>
    </row>
    <row r="138" spans="1:22" s="2" customFormat="1" ht="14.5" x14ac:dyDescent="0.35">
      <c r="A138" s="1"/>
      <c r="B138" s="4" t="s">
        <v>44</v>
      </c>
      <c r="C138" s="1" t="s">
        <v>44</v>
      </c>
      <c r="D138" s="1"/>
      <c r="E138" s="3" t="s">
        <v>44</v>
      </c>
      <c r="F138" s="10"/>
      <c r="G138" s="75"/>
      <c r="H138" s="76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3"/>
    </row>
    <row r="139" spans="1:22" s="2" customFormat="1" ht="14.5" x14ac:dyDescent="0.35">
      <c r="A139" s="1"/>
      <c r="B139" s="4" t="s">
        <v>44</v>
      </c>
      <c r="C139" s="1" t="s">
        <v>44</v>
      </c>
      <c r="D139" s="1"/>
      <c r="E139" s="3" t="s">
        <v>44</v>
      </c>
      <c r="F139" s="10"/>
      <c r="G139" s="75"/>
      <c r="H139" s="76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3"/>
    </row>
    <row r="140" spans="1:22" s="2" customFormat="1" ht="14.5" x14ac:dyDescent="0.35">
      <c r="A140" s="1"/>
      <c r="B140" s="4" t="s">
        <v>44</v>
      </c>
      <c r="C140" s="1" t="s">
        <v>44</v>
      </c>
      <c r="D140" s="1"/>
      <c r="E140" s="3" t="s">
        <v>44</v>
      </c>
      <c r="F140" s="10"/>
      <c r="G140" s="75"/>
      <c r="H140" s="76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3"/>
    </row>
    <row r="141" spans="1:22" s="2" customFormat="1" ht="14.5" x14ac:dyDescent="0.35">
      <c r="A141" s="1"/>
      <c r="B141" s="4" t="s">
        <v>44</v>
      </c>
      <c r="C141" s="1" t="s">
        <v>44</v>
      </c>
      <c r="D141" s="1"/>
      <c r="E141" s="3" t="s">
        <v>44</v>
      </c>
      <c r="F141" s="10"/>
      <c r="G141" s="75"/>
      <c r="H141" s="76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3"/>
    </row>
    <row r="142" spans="1:22" s="2" customFormat="1" ht="14.5" x14ac:dyDescent="0.35">
      <c r="A142" s="1"/>
      <c r="B142" s="4" t="s">
        <v>44</v>
      </c>
      <c r="C142" s="1" t="s">
        <v>44</v>
      </c>
      <c r="D142" s="1"/>
      <c r="E142" s="3" t="s">
        <v>44</v>
      </c>
      <c r="F142" s="10"/>
      <c r="G142" s="75"/>
      <c r="H142" s="76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3"/>
    </row>
    <row r="143" spans="1:22" s="2" customFormat="1" ht="14.5" x14ac:dyDescent="0.35">
      <c r="A143" s="1"/>
      <c r="B143" s="4" t="s">
        <v>44</v>
      </c>
      <c r="C143" s="1" t="s">
        <v>44</v>
      </c>
      <c r="D143" s="1"/>
      <c r="E143" s="3" t="s">
        <v>44</v>
      </c>
      <c r="F143" s="10"/>
      <c r="G143" s="75"/>
      <c r="H143" s="76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3"/>
    </row>
    <row r="144" spans="1:22" s="2" customFormat="1" ht="14.5" x14ac:dyDescent="0.35">
      <c r="A144" s="1"/>
      <c r="B144" s="4" t="s">
        <v>44</v>
      </c>
      <c r="C144" s="1" t="s">
        <v>44</v>
      </c>
      <c r="D144" s="1"/>
      <c r="E144" s="3" t="s">
        <v>44</v>
      </c>
      <c r="F144" s="10"/>
      <c r="G144" s="75"/>
      <c r="H144" s="76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3"/>
    </row>
    <row r="145" spans="1:22" s="2" customFormat="1" ht="14.5" x14ac:dyDescent="0.35">
      <c r="A145" s="1"/>
      <c r="B145" s="4" t="s">
        <v>44</v>
      </c>
      <c r="C145" s="1" t="s">
        <v>44</v>
      </c>
      <c r="D145" s="1"/>
      <c r="E145" s="3" t="s">
        <v>44</v>
      </c>
      <c r="F145" s="10"/>
      <c r="G145" s="75"/>
      <c r="H145" s="76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3"/>
    </row>
    <row r="146" spans="1:22" s="2" customFormat="1" ht="14.5" x14ac:dyDescent="0.35">
      <c r="A146" s="1"/>
      <c r="B146" s="4" t="s">
        <v>44</v>
      </c>
      <c r="C146" s="1" t="s">
        <v>44</v>
      </c>
      <c r="D146" s="1"/>
      <c r="E146" s="3" t="s">
        <v>44</v>
      </c>
      <c r="F146" s="10"/>
      <c r="G146" s="75"/>
      <c r="H146" s="76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3"/>
    </row>
    <row r="147" spans="1:22" s="2" customFormat="1" ht="14.5" x14ac:dyDescent="0.35">
      <c r="A147" s="1"/>
      <c r="B147" s="4" t="s">
        <v>44</v>
      </c>
      <c r="C147" s="1" t="s">
        <v>44</v>
      </c>
      <c r="D147" s="1"/>
      <c r="E147" s="3" t="s">
        <v>44</v>
      </c>
      <c r="F147" s="10"/>
      <c r="G147" s="75"/>
      <c r="H147" s="76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3"/>
    </row>
    <row r="148" spans="1:22" s="2" customFormat="1" ht="14.5" x14ac:dyDescent="0.35">
      <c r="A148" s="1"/>
      <c r="B148" s="4" t="s">
        <v>44</v>
      </c>
      <c r="C148" s="1" t="s">
        <v>44</v>
      </c>
      <c r="D148" s="1"/>
      <c r="E148" s="3" t="s">
        <v>44</v>
      </c>
      <c r="F148" s="10"/>
      <c r="G148" s="75"/>
      <c r="H148" s="76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3"/>
    </row>
    <row r="149" spans="1:22" s="2" customFormat="1" ht="14.5" x14ac:dyDescent="0.35">
      <c r="A149" s="1"/>
      <c r="B149" s="4" t="s">
        <v>44</v>
      </c>
      <c r="C149" s="1" t="s">
        <v>44</v>
      </c>
      <c r="D149" s="1"/>
      <c r="E149" s="3" t="s">
        <v>44</v>
      </c>
      <c r="F149" s="10"/>
      <c r="G149" s="75"/>
      <c r="H149" s="76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3"/>
    </row>
    <row r="150" spans="1:22" s="2" customFormat="1" ht="14.5" x14ac:dyDescent="0.35">
      <c r="A150" s="1"/>
      <c r="B150" s="4" t="s">
        <v>44</v>
      </c>
      <c r="C150" s="1" t="s">
        <v>44</v>
      </c>
      <c r="D150" s="1"/>
      <c r="E150" s="3" t="s">
        <v>44</v>
      </c>
      <c r="F150" s="10"/>
      <c r="G150" s="75"/>
      <c r="H150" s="76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3"/>
    </row>
    <row r="151" spans="1:22" s="2" customFormat="1" ht="14.5" x14ac:dyDescent="0.35">
      <c r="A151" s="1"/>
      <c r="B151" s="4" t="s">
        <v>44</v>
      </c>
      <c r="C151" s="1" t="s">
        <v>44</v>
      </c>
      <c r="D151" s="1"/>
      <c r="E151" s="3" t="s">
        <v>44</v>
      </c>
      <c r="F151" s="10"/>
      <c r="G151" s="75"/>
      <c r="H151" s="76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3"/>
    </row>
    <row r="152" spans="1:22" s="2" customFormat="1" ht="14.5" x14ac:dyDescent="0.35">
      <c r="A152" s="1"/>
      <c r="B152" s="4" t="s">
        <v>44</v>
      </c>
      <c r="C152" s="1" t="s">
        <v>44</v>
      </c>
      <c r="D152" s="1"/>
      <c r="E152" s="3" t="s">
        <v>44</v>
      </c>
      <c r="F152" s="10"/>
      <c r="G152" s="75"/>
      <c r="H152" s="76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3"/>
    </row>
    <row r="153" spans="1:22" s="2" customFormat="1" ht="14.5" x14ac:dyDescent="0.35">
      <c r="A153" s="1"/>
      <c r="B153" s="4" t="s">
        <v>44</v>
      </c>
      <c r="C153" s="1" t="s">
        <v>44</v>
      </c>
      <c r="D153" s="1"/>
      <c r="E153" s="3" t="s">
        <v>44</v>
      </c>
      <c r="F153" s="10"/>
      <c r="G153" s="75"/>
      <c r="H153" s="76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3"/>
    </row>
    <row r="154" spans="1:22" s="2" customFormat="1" ht="14.5" x14ac:dyDescent="0.35">
      <c r="A154" s="1"/>
      <c r="B154" s="4" t="s">
        <v>44</v>
      </c>
      <c r="C154" s="1" t="s">
        <v>44</v>
      </c>
      <c r="D154" s="1"/>
      <c r="E154" s="3" t="s">
        <v>44</v>
      </c>
      <c r="F154" s="10"/>
      <c r="G154" s="75"/>
      <c r="H154" s="76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3"/>
    </row>
    <row r="155" spans="1:22" s="2" customFormat="1" ht="14.5" x14ac:dyDescent="0.35">
      <c r="A155" s="1"/>
      <c r="B155" s="4" t="s">
        <v>44</v>
      </c>
      <c r="C155" s="1" t="s">
        <v>44</v>
      </c>
      <c r="D155" s="1"/>
      <c r="E155" s="3" t="s">
        <v>44</v>
      </c>
      <c r="F155" s="10"/>
      <c r="G155" s="75"/>
      <c r="H155" s="76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3"/>
    </row>
    <row r="156" spans="1:22" s="2" customFormat="1" ht="14.5" x14ac:dyDescent="0.35">
      <c r="A156" s="1"/>
      <c r="B156" s="4" t="s">
        <v>44</v>
      </c>
      <c r="C156" s="1" t="s">
        <v>44</v>
      </c>
      <c r="D156" s="1"/>
      <c r="E156" s="3" t="s">
        <v>44</v>
      </c>
      <c r="F156" s="10"/>
      <c r="G156" s="75"/>
      <c r="H156" s="76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3"/>
    </row>
    <row r="157" spans="1:22" s="2" customFormat="1" ht="14.5" x14ac:dyDescent="0.35">
      <c r="A157" s="1"/>
      <c r="B157" s="4" t="s">
        <v>45</v>
      </c>
      <c r="C157" s="1" t="s">
        <v>44</v>
      </c>
      <c r="D157" s="1"/>
      <c r="E157" s="3" t="s">
        <v>44</v>
      </c>
      <c r="F157" s="10"/>
      <c r="G157" s="75"/>
      <c r="H157" s="76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3"/>
    </row>
    <row r="158" spans="1:22" s="2" customFormat="1" ht="14.5" x14ac:dyDescent="0.35">
      <c r="A158" s="1"/>
      <c r="B158" s="4" t="s">
        <v>44</v>
      </c>
      <c r="C158" s="1" t="s">
        <v>44</v>
      </c>
      <c r="D158" s="1"/>
      <c r="E158" s="3" t="s">
        <v>44</v>
      </c>
      <c r="F158" s="10"/>
      <c r="G158" s="75"/>
      <c r="H158" s="76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3"/>
    </row>
    <row r="159" spans="1:22" s="2" customFormat="1" ht="14.5" x14ac:dyDescent="0.35">
      <c r="A159" s="1"/>
      <c r="B159" s="4" t="s">
        <v>44</v>
      </c>
      <c r="C159" s="1" t="s">
        <v>44</v>
      </c>
      <c r="D159" s="1"/>
      <c r="E159" s="3" t="s">
        <v>44</v>
      </c>
      <c r="F159" s="10"/>
      <c r="G159" s="75"/>
      <c r="H159" s="76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3"/>
    </row>
    <row r="160" spans="1:22" s="2" customFormat="1" ht="14.5" x14ac:dyDescent="0.35">
      <c r="A160" s="1"/>
      <c r="B160" s="4" t="s">
        <v>44</v>
      </c>
      <c r="C160" s="1" t="s">
        <v>44</v>
      </c>
      <c r="D160" s="1"/>
      <c r="E160" s="3" t="s">
        <v>44</v>
      </c>
      <c r="F160" s="10"/>
      <c r="G160" s="75"/>
      <c r="H160" s="76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3"/>
    </row>
    <row r="161" spans="1:22" s="2" customFormat="1" ht="14.5" x14ac:dyDescent="0.35">
      <c r="A161" s="1"/>
      <c r="B161" s="4" t="s">
        <v>44</v>
      </c>
      <c r="C161" s="1" t="s">
        <v>44</v>
      </c>
      <c r="D161" s="1"/>
      <c r="E161" s="3" t="s">
        <v>44</v>
      </c>
      <c r="F161" s="10"/>
      <c r="G161" s="75"/>
      <c r="H161" s="76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3"/>
    </row>
    <row r="162" spans="1:22" s="2" customFormat="1" ht="14.5" x14ac:dyDescent="0.35">
      <c r="A162" s="1"/>
      <c r="B162" s="4" t="s">
        <v>44</v>
      </c>
      <c r="C162" s="1" t="s">
        <v>44</v>
      </c>
      <c r="D162" s="1"/>
      <c r="E162" s="3" t="s">
        <v>44</v>
      </c>
      <c r="F162" s="10"/>
      <c r="G162" s="75"/>
      <c r="H162" s="76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3"/>
    </row>
    <row r="163" spans="1:22" s="2" customFormat="1" ht="14.5" x14ac:dyDescent="0.35">
      <c r="A163" s="1"/>
      <c r="B163" s="4" t="s">
        <v>44</v>
      </c>
      <c r="C163" s="1" t="s">
        <v>44</v>
      </c>
      <c r="D163" s="1"/>
      <c r="E163" s="3" t="s">
        <v>44</v>
      </c>
      <c r="F163" s="10"/>
      <c r="G163" s="75"/>
      <c r="H163" s="76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3"/>
    </row>
    <row r="164" spans="1:22" s="2" customFormat="1" ht="14.5" x14ac:dyDescent="0.35">
      <c r="A164" s="1"/>
      <c r="B164" s="4" t="s">
        <v>44</v>
      </c>
      <c r="C164" s="1" t="s">
        <v>44</v>
      </c>
      <c r="D164" s="1"/>
      <c r="E164" s="3" t="s">
        <v>44</v>
      </c>
      <c r="F164" s="10"/>
      <c r="G164" s="75"/>
      <c r="H164" s="76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3"/>
    </row>
    <row r="165" spans="1:22" s="2" customFormat="1" ht="14.5" x14ac:dyDescent="0.35">
      <c r="A165" s="1"/>
      <c r="B165" s="4" t="s">
        <v>44</v>
      </c>
      <c r="C165" s="1" t="s">
        <v>44</v>
      </c>
      <c r="D165" s="1"/>
      <c r="E165" s="3" t="s">
        <v>44</v>
      </c>
      <c r="F165" s="9"/>
      <c r="G165" s="75"/>
      <c r="H165" s="7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3"/>
    </row>
    <row r="166" spans="1:22" s="2" customFormat="1" ht="14.5" x14ac:dyDescent="0.35">
      <c r="A166" s="1"/>
      <c r="B166" s="4" t="s">
        <v>44</v>
      </c>
      <c r="C166" s="1" t="s">
        <v>44</v>
      </c>
      <c r="D166" s="1"/>
      <c r="E166" s="3" t="s">
        <v>44</v>
      </c>
      <c r="F166" s="9"/>
      <c r="G166" s="75"/>
      <c r="H166" s="7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3"/>
    </row>
    <row r="167" spans="1:22" s="2" customFormat="1" ht="14.5" x14ac:dyDescent="0.35">
      <c r="A167" s="1"/>
      <c r="B167" s="8" t="s">
        <v>44</v>
      </c>
      <c r="C167" s="6" t="s">
        <v>44</v>
      </c>
      <c r="D167" s="6"/>
      <c r="E167" s="5" t="s">
        <v>44</v>
      </c>
      <c r="F167" s="6"/>
      <c r="G167" s="66"/>
      <c r="H167" s="78"/>
      <c r="I167" s="6"/>
      <c r="J167" s="6"/>
      <c r="K167" s="6"/>
      <c r="L167" s="7"/>
      <c r="M167" s="6"/>
      <c r="N167" s="6"/>
      <c r="O167" s="6"/>
      <c r="P167" s="6"/>
      <c r="Q167" s="6"/>
      <c r="R167" s="6"/>
      <c r="S167" s="6"/>
      <c r="T167" s="6"/>
      <c r="U167" s="6"/>
      <c r="V167" s="5"/>
    </row>
    <row r="168" spans="1:22" s="2" customFormat="1" x14ac:dyDescent="0.25">
      <c r="A168" s="1"/>
      <c r="B168" s="4" t="s">
        <v>44</v>
      </c>
      <c r="C168" s="1" t="s">
        <v>44</v>
      </c>
      <c r="D168" s="1"/>
      <c r="E168" s="3"/>
      <c r="G168" s="66"/>
      <c r="H168" s="6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3"/>
    </row>
    <row r="169" spans="1:22" s="2" customFormat="1" x14ac:dyDescent="0.25">
      <c r="A169" s="1"/>
      <c r="B169" s="4"/>
      <c r="C169" s="1"/>
      <c r="D169" s="1"/>
      <c r="E169" s="3"/>
      <c r="F169" s="1"/>
      <c r="G169" s="66"/>
      <c r="H169" s="6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3"/>
    </row>
    <row r="170" spans="1:22" s="2" customFormat="1" x14ac:dyDescent="0.25">
      <c r="A170" s="1"/>
      <c r="B170" s="4"/>
      <c r="C170" s="1"/>
      <c r="D170" s="1"/>
      <c r="E170" s="3"/>
      <c r="F170" s="1"/>
      <c r="G170" s="66"/>
      <c r="H170" s="6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3"/>
    </row>
    <row r="171" spans="1:22" s="2" customFormat="1" x14ac:dyDescent="0.25">
      <c r="A171" s="1"/>
      <c r="B171" s="4"/>
      <c r="C171" s="1"/>
      <c r="D171" s="1"/>
      <c r="E171" s="3"/>
      <c r="F171" s="1"/>
      <c r="G171" s="66"/>
      <c r="H171" s="6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3"/>
    </row>
    <row r="172" spans="1:22" s="2" customFormat="1" x14ac:dyDescent="0.25">
      <c r="A172" s="1"/>
      <c r="B172" s="4"/>
      <c r="C172" s="1"/>
      <c r="D172" s="1"/>
      <c r="E172" s="3"/>
      <c r="F172" s="1"/>
      <c r="G172" s="66"/>
      <c r="H172" s="6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s="2" customFormat="1" x14ac:dyDescent="0.25">
      <c r="A173" s="1"/>
      <c r="B173" s="4"/>
      <c r="C173" s="1"/>
      <c r="D173" s="1"/>
      <c r="E173" s="3"/>
      <c r="F173" s="1"/>
      <c r="G173" s="66"/>
      <c r="H173" s="6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5">
      <c r="B174" s="4"/>
      <c r="E174" s="3"/>
    </row>
    <row r="175" spans="1:22" x14ac:dyDescent="0.25">
      <c r="B175" s="4"/>
      <c r="E175" s="3"/>
    </row>
    <row r="176" spans="1:22" x14ac:dyDescent="0.25">
      <c r="B176" s="4"/>
      <c r="E176" s="3"/>
    </row>
    <row r="177" spans="2:5" x14ac:dyDescent="0.25">
      <c r="B177" s="4"/>
      <c r="E177" s="3"/>
    </row>
    <row r="178" spans="2:5" x14ac:dyDescent="0.25">
      <c r="B178" s="4"/>
      <c r="E178" s="3"/>
    </row>
    <row r="179" spans="2:5" x14ac:dyDescent="0.25">
      <c r="B179" s="4"/>
      <c r="E179" s="3"/>
    </row>
    <row r="180" spans="2:5" x14ac:dyDescent="0.25">
      <c r="B180" s="4"/>
      <c r="E180" s="3"/>
    </row>
    <row r="181" spans="2:5" x14ac:dyDescent="0.25">
      <c r="B181" s="4"/>
      <c r="E181" s="3"/>
    </row>
    <row r="182" spans="2:5" x14ac:dyDescent="0.25">
      <c r="B182" s="4"/>
      <c r="E182" s="3"/>
    </row>
    <row r="183" spans="2:5" x14ac:dyDescent="0.25">
      <c r="B183" s="4"/>
      <c r="E183" s="3"/>
    </row>
    <row r="184" spans="2:5" x14ac:dyDescent="0.25">
      <c r="B184" s="4"/>
      <c r="E184" s="3"/>
    </row>
    <row r="185" spans="2:5" x14ac:dyDescent="0.25">
      <c r="B185" s="4"/>
      <c r="E185" s="3"/>
    </row>
    <row r="186" spans="2:5" x14ac:dyDescent="0.25">
      <c r="B186" s="4"/>
      <c r="E186" s="3"/>
    </row>
    <row r="187" spans="2:5" x14ac:dyDescent="0.25">
      <c r="B187" s="4"/>
      <c r="E187" s="3"/>
    </row>
    <row r="188" spans="2:5" x14ac:dyDescent="0.25">
      <c r="B188" s="4"/>
      <c r="E188" s="3"/>
    </row>
    <row r="189" spans="2:5" x14ac:dyDescent="0.25">
      <c r="B189" s="4"/>
      <c r="E189" s="3"/>
    </row>
    <row r="190" spans="2:5" x14ac:dyDescent="0.25">
      <c r="B190" s="4"/>
      <c r="E190" s="3"/>
    </row>
    <row r="191" spans="2:5" x14ac:dyDescent="0.25">
      <c r="B191" s="4"/>
      <c r="E191" s="3"/>
    </row>
    <row r="192" spans="2:5" x14ac:dyDescent="0.25">
      <c r="B192" s="4"/>
      <c r="E192" s="3"/>
    </row>
    <row r="193" spans="2:5" x14ac:dyDescent="0.25">
      <c r="B193" s="4"/>
      <c r="E193" s="3"/>
    </row>
    <row r="194" spans="2:5" x14ac:dyDescent="0.25">
      <c r="B194" s="4"/>
      <c r="E194" s="3"/>
    </row>
    <row r="195" spans="2:5" x14ac:dyDescent="0.25">
      <c r="B195" s="4"/>
      <c r="E195" s="3"/>
    </row>
    <row r="196" spans="2:5" x14ac:dyDescent="0.25">
      <c r="B196" s="4"/>
      <c r="E196" s="3"/>
    </row>
    <row r="197" spans="2:5" x14ac:dyDescent="0.25">
      <c r="B197" s="4"/>
      <c r="E197" s="3"/>
    </row>
    <row r="198" spans="2:5" x14ac:dyDescent="0.25">
      <c r="B198" s="4"/>
      <c r="E198" s="3"/>
    </row>
    <row r="199" spans="2:5" x14ac:dyDescent="0.25">
      <c r="B199" s="4"/>
      <c r="E199" s="3"/>
    </row>
    <row r="200" spans="2:5" x14ac:dyDescent="0.25">
      <c r="B200" s="4"/>
      <c r="E200" s="3"/>
    </row>
    <row r="201" spans="2:5" x14ac:dyDescent="0.25">
      <c r="B201" s="4"/>
      <c r="E201" s="3"/>
    </row>
    <row r="202" spans="2:5" x14ac:dyDescent="0.25">
      <c r="B202" s="4"/>
      <c r="E202" s="3"/>
    </row>
    <row r="203" spans="2:5" x14ac:dyDescent="0.25">
      <c r="B203" s="4"/>
      <c r="E203" s="3"/>
    </row>
    <row r="204" spans="2:5" x14ac:dyDescent="0.25">
      <c r="B204" s="4"/>
      <c r="E204" s="3"/>
    </row>
    <row r="205" spans="2:5" x14ac:dyDescent="0.25">
      <c r="B205" s="4"/>
      <c r="E205" s="3"/>
    </row>
    <row r="206" spans="2:5" x14ac:dyDescent="0.25">
      <c r="B206" s="4"/>
      <c r="E206" s="3"/>
    </row>
    <row r="207" spans="2:5" x14ac:dyDescent="0.25">
      <c r="B207" s="4"/>
      <c r="E207" s="3"/>
    </row>
    <row r="208" spans="2:5" x14ac:dyDescent="0.25">
      <c r="B208" s="4"/>
      <c r="E208" s="3"/>
    </row>
    <row r="209" spans="2:5" x14ac:dyDescent="0.25">
      <c r="B209" s="4"/>
      <c r="E209" s="3"/>
    </row>
    <row r="210" spans="2:5" x14ac:dyDescent="0.25">
      <c r="B210" s="4"/>
      <c r="E210" s="3"/>
    </row>
    <row r="211" spans="2:5" x14ac:dyDescent="0.25">
      <c r="B211" s="4"/>
      <c r="E211" s="3"/>
    </row>
    <row r="212" spans="2:5" x14ac:dyDescent="0.25">
      <c r="B212" s="4"/>
      <c r="E212" s="3"/>
    </row>
    <row r="213" spans="2:5" x14ac:dyDescent="0.25">
      <c r="B213" s="4"/>
      <c r="E213" s="3"/>
    </row>
    <row r="214" spans="2:5" x14ac:dyDescent="0.25">
      <c r="B214" s="4"/>
      <c r="E214" s="3"/>
    </row>
    <row r="215" spans="2:5" x14ac:dyDescent="0.25">
      <c r="B215" s="4"/>
      <c r="E215" s="3"/>
    </row>
    <row r="216" spans="2:5" x14ac:dyDescent="0.25">
      <c r="B216" s="4"/>
      <c r="E216" s="3"/>
    </row>
    <row r="217" spans="2:5" x14ac:dyDescent="0.25">
      <c r="B217" s="4"/>
      <c r="E217" s="3"/>
    </row>
    <row r="218" spans="2:5" x14ac:dyDescent="0.25">
      <c r="B218" s="4"/>
      <c r="E218" s="3"/>
    </row>
    <row r="219" spans="2:5" x14ac:dyDescent="0.25">
      <c r="B219" s="4"/>
      <c r="E219" s="3"/>
    </row>
    <row r="220" spans="2:5" x14ac:dyDescent="0.25">
      <c r="B220" s="4"/>
      <c r="E220" s="3"/>
    </row>
    <row r="221" spans="2:5" x14ac:dyDescent="0.25">
      <c r="B221" s="4"/>
      <c r="E221" s="3"/>
    </row>
    <row r="222" spans="2:5" x14ac:dyDescent="0.25">
      <c r="B222" s="4"/>
      <c r="E222" s="3"/>
    </row>
    <row r="223" spans="2:5" x14ac:dyDescent="0.25">
      <c r="B223" s="4"/>
      <c r="E223" s="3"/>
    </row>
    <row r="224" spans="2:5" x14ac:dyDescent="0.25">
      <c r="B224" s="4"/>
      <c r="E224" s="3"/>
    </row>
    <row r="225" spans="2:5" x14ac:dyDescent="0.25">
      <c r="B225" s="4"/>
      <c r="E225" s="3"/>
    </row>
    <row r="226" spans="2:5" x14ac:dyDescent="0.25">
      <c r="B226" s="4"/>
      <c r="E226" s="3"/>
    </row>
    <row r="227" spans="2:5" x14ac:dyDescent="0.25">
      <c r="B227" s="4"/>
      <c r="E227" s="3"/>
    </row>
    <row r="228" spans="2:5" x14ac:dyDescent="0.25">
      <c r="B228" s="4"/>
      <c r="E228" s="3"/>
    </row>
    <row r="229" spans="2:5" x14ac:dyDescent="0.25">
      <c r="B229" s="4"/>
      <c r="E229" s="3"/>
    </row>
    <row r="230" spans="2:5" x14ac:dyDescent="0.25">
      <c r="B230" s="4"/>
      <c r="E230" s="3"/>
    </row>
    <row r="231" spans="2:5" x14ac:dyDescent="0.25">
      <c r="B231" s="4"/>
      <c r="E231" s="3"/>
    </row>
    <row r="232" spans="2:5" x14ac:dyDescent="0.25">
      <c r="B232" s="4"/>
      <c r="E232" s="3"/>
    </row>
    <row r="233" spans="2:5" x14ac:dyDescent="0.25">
      <c r="B233" s="4"/>
      <c r="E233" s="3"/>
    </row>
    <row r="234" spans="2:5" x14ac:dyDescent="0.25">
      <c r="B234" s="4"/>
      <c r="E234" s="3"/>
    </row>
    <row r="235" spans="2:5" x14ac:dyDescent="0.25">
      <c r="B235" s="4"/>
      <c r="E235" s="3"/>
    </row>
    <row r="236" spans="2:5" x14ac:dyDescent="0.25">
      <c r="B236" s="4"/>
      <c r="E236" s="3"/>
    </row>
    <row r="237" spans="2:5" x14ac:dyDescent="0.25">
      <c r="B237" s="4"/>
      <c r="E237" s="3"/>
    </row>
    <row r="238" spans="2:5" x14ac:dyDescent="0.25">
      <c r="B238" s="4"/>
      <c r="E238" s="3"/>
    </row>
    <row r="239" spans="2:5" x14ac:dyDescent="0.25">
      <c r="B239" s="4"/>
      <c r="E239" s="3"/>
    </row>
    <row r="240" spans="2:5" x14ac:dyDescent="0.25">
      <c r="B240" s="4"/>
      <c r="E240" s="3"/>
    </row>
    <row r="241" spans="2:5" x14ac:dyDescent="0.25">
      <c r="B241" s="4"/>
      <c r="E241" s="3"/>
    </row>
    <row r="242" spans="2:5" x14ac:dyDescent="0.25">
      <c r="B242" s="4"/>
      <c r="E242" s="3"/>
    </row>
    <row r="243" spans="2:5" x14ac:dyDescent="0.25">
      <c r="B243" s="4"/>
      <c r="E243" s="3"/>
    </row>
    <row r="244" spans="2:5" x14ac:dyDescent="0.25">
      <c r="B244" s="4"/>
      <c r="E244" s="3"/>
    </row>
    <row r="245" spans="2:5" x14ac:dyDescent="0.25">
      <c r="B245" s="4"/>
      <c r="E245" s="3"/>
    </row>
    <row r="246" spans="2:5" x14ac:dyDescent="0.25">
      <c r="B246" s="4"/>
      <c r="E246" s="3"/>
    </row>
    <row r="247" spans="2:5" x14ac:dyDescent="0.25">
      <c r="B247" s="4"/>
      <c r="E247" s="3"/>
    </row>
    <row r="248" spans="2:5" x14ac:dyDescent="0.25">
      <c r="B248" s="4"/>
      <c r="E248" s="3"/>
    </row>
    <row r="249" spans="2:5" x14ac:dyDescent="0.25">
      <c r="B249" s="4"/>
      <c r="E249" s="3"/>
    </row>
    <row r="250" spans="2:5" x14ac:dyDescent="0.25">
      <c r="B250" s="4"/>
      <c r="E250" s="3"/>
    </row>
    <row r="251" spans="2:5" x14ac:dyDescent="0.25">
      <c r="B251" s="4"/>
      <c r="E251" s="3"/>
    </row>
    <row r="252" spans="2:5" x14ac:dyDescent="0.25">
      <c r="B252" s="4"/>
      <c r="E252" s="3"/>
    </row>
    <row r="253" spans="2:5" x14ac:dyDescent="0.25">
      <c r="B253" s="4"/>
      <c r="E253" s="3"/>
    </row>
    <row r="254" spans="2:5" x14ac:dyDescent="0.25">
      <c r="B254" s="4"/>
      <c r="E254" s="3"/>
    </row>
    <row r="255" spans="2:5" x14ac:dyDescent="0.25">
      <c r="B255" s="4"/>
      <c r="E255" s="3"/>
    </row>
    <row r="256" spans="2:5" x14ac:dyDescent="0.25">
      <c r="B256" s="4"/>
      <c r="E256" s="3"/>
    </row>
    <row r="257" spans="2:5" x14ac:dyDescent="0.25">
      <c r="B257" s="4"/>
      <c r="E257" s="3"/>
    </row>
    <row r="258" spans="2:5" x14ac:dyDescent="0.25">
      <c r="B258" s="4"/>
      <c r="E258" s="3"/>
    </row>
    <row r="259" spans="2:5" x14ac:dyDescent="0.25">
      <c r="B259" s="4"/>
      <c r="E259" s="3"/>
    </row>
    <row r="260" spans="2:5" x14ac:dyDescent="0.25">
      <c r="B260" s="4"/>
      <c r="E260" s="3"/>
    </row>
    <row r="261" spans="2:5" x14ac:dyDescent="0.25">
      <c r="B261" s="4"/>
      <c r="E261" s="3"/>
    </row>
    <row r="262" spans="2:5" x14ac:dyDescent="0.25">
      <c r="B262" s="4"/>
      <c r="E262" s="3"/>
    </row>
    <row r="263" spans="2:5" x14ac:dyDescent="0.25">
      <c r="B263" s="4"/>
      <c r="E263" s="3"/>
    </row>
    <row r="264" spans="2:5" x14ac:dyDescent="0.25">
      <c r="B264" s="4"/>
      <c r="E264" s="3"/>
    </row>
    <row r="265" spans="2:5" x14ac:dyDescent="0.25">
      <c r="B265" s="4"/>
      <c r="E265" s="3"/>
    </row>
    <row r="266" spans="2:5" x14ac:dyDescent="0.25">
      <c r="B266" s="4"/>
      <c r="E266" s="3"/>
    </row>
    <row r="267" spans="2:5" x14ac:dyDescent="0.25">
      <c r="B267" s="4"/>
      <c r="E267" s="3"/>
    </row>
    <row r="268" spans="2:5" x14ac:dyDescent="0.25">
      <c r="B268" s="4"/>
      <c r="E268" s="3"/>
    </row>
    <row r="269" spans="2:5" x14ac:dyDescent="0.25">
      <c r="B269" s="4"/>
      <c r="E269" s="3"/>
    </row>
    <row r="270" spans="2:5" x14ac:dyDescent="0.25">
      <c r="B270" s="4"/>
      <c r="E270" s="3"/>
    </row>
    <row r="271" spans="2:5" x14ac:dyDescent="0.25">
      <c r="B271" s="4"/>
      <c r="E271" s="3"/>
    </row>
    <row r="272" spans="2:5" x14ac:dyDescent="0.25">
      <c r="B272" s="4"/>
      <c r="E272" s="3"/>
    </row>
    <row r="273" spans="2:5" x14ac:dyDescent="0.25">
      <c r="B273" s="4"/>
      <c r="E273" s="3"/>
    </row>
    <row r="274" spans="2:5" x14ac:dyDescent="0.25">
      <c r="B274" s="4"/>
      <c r="E274" s="3"/>
    </row>
    <row r="275" spans="2:5" x14ac:dyDescent="0.25">
      <c r="B275" s="4"/>
      <c r="E275" s="3"/>
    </row>
    <row r="276" spans="2:5" x14ac:dyDescent="0.25">
      <c r="B276" s="4"/>
      <c r="E276" s="3"/>
    </row>
    <row r="277" spans="2:5" x14ac:dyDescent="0.25">
      <c r="B277" s="4"/>
      <c r="E277" s="3"/>
    </row>
    <row r="278" spans="2:5" x14ac:dyDescent="0.25">
      <c r="B278" s="4"/>
      <c r="E278" s="3"/>
    </row>
    <row r="279" spans="2:5" x14ac:dyDescent="0.25">
      <c r="B279" s="4"/>
      <c r="E279" s="3"/>
    </row>
    <row r="280" spans="2:5" x14ac:dyDescent="0.25">
      <c r="B280" s="4"/>
      <c r="E280" s="3"/>
    </row>
    <row r="281" spans="2:5" x14ac:dyDescent="0.25">
      <c r="B281" s="4"/>
      <c r="E281" s="3"/>
    </row>
    <row r="282" spans="2:5" x14ac:dyDescent="0.25">
      <c r="B282" s="4"/>
      <c r="E282" s="3"/>
    </row>
    <row r="283" spans="2:5" x14ac:dyDescent="0.25">
      <c r="B283" s="4"/>
      <c r="E283" s="3"/>
    </row>
    <row r="284" spans="2:5" x14ac:dyDescent="0.25">
      <c r="B284" s="4"/>
      <c r="E284" s="3"/>
    </row>
    <row r="285" spans="2:5" x14ac:dyDescent="0.25">
      <c r="B285" s="4"/>
      <c r="E285" s="3"/>
    </row>
    <row r="286" spans="2:5" x14ac:dyDescent="0.25">
      <c r="B286" s="4"/>
      <c r="E286" s="3"/>
    </row>
    <row r="287" spans="2:5" x14ac:dyDescent="0.25">
      <c r="B287" s="4"/>
      <c r="E287" s="3"/>
    </row>
    <row r="288" spans="2:5" x14ac:dyDescent="0.25">
      <c r="B288" s="4"/>
      <c r="E288" s="3"/>
    </row>
    <row r="289" spans="2:5" x14ac:dyDescent="0.25">
      <c r="B289" s="4"/>
      <c r="E289" s="3"/>
    </row>
    <row r="290" spans="2:5" x14ac:dyDescent="0.25">
      <c r="B290" s="4"/>
      <c r="E290" s="3"/>
    </row>
    <row r="291" spans="2:5" x14ac:dyDescent="0.25">
      <c r="B291" s="4"/>
      <c r="E291" s="3"/>
    </row>
    <row r="292" spans="2:5" x14ac:dyDescent="0.25">
      <c r="B292" s="4"/>
      <c r="E292" s="3"/>
    </row>
    <row r="293" spans="2:5" x14ac:dyDescent="0.25">
      <c r="B293" s="4"/>
      <c r="E293" s="3"/>
    </row>
    <row r="294" spans="2:5" x14ac:dyDescent="0.25">
      <c r="B294" s="4"/>
      <c r="E294" s="3"/>
    </row>
    <row r="295" spans="2:5" x14ac:dyDescent="0.25">
      <c r="B295" s="4"/>
      <c r="E295" s="3"/>
    </row>
    <row r="296" spans="2:5" x14ac:dyDescent="0.25">
      <c r="B296" s="4"/>
      <c r="E296" s="3"/>
    </row>
    <row r="297" spans="2:5" x14ac:dyDescent="0.25">
      <c r="B297" s="4"/>
      <c r="E297" s="3"/>
    </row>
    <row r="298" spans="2:5" x14ac:dyDescent="0.25">
      <c r="B298" s="4"/>
      <c r="E298" s="3"/>
    </row>
    <row r="299" spans="2:5" x14ac:dyDescent="0.25">
      <c r="B299" s="4"/>
      <c r="E299" s="3"/>
    </row>
    <row r="300" spans="2:5" x14ac:dyDescent="0.25">
      <c r="B300" s="4"/>
      <c r="E300" s="3"/>
    </row>
    <row r="301" spans="2:5" x14ac:dyDescent="0.25">
      <c r="B301" s="4"/>
      <c r="E301" s="3"/>
    </row>
  </sheetData>
  <conditionalFormatting sqref="F1:G1 E1:E3">
    <cfRule type="cellIs" dxfId="2" priority="1" stopIfTrue="1" operator="lessThan">
      <formula>0</formula>
    </cfRule>
  </conditionalFormatting>
  <pageMargins left="0.25" right="0.25" top="0.75" bottom="0.75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5736-6E3E-469F-ABDB-270D243994DF}">
  <sheetPr>
    <tabColor rgb="FF00B0F0"/>
  </sheetPr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3C15-B149-4DA5-BDCE-A5016C3C9B3B}">
  <sheetPr>
    <tabColor rgb="FF92D050"/>
  </sheetPr>
  <dimension ref="A1:L62"/>
  <sheetViews>
    <sheetView tabSelected="1" topLeftCell="A29" zoomScale="161" workbookViewId="0">
      <selection activeCell="G37" sqref="G37"/>
    </sheetView>
  </sheetViews>
  <sheetFormatPr baseColWidth="10" defaultColWidth="11.453125" defaultRowHeight="12.5" x14ac:dyDescent="0.25"/>
  <cols>
    <col min="1" max="1" width="8.7265625" style="1" customWidth="1"/>
    <col min="2" max="2" width="26.81640625" style="1" customWidth="1"/>
    <col min="3" max="6" width="13.1796875" style="1" customWidth="1"/>
    <col min="7" max="7" width="7" style="1" customWidth="1"/>
    <col min="8" max="8" width="15.26953125" style="1" bestFit="1" customWidth="1"/>
    <col min="9" max="10" width="11.453125" style="1"/>
    <col min="11" max="12" width="13.1796875" style="1" customWidth="1"/>
    <col min="13" max="16384" width="11.453125" style="1"/>
  </cols>
  <sheetData>
    <row r="1" spans="1:9" ht="23" x14ac:dyDescent="0.5">
      <c r="D1" s="27" t="s">
        <v>57</v>
      </c>
    </row>
    <row r="2" spans="1:9" ht="13" x14ac:dyDescent="0.3">
      <c r="D2" s="28" t="s">
        <v>46</v>
      </c>
    </row>
    <row r="5" spans="1:9" x14ac:dyDescent="0.25">
      <c r="B5" s="1" t="s">
        <v>11</v>
      </c>
    </row>
    <row r="6" spans="1:9" ht="13.5" thickBot="1" x14ac:dyDescent="0.35">
      <c r="B6" s="29"/>
      <c r="C6" s="30">
        <v>45291</v>
      </c>
      <c r="D6" s="31" t="s">
        <v>56</v>
      </c>
      <c r="E6" s="31" t="s">
        <v>12</v>
      </c>
      <c r="F6" s="31" t="s">
        <v>98</v>
      </c>
    </row>
    <row r="7" spans="1:9" x14ac:dyDescent="0.25">
      <c r="A7" s="32"/>
      <c r="C7" s="33"/>
      <c r="D7" s="33"/>
      <c r="E7" s="33"/>
      <c r="F7" s="34"/>
    </row>
    <row r="8" spans="1:9" x14ac:dyDescent="0.25">
      <c r="A8" s="32"/>
      <c r="B8" s="32" t="str">
        <f>'Konto AP22'!L4</f>
        <v>Medlems-kontingent</v>
      </c>
      <c r="C8" s="79">
        <f>KontoAP23!I6</f>
        <v>24024.519999999997</v>
      </c>
      <c r="D8" s="79">
        <f>Regn22!F8</f>
        <v>13000</v>
      </c>
      <c r="E8" s="79">
        <f t="shared" ref="E8:E11" si="0">+C8-D8</f>
        <v>11024.519999999997</v>
      </c>
      <c r="F8" s="80">
        <v>24000</v>
      </c>
    </row>
    <row r="9" spans="1:9" x14ac:dyDescent="0.25">
      <c r="A9" s="32"/>
      <c r="B9" s="32" t="str">
        <f>'Konto AP22'!M4</f>
        <v>Offentlig støtte</v>
      </c>
      <c r="C9" s="79">
        <f>KontoAP23!J6</f>
        <v>12651.75</v>
      </c>
      <c r="D9" s="79">
        <f>Regn22!F9</f>
        <v>17500</v>
      </c>
      <c r="E9" s="79">
        <f t="shared" si="0"/>
        <v>-4848.25</v>
      </c>
      <c r="F9" s="80">
        <v>13000</v>
      </c>
    </row>
    <row r="10" spans="1:9" x14ac:dyDescent="0.25">
      <c r="A10" s="32"/>
      <c r="B10" s="32" t="str">
        <f>'Konto AP22'!N4</f>
        <v>Rente-inntekter</v>
      </c>
      <c r="C10" s="79">
        <f>KontoAP23!L6</f>
        <v>88.44</v>
      </c>
      <c r="D10" s="79">
        <f>Regn22!F10</f>
        <v>200</v>
      </c>
      <c r="E10" s="79">
        <f t="shared" si="0"/>
        <v>-111.56</v>
      </c>
      <c r="F10" s="80">
        <v>200</v>
      </c>
    </row>
    <row r="11" spans="1:9" x14ac:dyDescent="0.25">
      <c r="A11" s="32"/>
      <c r="B11" s="11" t="s">
        <v>154</v>
      </c>
      <c r="C11" s="79">
        <f>KontoAP23!K6</f>
        <v>932</v>
      </c>
      <c r="D11" s="79">
        <f>Regn22!F11</f>
        <v>0</v>
      </c>
      <c r="E11" s="79">
        <f t="shared" si="0"/>
        <v>932</v>
      </c>
      <c r="F11" s="80">
        <v>4000</v>
      </c>
    </row>
    <row r="12" spans="1:9" x14ac:dyDescent="0.25">
      <c r="A12" s="32"/>
      <c r="B12" s="11"/>
      <c r="C12" s="79"/>
      <c r="D12" s="79"/>
      <c r="E12" s="79"/>
      <c r="F12" s="80"/>
    </row>
    <row r="13" spans="1:9" ht="13" x14ac:dyDescent="0.3">
      <c r="B13" s="35" t="s">
        <v>14</v>
      </c>
      <c r="C13" s="81">
        <f>SUM(C7:C12)</f>
        <v>37696.71</v>
      </c>
      <c r="D13" s="81">
        <f>SUM(D7:D12)</f>
        <v>30700</v>
      </c>
      <c r="E13" s="81">
        <f>SUM(E7:E12)</f>
        <v>6996.7099999999964</v>
      </c>
      <c r="F13" s="82">
        <f>SUM(F7:F12)</f>
        <v>41200</v>
      </c>
      <c r="H13" s="36"/>
      <c r="I13" s="36"/>
    </row>
    <row r="14" spans="1:9" ht="24" customHeight="1" x14ac:dyDescent="0.3">
      <c r="C14" s="37"/>
      <c r="D14" s="38"/>
      <c r="E14" s="37"/>
      <c r="F14" s="37"/>
    </row>
    <row r="15" spans="1:9" ht="13" x14ac:dyDescent="0.3">
      <c r="B15" s="1" t="s">
        <v>15</v>
      </c>
      <c r="C15" s="37"/>
      <c r="D15" s="38"/>
      <c r="E15" s="37"/>
      <c r="F15" s="37"/>
    </row>
    <row r="16" spans="1:9" ht="13.5" thickBot="1" x14ac:dyDescent="0.35">
      <c r="B16" s="29"/>
      <c r="C16" s="30">
        <f>+C6</f>
        <v>45291</v>
      </c>
      <c r="D16" s="31" t="str">
        <f>+D6</f>
        <v>Bud.23</v>
      </c>
      <c r="E16" s="31" t="str">
        <f>+E6</f>
        <v>Differanse</v>
      </c>
      <c r="F16" s="31" t="str">
        <f>+F6</f>
        <v>Bud.24</v>
      </c>
    </row>
    <row r="17" spans="1:9" x14ac:dyDescent="0.25">
      <c r="A17" s="32"/>
      <c r="C17" s="33"/>
      <c r="D17" s="33"/>
      <c r="E17" s="33"/>
      <c r="F17" s="39"/>
    </row>
    <row r="18" spans="1:9" x14ac:dyDescent="0.25">
      <c r="A18" s="32"/>
      <c r="B18" s="1" t="str">
        <f>'Konto AP22'!O4</f>
        <v>Folkemøter/ medl.møter</v>
      </c>
      <c r="C18" s="79">
        <f>-KontoAP23!M6</f>
        <v>5749.66</v>
      </c>
      <c r="D18" s="79">
        <f>Regn22!F18</f>
        <v>7000</v>
      </c>
      <c r="E18" s="79">
        <f t="shared" ref="E18:E26" si="1">+C18-D18</f>
        <v>-1250.3400000000001</v>
      </c>
      <c r="F18" s="83">
        <v>5000</v>
      </c>
    </row>
    <row r="19" spans="1:9" x14ac:dyDescent="0.25">
      <c r="A19" s="32"/>
      <c r="B19" s="1" t="str">
        <f>'Konto AP22'!P4</f>
        <v>Årsmøter</v>
      </c>
      <c r="C19" s="79">
        <f>-KontoAP23!N6</f>
        <v>10050</v>
      </c>
      <c r="D19" s="79">
        <f>Regn22!F19</f>
        <v>12000</v>
      </c>
      <c r="E19" s="79">
        <f t="shared" si="1"/>
        <v>-1950</v>
      </c>
      <c r="F19" s="83">
        <v>11000</v>
      </c>
    </row>
    <row r="20" spans="1:9" x14ac:dyDescent="0.25">
      <c r="A20" s="32"/>
      <c r="B20" s="1" t="str">
        <f>'Konto AP22'!Q4</f>
        <v>Valgkamp/martna</v>
      </c>
      <c r="C20" s="79">
        <f>-KontoAP23!O6</f>
        <v>84550.05</v>
      </c>
      <c r="D20" s="79">
        <f>Regn22!F20</f>
        <v>30000</v>
      </c>
      <c r="E20" s="79">
        <f t="shared" si="1"/>
        <v>54550.05</v>
      </c>
      <c r="F20" s="83">
        <v>5000</v>
      </c>
    </row>
    <row r="21" spans="1:9" x14ac:dyDescent="0.25">
      <c r="A21" s="32"/>
      <c r="B21" s="1" t="str">
        <f>'Konto AP22'!R4</f>
        <v>Gaver</v>
      </c>
      <c r="C21" s="79">
        <f>-KontoAP23!P6</f>
        <v>1124.9000000000001</v>
      </c>
      <c r="D21" s="79">
        <f>Regn22!F21</f>
        <v>4000</v>
      </c>
      <c r="E21" s="79">
        <f t="shared" si="1"/>
        <v>-2875.1</v>
      </c>
      <c r="F21" s="83">
        <v>3000</v>
      </c>
    </row>
    <row r="22" spans="1:9" x14ac:dyDescent="0.25">
      <c r="A22" s="32"/>
      <c r="B22" s="1" t="str">
        <f>'Konto AP22'!S4</f>
        <v>Styremøte</v>
      </c>
      <c r="C22" s="79">
        <f>-KontoAP23!Q6</f>
        <v>1184</v>
      </c>
      <c r="D22" s="79">
        <f>Regn22!F22</f>
        <v>5000</v>
      </c>
      <c r="E22" s="79">
        <f t="shared" si="1"/>
        <v>-3816</v>
      </c>
      <c r="F22" s="83">
        <v>1000</v>
      </c>
    </row>
    <row r="23" spans="1:9" x14ac:dyDescent="0.25">
      <c r="A23" s="32"/>
      <c r="B23" s="1" t="str">
        <f>'Konto AP22'!T4</f>
        <v>Driftsmateriell/ sms</v>
      </c>
      <c r="C23" s="79">
        <f>-KontoAP23!R6</f>
        <v>10119.029999999999</v>
      </c>
      <c r="D23" s="79">
        <f>Regn22!F23</f>
        <v>1000</v>
      </c>
      <c r="E23" s="79">
        <f t="shared" si="1"/>
        <v>9119.0299999999988</v>
      </c>
      <c r="F23" s="83">
        <v>1000</v>
      </c>
    </row>
    <row r="24" spans="1:9" x14ac:dyDescent="0.25">
      <c r="A24" s="32"/>
      <c r="B24" s="1" t="str">
        <f>'Konto AP22'!U4</f>
        <v>Annonser nettside</v>
      </c>
      <c r="C24" s="79">
        <f>-KontoAP23!S6</f>
        <v>13871</v>
      </c>
      <c r="D24" s="79">
        <f>Regn22!F24</f>
        <v>6000</v>
      </c>
      <c r="E24" s="79">
        <f t="shared" si="1"/>
        <v>7871</v>
      </c>
      <c r="F24" s="83">
        <v>0</v>
      </c>
    </row>
    <row r="25" spans="1:9" x14ac:dyDescent="0.25">
      <c r="A25" s="32"/>
      <c r="B25" s="1" t="str">
        <f>'Konto AP22'!V4</f>
        <v>Bankgebyr</v>
      </c>
      <c r="C25" s="79">
        <f>-KontoAP23!T6</f>
        <v>252</v>
      </c>
      <c r="D25" s="79">
        <f>Regn22!F25</f>
        <v>200</v>
      </c>
      <c r="E25" s="79">
        <f t="shared" si="1"/>
        <v>52</v>
      </c>
      <c r="F25" s="83">
        <v>200</v>
      </c>
      <c r="H25" s="11"/>
    </row>
    <row r="26" spans="1:9" ht="12.75" customHeight="1" x14ac:dyDescent="0.25">
      <c r="A26" s="32"/>
      <c r="B26" s="11" t="s">
        <v>92</v>
      </c>
      <c r="C26" s="79"/>
      <c r="D26" s="79">
        <f>Regn22!F26</f>
        <v>0</v>
      </c>
      <c r="E26" s="79">
        <f t="shared" si="1"/>
        <v>0</v>
      </c>
      <c r="F26" s="83"/>
      <c r="H26" s="11"/>
    </row>
    <row r="27" spans="1:9" x14ac:dyDescent="0.25">
      <c r="A27" s="32"/>
      <c r="B27" s="11"/>
      <c r="C27" s="79"/>
      <c r="D27" s="79"/>
      <c r="E27" s="79"/>
      <c r="F27" s="83"/>
      <c r="H27" s="11"/>
    </row>
    <row r="28" spans="1:9" ht="13" x14ac:dyDescent="0.3">
      <c r="A28" s="32"/>
      <c r="B28" s="35" t="s">
        <v>16</v>
      </c>
      <c r="C28" s="81">
        <f>SUM(C17:C27)</f>
        <v>126900.64</v>
      </c>
      <c r="D28" s="81">
        <f>SUM(D17:D27)</f>
        <v>65200</v>
      </c>
      <c r="E28" s="81">
        <f>SUM(E17:E27)</f>
        <v>61700.640000000007</v>
      </c>
      <c r="F28" s="82">
        <f>SUM(F17:F27)</f>
        <v>26200</v>
      </c>
    </row>
    <row r="29" spans="1:9" ht="15" customHeight="1" x14ac:dyDescent="0.3">
      <c r="C29" s="36"/>
      <c r="D29" s="36"/>
      <c r="E29" s="36"/>
      <c r="F29" s="84"/>
      <c r="H29" s="36"/>
      <c r="I29" s="36"/>
    </row>
    <row r="30" spans="1:9" ht="13" x14ac:dyDescent="0.3">
      <c r="B30" s="35" t="s">
        <v>17</v>
      </c>
      <c r="C30" s="81">
        <f>+C13-C28</f>
        <v>-89203.93</v>
      </c>
      <c r="D30" s="81">
        <f>+D13-D28</f>
        <v>-34500</v>
      </c>
      <c r="E30" s="81">
        <f>+E13-E28</f>
        <v>-54703.930000000008</v>
      </c>
      <c r="F30" s="81">
        <f>+F13-F28</f>
        <v>15000</v>
      </c>
    </row>
    <row r="31" spans="1:9" ht="24" customHeight="1" x14ac:dyDescent="0.25">
      <c r="C31" s="40"/>
      <c r="D31" s="40"/>
      <c r="E31" s="11"/>
      <c r="F31" s="11"/>
    </row>
    <row r="32" spans="1:9" x14ac:dyDescent="0.25">
      <c r="B32" s="1" t="s">
        <v>18</v>
      </c>
      <c r="C32" s="11"/>
      <c r="D32" s="11"/>
      <c r="E32" s="11"/>
      <c r="F32" s="11"/>
    </row>
    <row r="33" spans="1:12" x14ac:dyDescent="0.25">
      <c r="C33" s="11"/>
      <c r="D33" s="11"/>
      <c r="E33" s="11"/>
      <c r="F33" s="11"/>
    </row>
    <row r="34" spans="1:12" ht="13.5" thickBot="1" x14ac:dyDescent="0.35">
      <c r="B34" s="41" t="s">
        <v>19</v>
      </c>
      <c r="C34" s="30">
        <v>44927</v>
      </c>
      <c r="D34" s="31" t="s">
        <v>20</v>
      </c>
      <c r="E34" s="30">
        <v>45291</v>
      </c>
      <c r="F34" s="11"/>
    </row>
    <row r="35" spans="1:12" x14ac:dyDescent="0.25">
      <c r="B35" s="26" t="str">
        <f>'Konto AP22'!E4</f>
        <v>Indre Fosen AP</v>
      </c>
      <c r="C35" s="79">
        <f>KontoAP23!E1</f>
        <v>35172.160000000003</v>
      </c>
      <c r="D35" s="79">
        <f>+E35-C35</f>
        <v>-14576.419999999998</v>
      </c>
      <c r="E35" s="79">
        <f>KontoAP23!E6</f>
        <v>20595.740000000005</v>
      </c>
      <c r="F35" s="11"/>
      <c r="L35" s="11"/>
    </row>
    <row r="36" spans="1:12" x14ac:dyDescent="0.25">
      <c r="B36" s="40" t="str">
        <f>'Konto AP22'!F4</f>
        <v>Lag og forenings-konto</v>
      </c>
      <c r="C36" s="79">
        <f>KontoAP23!F1</f>
        <v>81848.790000000008</v>
      </c>
      <c r="D36" s="79">
        <f t="shared" ref="D36:D39" si="2">+E36-C36</f>
        <v>-74171.759999999995</v>
      </c>
      <c r="E36" s="79">
        <f>KontoAP23!F6</f>
        <v>7677.0300000000134</v>
      </c>
      <c r="F36" s="11"/>
      <c r="L36" s="11"/>
    </row>
    <row r="37" spans="1:12" x14ac:dyDescent="0.25">
      <c r="B37" s="40" t="str">
        <f>'Konto AP22'!G4</f>
        <v>Stjørna arbeiderlag</v>
      </c>
      <c r="C37" s="79">
        <f>KontoAP23!G1</f>
        <v>8266.09</v>
      </c>
      <c r="D37" s="79">
        <f t="shared" si="2"/>
        <v>544.25</v>
      </c>
      <c r="E37" s="79">
        <f>KontoAP23!G6</f>
        <v>8810.34</v>
      </c>
      <c r="F37" s="11"/>
      <c r="L37" s="11"/>
    </row>
    <row r="38" spans="1:12" x14ac:dyDescent="0.25">
      <c r="B38" s="55" t="str">
        <f>'Konto AP22'!K4</f>
        <v>Coop medlems-konto</v>
      </c>
      <c r="C38" s="79">
        <f>KontoAP23!H1</f>
        <v>1999.99</v>
      </c>
      <c r="D38" s="79">
        <f t="shared" si="2"/>
        <v>0</v>
      </c>
      <c r="E38" s="79">
        <f>'Konto AP22'!K6</f>
        <v>1999.99</v>
      </c>
      <c r="F38" s="11"/>
      <c r="L38" s="11"/>
    </row>
    <row r="39" spans="1:12" x14ac:dyDescent="0.25">
      <c r="A39" s="32"/>
      <c r="B39" s="11" t="str">
        <f>'Konto AP22'!W4</f>
        <v>Fordring/ Gjeld</v>
      </c>
      <c r="C39" s="79">
        <f>KontoAP23!U1</f>
        <v>1000</v>
      </c>
      <c r="D39" s="79">
        <f t="shared" si="2"/>
        <v>-2000</v>
      </c>
      <c r="E39" s="79">
        <f>KontoAP23!U6</f>
        <v>-1000</v>
      </c>
      <c r="F39" s="11"/>
      <c r="L39" s="11"/>
    </row>
    <row r="40" spans="1:12" ht="13" x14ac:dyDescent="0.3">
      <c r="B40" s="42" t="s">
        <v>21</v>
      </c>
      <c r="C40" s="81">
        <f>SUM(C35:C39)</f>
        <v>128287.03000000001</v>
      </c>
      <c r="D40" s="81">
        <f>SUM(D35:D39)</f>
        <v>-90203.93</v>
      </c>
      <c r="E40" s="81">
        <f>SUM(E35:E39)</f>
        <v>38083.100000000013</v>
      </c>
      <c r="F40" s="11"/>
      <c r="L40" s="11"/>
    </row>
    <row r="41" spans="1:12" x14ac:dyDescent="0.25">
      <c r="C41" s="11"/>
      <c r="D41" s="11"/>
      <c r="E41" s="11"/>
      <c r="F41" s="11"/>
      <c r="L41" s="11"/>
    </row>
    <row r="42" spans="1:12" ht="13.5" thickBot="1" x14ac:dyDescent="0.35">
      <c r="B42" s="41" t="s">
        <v>22</v>
      </c>
      <c r="C42" s="30">
        <f>+C34</f>
        <v>44927</v>
      </c>
      <c r="D42" s="31" t="s">
        <v>20</v>
      </c>
      <c r="E42" s="30">
        <f>+E34</f>
        <v>45291</v>
      </c>
      <c r="F42" s="11"/>
      <c r="L42" s="11"/>
    </row>
    <row r="43" spans="1:12" x14ac:dyDescent="0.25">
      <c r="B43" s="1" t="s">
        <v>62</v>
      </c>
      <c r="C43" s="79">
        <v>128287.03</v>
      </c>
      <c r="D43" s="79">
        <f>D40</f>
        <v>-90203.93</v>
      </c>
      <c r="E43" s="79">
        <f>SUM(C43:D43)</f>
        <v>38083.100000000006</v>
      </c>
      <c r="F43" s="11"/>
      <c r="K43" s="11"/>
      <c r="L43" s="11"/>
    </row>
    <row r="44" spans="1:12" x14ac:dyDescent="0.25">
      <c r="B44" s="11"/>
      <c r="C44" s="79">
        <f>+'[1]Regn19 '!E47</f>
        <v>0</v>
      </c>
      <c r="D44" s="79">
        <f>+E44-C44</f>
        <v>0</v>
      </c>
      <c r="E44" s="79">
        <v>0</v>
      </c>
      <c r="F44" s="11"/>
      <c r="K44" s="11"/>
      <c r="L44" s="11"/>
    </row>
    <row r="45" spans="1:12" ht="13" x14ac:dyDescent="0.3">
      <c r="B45" s="43" t="s">
        <v>23</v>
      </c>
      <c r="C45" s="81">
        <f>SUM(C43:C44)</f>
        <v>128287.03</v>
      </c>
      <c r="D45" s="81">
        <f t="shared" ref="D45:E45" si="3">SUM(D43:D44)</f>
        <v>-90203.93</v>
      </c>
      <c r="E45" s="81">
        <f t="shared" si="3"/>
        <v>38083.100000000006</v>
      </c>
      <c r="F45" s="11"/>
      <c r="K45" s="11"/>
      <c r="L45" s="11"/>
    </row>
    <row r="46" spans="1:12" x14ac:dyDescent="0.25">
      <c r="C46" s="11"/>
      <c r="D46" s="11"/>
      <c r="E46" s="11"/>
      <c r="F46" s="11"/>
      <c r="K46" s="11"/>
      <c r="L46" s="11"/>
    </row>
    <row r="47" spans="1:12" x14ac:dyDescent="0.25">
      <c r="C47" s="11"/>
      <c r="D47" s="44"/>
      <c r="E47" s="11"/>
      <c r="F47" s="11"/>
      <c r="K47" s="11"/>
      <c r="L47" s="11"/>
    </row>
    <row r="48" spans="1:12" x14ac:dyDescent="0.25">
      <c r="D48" s="44"/>
      <c r="E48" s="11"/>
      <c r="F48" s="11"/>
      <c r="K48" s="11"/>
      <c r="L48" s="11"/>
    </row>
    <row r="49" spans="2:12" x14ac:dyDescent="0.25">
      <c r="C49" s="11"/>
      <c r="D49" s="44"/>
      <c r="E49" s="11"/>
      <c r="F49" s="11"/>
      <c r="K49" s="11"/>
      <c r="L49" s="11"/>
    </row>
    <row r="50" spans="2:12" x14ac:dyDescent="0.25">
      <c r="C50" s="11"/>
      <c r="D50" s="44"/>
      <c r="E50" s="11"/>
      <c r="F50" s="11"/>
      <c r="K50" s="11"/>
      <c r="L50" s="11"/>
    </row>
    <row r="51" spans="2:12" x14ac:dyDescent="0.25">
      <c r="C51" s="11"/>
      <c r="D51" s="44"/>
      <c r="E51" s="11"/>
      <c r="F51" s="11"/>
      <c r="K51" s="11"/>
      <c r="L51" s="11"/>
    </row>
    <row r="52" spans="2:12" x14ac:dyDescent="0.25">
      <c r="B52" s="11" t="s">
        <v>95</v>
      </c>
      <c r="C52" s="11"/>
      <c r="D52" s="44"/>
      <c r="E52" s="11"/>
      <c r="F52" s="11"/>
      <c r="K52" s="11"/>
      <c r="L52" s="11"/>
    </row>
    <row r="53" spans="2:12" x14ac:dyDescent="0.25">
      <c r="C53" s="11"/>
      <c r="D53" s="44"/>
      <c r="E53" s="11"/>
      <c r="F53" s="11"/>
      <c r="K53" s="11"/>
      <c r="L53" s="11"/>
    </row>
    <row r="54" spans="2:12" x14ac:dyDescent="0.25">
      <c r="C54" s="11"/>
      <c r="D54" s="44"/>
      <c r="E54" s="11"/>
      <c r="F54" s="11"/>
      <c r="K54" s="11"/>
      <c r="L54" s="11"/>
    </row>
    <row r="55" spans="2:12" x14ac:dyDescent="0.25">
      <c r="C55" s="11"/>
      <c r="D55" s="44"/>
      <c r="E55" s="11"/>
      <c r="F55" s="11"/>
      <c r="K55" s="11"/>
      <c r="L55" s="11"/>
    </row>
    <row r="56" spans="2:12" x14ac:dyDescent="0.25">
      <c r="C56" s="11"/>
      <c r="D56" s="44"/>
      <c r="E56" s="11"/>
      <c r="F56" s="11"/>
      <c r="K56" s="11"/>
      <c r="L56" s="11"/>
    </row>
    <row r="57" spans="2:12" x14ac:dyDescent="0.25">
      <c r="C57" s="11"/>
      <c r="D57" s="44"/>
      <c r="E57" s="11"/>
      <c r="F57" s="11"/>
      <c r="K57" s="11"/>
      <c r="L57" s="11"/>
    </row>
    <row r="58" spans="2:12" x14ac:dyDescent="0.25">
      <c r="C58" s="44"/>
      <c r="D58" s="44"/>
      <c r="E58" s="11"/>
      <c r="F58" s="11"/>
      <c r="K58" s="11"/>
      <c r="L58" s="11"/>
    </row>
    <row r="59" spans="2:12" x14ac:dyDescent="0.25">
      <c r="C59" s="11"/>
      <c r="D59" s="44"/>
      <c r="E59" s="11"/>
      <c r="F59" s="11"/>
      <c r="K59" s="11"/>
      <c r="L59" s="11"/>
    </row>
    <row r="60" spans="2:12" x14ac:dyDescent="0.25">
      <c r="C60" s="11"/>
      <c r="D60" s="11"/>
      <c r="E60" s="11"/>
      <c r="F60" s="11"/>
      <c r="K60" s="11"/>
      <c r="L60" s="11"/>
    </row>
    <row r="61" spans="2:12" x14ac:dyDescent="0.25">
      <c r="F61" s="11"/>
      <c r="K61" s="11"/>
      <c r="L61" s="11"/>
    </row>
    <row r="62" spans="2:12" ht="13" x14ac:dyDescent="0.3">
      <c r="B62" s="45"/>
      <c r="F62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08E65-1CC5-4B36-82D6-AC5050F41D1D}">
  <sheetPr>
    <tabColor rgb="FF92D050"/>
    <pageSetUpPr fitToPage="1"/>
  </sheetPr>
  <dimension ref="A1:Y301"/>
  <sheetViews>
    <sheetView zoomScaleNormal="100" workbookViewId="0">
      <pane xSplit="7" ySplit="6" topLeftCell="H66" activePane="bottomRight" state="frozen"/>
      <selection pane="topRight" activeCell="H1" sqref="H1"/>
      <selection pane="bottomLeft" activeCell="A7" sqref="A7"/>
      <selection pane="bottomRight" activeCell="E84" sqref="E84"/>
    </sheetView>
  </sheetViews>
  <sheetFormatPr baseColWidth="10" defaultColWidth="11.453125" defaultRowHeight="12.5" x14ac:dyDescent="0.25"/>
  <cols>
    <col min="1" max="1" width="7.26953125" style="1" customWidth="1"/>
    <col min="2" max="2" width="11.453125" style="1"/>
    <col min="3" max="3" width="66" style="1" customWidth="1"/>
    <col min="4" max="4" width="6.7265625" style="1" customWidth="1"/>
    <col min="5" max="6" width="13.54296875" style="1" customWidth="1"/>
    <col min="7" max="7" width="13.54296875" style="66" customWidth="1"/>
    <col min="8" max="8" width="13.54296875" style="67" customWidth="1"/>
    <col min="9" max="11" width="11.26953125" style="1" customWidth="1"/>
    <col min="12" max="15" width="11.7265625" style="1" bestFit="1" customWidth="1"/>
    <col min="16" max="16" width="13.54296875" style="1" customWidth="1"/>
    <col min="17" max="18" width="10.1796875" style="1" customWidth="1"/>
    <col min="19" max="19" width="11.54296875" style="1" bestFit="1" customWidth="1"/>
    <col min="20" max="20" width="11.7265625" style="1" bestFit="1" customWidth="1"/>
    <col min="21" max="23" width="11.54296875" style="1" bestFit="1" customWidth="1"/>
    <col min="24" max="25" width="5.54296875" style="2" bestFit="1" customWidth="1"/>
    <col min="26" max="16384" width="11.453125" style="1"/>
  </cols>
  <sheetData>
    <row r="1" spans="1:23" x14ac:dyDescent="0.25">
      <c r="C1" s="50" t="s">
        <v>96</v>
      </c>
      <c r="E1" s="26">
        <f>'Konto AP22'!E6</f>
        <v>35172.160000000003</v>
      </c>
      <c r="F1" s="26">
        <f>'Konto AP22'!F6</f>
        <v>81848.790000000008</v>
      </c>
      <c r="G1" s="26">
        <f>'Konto AP22'!G6</f>
        <v>8266.09</v>
      </c>
      <c r="H1" s="67">
        <f>'Konto AP22'!K6</f>
        <v>1999.99</v>
      </c>
      <c r="L1" s="55">
        <f>SUM(I6:L6)</f>
        <v>37696.71</v>
      </c>
      <c r="U1" s="55">
        <f>'Konto AP22'!W6</f>
        <v>1000</v>
      </c>
      <c r="V1" s="2">
        <f>SUM(M6:T6)</f>
        <v>-126900.64</v>
      </c>
      <c r="W1" s="2">
        <f>L1+V1</f>
        <v>-89203.93</v>
      </c>
    </row>
    <row r="2" spans="1:23" ht="14.5" x14ac:dyDescent="0.35">
      <c r="E2" s="26"/>
      <c r="F2" s="47"/>
      <c r="I2" s="25" t="s">
        <v>10</v>
      </c>
      <c r="M2" s="25" t="s">
        <v>9</v>
      </c>
    </row>
    <row r="3" spans="1:23" ht="13.5" thickBot="1" x14ac:dyDescent="0.35">
      <c r="E3" s="26"/>
      <c r="F3" s="58"/>
      <c r="G3" s="68"/>
      <c r="H3" s="69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3" ht="50.25" customHeight="1" thickBot="1" x14ac:dyDescent="0.35">
      <c r="A4" s="24" t="s">
        <v>8</v>
      </c>
      <c r="B4" s="23" t="s">
        <v>7</v>
      </c>
      <c r="C4" s="23" t="s">
        <v>6</v>
      </c>
      <c r="D4" s="21"/>
      <c r="E4" s="22" t="s">
        <v>54</v>
      </c>
      <c r="F4" s="22" t="s">
        <v>58</v>
      </c>
      <c r="G4" s="22" t="s">
        <v>53</v>
      </c>
      <c r="H4" s="22" t="s">
        <v>72</v>
      </c>
      <c r="I4" s="21" t="s">
        <v>61</v>
      </c>
      <c r="J4" s="21" t="s">
        <v>74</v>
      </c>
      <c r="K4" s="21" t="s">
        <v>153</v>
      </c>
      <c r="L4" s="21" t="s">
        <v>76</v>
      </c>
      <c r="M4" s="21" t="s">
        <v>90</v>
      </c>
      <c r="N4" s="21" t="s">
        <v>78</v>
      </c>
      <c r="O4" s="21" t="s">
        <v>91</v>
      </c>
      <c r="P4" s="21" t="s">
        <v>77</v>
      </c>
      <c r="Q4" s="21" t="s">
        <v>30</v>
      </c>
      <c r="R4" s="21" t="s">
        <v>94</v>
      </c>
      <c r="S4" s="21" t="s">
        <v>5</v>
      </c>
      <c r="T4" s="21" t="s">
        <v>75</v>
      </c>
      <c r="U4" s="21" t="s">
        <v>4</v>
      </c>
      <c r="V4" s="21" t="s">
        <v>3</v>
      </c>
      <c r="W4" s="21" t="s">
        <v>2</v>
      </c>
    </row>
    <row r="5" spans="1:23" ht="25.5" customHeight="1" x14ac:dyDescent="0.3">
      <c r="A5" s="59"/>
      <c r="B5" s="60"/>
      <c r="C5" s="60"/>
      <c r="D5" s="60"/>
      <c r="E5" s="57" t="s">
        <v>63</v>
      </c>
      <c r="F5" s="57" t="s">
        <v>64</v>
      </c>
      <c r="G5" s="70" t="s">
        <v>65</v>
      </c>
      <c r="H5" s="72"/>
      <c r="I5" s="61"/>
      <c r="J5" s="61"/>
      <c r="K5" s="61"/>
      <c r="L5" s="61"/>
      <c r="M5" s="62"/>
      <c r="N5" s="62"/>
      <c r="O5" s="62"/>
      <c r="P5" s="63"/>
      <c r="Q5" s="63"/>
      <c r="R5" s="63"/>
      <c r="S5" s="62"/>
      <c r="T5" s="62"/>
      <c r="U5" s="62"/>
      <c r="V5" s="64"/>
      <c r="W5" s="65"/>
    </row>
    <row r="6" spans="1:23" ht="14.5" x14ac:dyDescent="0.35">
      <c r="A6" s="20"/>
      <c r="B6" s="19"/>
      <c r="C6" s="54" t="s">
        <v>97</v>
      </c>
      <c r="D6" s="18"/>
      <c r="E6" s="17">
        <f t="shared" ref="E6:G6" si="0">SUM(E9:E1048576)+E1</f>
        <v>20595.740000000005</v>
      </c>
      <c r="F6" s="56">
        <f>SUM(F7:F1048576)+F1</f>
        <v>7677.0300000000134</v>
      </c>
      <c r="G6" s="73">
        <f t="shared" si="0"/>
        <v>8810.34</v>
      </c>
      <c r="H6" s="73">
        <f>SUM(H8:H1048576)+H1</f>
        <v>1999.99</v>
      </c>
      <c r="I6" s="53">
        <f>SUM(I7:I1048576)</f>
        <v>24024.519999999997</v>
      </c>
      <c r="J6" s="53">
        <f>SUM(J7:J1048576)</f>
        <v>12651.75</v>
      </c>
      <c r="K6" s="53">
        <f>SUM(K7:K1048576)</f>
        <v>932</v>
      </c>
      <c r="L6" s="53">
        <f>SUM(L7:L1048576)</f>
        <v>88.44</v>
      </c>
      <c r="M6" s="53">
        <f t="shared" ref="M6:U6" si="1">SUM(M7:M1048576)</f>
        <v>-5749.66</v>
      </c>
      <c r="N6" s="53">
        <f t="shared" si="1"/>
        <v>-10050</v>
      </c>
      <c r="O6" s="53">
        <f t="shared" si="1"/>
        <v>-84550.05</v>
      </c>
      <c r="P6" s="53">
        <f t="shared" si="1"/>
        <v>-1124.9000000000001</v>
      </c>
      <c r="Q6" s="53">
        <f t="shared" si="1"/>
        <v>-1184</v>
      </c>
      <c r="R6" s="53">
        <f t="shared" si="1"/>
        <v>-10119.029999999999</v>
      </c>
      <c r="S6" s="53">
        <f t="shared" si="1"/>
        <v>-13871</v>
      </c>
      <c r="T6" s="53">
        <f t="shared" si="1"/>
        <v>-252</v>
      </c>
      <c r="U6" s="53">
        <f t="shared" si="1"/>
        <v>-1000</v>
      </c>
      <c r="V6" s="53">
        <f>SUM(V7:V1048576)</f>
        <v>0</v>
      </c>
      <c r="W6" s="16"/>
    </row>
    <row r="7" spans="1:23" ht="14.5" x14ac:dyDescent="0.35">
      <c r="A7" s="1">
        <v>1</v>
      </c>
      <c r="B7" s="46">
        <v>45291</v>
      </c>
      <c r="C7" t="s">
        <v>1</v>
      </c>
      <c r="D7" s="14"/>
      <c r="E7" s="13"/>
      <c r="F7" s="47">
        <v>28.24</v>
      </c>
      <c r="G7" s="51"/>
      <c r="H7" s="51"/>
      <c r="I7" s="51"/>
      <c r="J7" s="51"/>
      <c r="K7" s="51"/>
      <c r="L7" s="51">
        <v>28.24</v>
      </c>
      <c r="M7" s="51"/>
      <c r="N7" s="51"/>
      <c r="O7" s="51"/>
      <c r="P7" s="51"/>
      <c r="Q7" s="51"/>
      <c r="R7" s="51"/>
      <c r="S7" s="51"/>
      <c r="T7" s="51"/>
      <c r="U7" s="51"/>
      <c r="V7" s="12"/>
      <c r="W7" s="3">
        <f t="shared" ref="W7:W38" si="2">E7+F7+G7+H7+U7-I7-J7-L7-M7-N7-O7-P7-Q7-R7-S7-T7</f>
        <v>0</v>
      </c>
    </row>
    <row r="8" spans="1:23" ht="14.5" x14ac:dyDescent="0.35">
      <c r="A8" s="1">
        <f>A7+1</f>
        <v>2</v>
      </c>
      <c r="B8" s="46">
        <v>45173</v>
      </c>
      <c r="C8" t="s">
        <v>100</v>
      </c>
      <c r="D8" s="14"/>
      <c r="E8" s="13"/>
      <c r="F8" s="47">
        <v>-25000</v>
      </c>
      <c r="G8" s="51"/>
      <c r="H8" s="51"/>
      <c r="I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12"/>
      <c r="W8" s="3">
        <f t="shared" si="2"/>
        <v>-25000</v>
      </c>
    </row>
    <row r="9" spans="1:23" ht="14.5" x14ac:dyDescent="0.35">
      <c r="A9" s="1">
        <f t="shared" ref="A9:A72" si="3">A8+1</f>
        <v>3</v>
      </c>
      <c r="B9" s="46">
        <v>45152</v>
      </c>
      <c r="C9" t="s">
        <v>101</v>
      </c>
      <c r="F9" s="47">
        <v>-60000</v>
      </c>
      <c r="G9" s="51"/>
      <c r="H9" s="74"/>
      <c r="I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12"/>
      <c r="W9" s="3">
        <f t="shared" si="2"/>
        <v>-60000</v>
      </c>
    </row>
    <row r="10" spans="1:23" ht="14.5" x14ac:dyDescent="0.35">
      <c r="A10" s="1">
        <f t="shared" si="3"/>
        <v>4</v>
      </c>
      <c r="B10" s="46">
        <v>45117</v>
      </c>
      <c r="C10" t="s">
        <v>102</v>
      </c>
      <c r="F10" s="47">
        <v>9876</v>
      </c>
      <c r="G10" s="51"/>
      <c r="H10" s="74"/>
      <c r="I10" s="51">
        <v>9876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12"/>
      <c r="W10" s="3">
        <f t="shared" si="2"/>
        <v>0</v>
      </c>
    </row>
    <row r="11" spans="1:23" ht="14.5" x14ac:dyDescent="0.35">
      <c r="A11" s="1">
        <f t="shared" si="3"/>
        <v>5</v>
      </c>
      <c r="B11" s="46">
        <v>44960</v>
      </c>
      <c r="C11" t="s">
        <v>103</v>
      </c>
      <c r="F11" s="47">
        <v>924</v>
      </c>
      <c r="G11" s="51"/>
      <c r="H11" s="74"/>
      <c r="I11" s="1">
        <v>924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2"/>
      <c r="W11" s="3">
        <f t="shared" si="2"/>
        <v>0</v>
      </c>
    </row>
    <row r="12" spans="1:23" ht="14.5" x14ac:dyDescent="0.35">
      <c r="A12" s="1">
        <f t="shared" si="3"/>
        <v>6</v>
      </c>
      <c r="B12" s="46">
        <v>45291</v>
      </c>
      <c r="C12" t="s">
        <v>1</v>
      </c>
      <c r="F12" s="47"/>
      <c r="G12" s="47">
        <v>4.25</v>
      </c>
      <c r="H12" s="74"/>
      <c r="I12" s="51"/>
      <c r="L12" s="51">
        <v>4.25</v>
      </c>
      <c r="M12" s="51"/>
      <c r="N12" s="51"/>
      <c r="O12" s="51"/>
      <c r="P12" s="51"/>
      <c r="Q12" s="51"/>
      <c r="R12" s="51"/>
      <c r="S12" s="51"/>
      <c r="T12" s="51"/>
      <c r="U12" s="51"/>
      <c r="V12" s="12"/>
      <c r="W12" s="3">
        <f t="shared" si="2"/>
        <v>0</v>
      </c>
    </row>
    <row r="13" spans="1:23" ht="14.5" x14ac:dyDescent="0.35">
      <c r="A13" s="1">
        <f t="shared" si="3"/>
        <v>7</v>
      </c>
      <c r="B13" s="46">
        <v>45117</v>
      </c>
      <c r="C13" t="s">
        <v>102</v>
      </c>
      <c r="F13" s="47"/>
      <c r="G13" s="47">
        <v>540</v>
      </c>
      <c r="H13" s="74"/>
      <c r="I13" s="1">
        <v>540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12"/>
      <c r="W13" s="3">
        <f t="shared" si="2"/>
        <v>0</v>
      </c>
    </row>
    <row r="14" spans="1:23" ht="14.5" x14ac:dyDescent="0.35">
      <c r="A14" s="1">
        <f t="shared" si="3"/>
        <v>8</v>
      </c>
      <c r="B14" s="46">
        <v>45291</v>
      </c>
      <c r="C14" t="s">
        <v>1</v>
      </c>
      <c r="E14" s="47">
        <v>55.95</v>
      </c>
      <c r="F14" s="47"/>
      <c r="G14" s="51"/>
      <c r="H14" s="74"/>
      <c r="I14" s="51"/>
      <c r="L14" s="51">
        <v>55.95</v>
      </c>
      <c r="M14" s="51"/>
      <c r="N14" s="51"/>
      <c r="O14" s="51"/>
      <c r="P14" s="51"/>
      <c r="Q14" s="51"/>
      <c r="R14" s="51"/>
      <c r="S14" s="51"/>
      <c r="T14" s="51"/>
      <c r="U14" s="51"/>
      <c r="V14" s="12"/>
      <c r="W14" s="3">
        <f t="shared" si="2"/>
        <v>0</v>
      </c>
    </row>
    <row r="15" spans="1:23" ht="14.5" x14ac:dyDescent="0.35">
      <c r="A15" s="1">
        <f t="shared" si="3"/>
        <v>9</v>
      </c>
      <c r="B15" s="46">
        <v>45289</v>
      </c>
      <c r="C15" t="s">
        <v>0</v>
      </c>
      <c r="E15" s="47">
        <v>-10</v>
      </c>
      <c r="F15" s="47"/>
      <c r="G15" s="51"/>
      <c r="H15" s="74"/>
      <c r="I15" s="51"/>
      <c r="L15" s="51"/>
      <c r="M15" s="51"/>
      <c r="N15" s="51"/>
      <c r="O15" s="51"/>
      <c r="P15" s="51"/>
      <c r="Q15" s="51"/>
      <c r="R15" s="51"/>
      <c r="S15" s="51"/>
      <c r="T15" s="51">
        <v>-10</v>
      </c>
      <c r="U15" s="51"/>
      <c r="V15" s="12"/>
      <c r="W15" s="3">
        <f t="shared" si="2"/>
        <v>0</v>
      </c>
    </row>
    <row r="16" spans="1:23" ht="14.5" x14ac:dyDescent="0.35">
      <c r="A16" s="1">
        <f t="shared" si="3"/>
        <v>10</v>
      </c>
      <c r="B16" s="46">
        <v>45279</v>
      </c>
      <c r="C16" t="s">
        <v>104</v>
      </c>
      <c r="E16" s="47">
        <v>7590.75</v>
      </c>
      <c r="F16" s="47"/>
      <c r="G16" s="51"/>
      <c r="H16" s="74"/>
      <c r="I16" s="51"/>
      <c r="J16" s="1">
        <v>7590.75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12"/>
      <c r="W16" s="3">
        <f t="shared" si="2"/>
        <v>0</v>
      </c>
    </row>
    <row r="17" spans="1:25" ht="14.5" x14ac:dyDescent="0.35">
      <c r="A17" s="1">
        <f t="shared" si="3"/>
        <v>11</v>
      </c>
      <c r="B17" s="46">
        <v>45260</v>
      </c>
      <c r="C17" t="s">
        <v>0</v>
      </c>
      <c r="E17" s="47">
        <v>-14</v>
      </c>
      <c r="F17" s="47"/>
      <c r="G17" s="51"/>
      <c r="H17" s="74"/>
      <c r="I17" s="51"/>
      <c r="L17" s="51"/>
      <c r="M17" s="51"/>
      <c r="N17" s="51"/>
      <c r="O17" s="51"/>
      <c r="P17" s="51"/>
      <c r="Q17" s="51"/>
      <c r="R17" s="51"/>
      <c r="S17" s="51"/>
      <c r="T17" s="51">
        <v>-14</v>
      </c>
      <c r="U17" s="51"/>
      <c r="V17" s="12"/>
      <c r="W17" s="3">
        <f t="shared" si="2"/>
        <v>0</v>
      </c>
    </row>
    <row r="18" spans="1:25" ht="14.5" x14ac:dyDescent="0.35">
      <c r="A18" s="1">
        <f t="shared" si="3"/>
        <v>12</v>
      </c>
      <c r="B18" s="46">
        <v>45232</v>
      </c>
      <c r="C18" t="s">
        <v>105</v>
      </c>
      <c r="E18" s="47">
        <v>-600</v>
      </c>
      <c r="F18" s="12"/>
      <c r="G18" s="75"/>
      <c r="H18" s="76"/>
      <c r="I18" s="51"/>
      <c r="L18" s="51"/>
      <c r="M18" s="51">
        <v>-600</v>
      </c>
      <c r="N18" s="51"/>
      <c r="O18" s="51"/>
      <c r="P18" s="51"/>
      <c r="Q18" s="51"/>
      <c r="R18" s="51"/>
      <c r="S18" s="51"/>
      <c r="T18" s="51"/>
      <c r="U18" s="51"/>
      <c r="V18" s="12"/>
      <c r="W18" s="3">
        <f t="shared" si="2"/>
        <v>0</v>
      </c>
    </row>
    <row r="19" spans="1:25" ht="14.5" x14ac:dyDescent="0.35">
      <c r="A19" s="1">
        <f t="shared" si="3"/>
        <v>13</v>
      </c>
      <c r="B19" s="46">
        <v>45230</v>
      </c>
      <c r="C19" t="s">
        <v>0</v>
      </c>
      <c r="E19" s="47">
        <v>-10</v>
      </c>
      <c r="F19" s="12"/>
      <c r="G19" s="75"/>
      <c r="H19" s="76"/>
      <c r="I19" s="51"/>
      <c r="L19" s="51"/>
      <c r="M19" s="51"/>
      <c r="N19" s="51"/>
      <c r="O19" s="51"/>
      <c r="P19" s="51"/>
      <c r="Q19" s="51"/>
      <c r="R19" s="51"/>
      <c r="S19" s="51"/>
      <c r="T19" s="51">
        <v>-10</v>
      </c>
      <c r="U19" s="51"/>
      <c r="V19" s="12"/>
      <c r="W19" s="3">
        <f t="shared" si="2"/>
        <v>0</v>
      </c>
    </row>
    <row r="20" spans="1:25" ht="14.5" x14ac:dyDescent="0.35">
      <c r="A20" s="1">
        <f t="shared" si="3"/>
        <v>14</v>
      </c>
      <c r="B20" s="46">
        <v>45218</v>
      </c>
      <c r="C20" t="s">
        <v>106</v>
      </c>
      <c r="E20" s="47">
        <v>260</v>
      </c>
      <c r="F20" s="12"/>
      <c r="G20" s="75"/>
      <c r="H20" s="76"/>
      <c r="I20" s="1">
        <v>260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12"/>
      <c r="W20" s="3">
        <f t="shared" si="2"/>
        <v>0</v>
      </c>
    </row>
    <row r="21" spans="1:25" ht="14.5" x14ac:dyDescent="0.35">
      <c r="A21" s="1">
        <f t="shared" si="3"/>
        <v>15</v>
      </c>
      <c r="B21" s="46">
        <v>45198</v>
      </c>
      <c r="C21" t="s">
        <v>0</v>
      </c>
      <c r="D21" s="47" t="s">
        <v>44</v>
      </c>
      <c r="E21" s="47">
        <v>-26</v>
      </c>
      <c r="F21" s="10"/>
      <c r="G21" s="75"/>
      <c r="H21" s="76"/>
      <c r="I21" s="52"/>
      <c r="L21" s="52"/>
      <c r="M21" s="52"/>
      <c r="N21" s="52"/>
      <c r="O21" s="52"/>
      <c r="P21" s="52"/>
      <c r="Q21" s="52"/>
      <c r="R21" s="52"/>
      <c r="S21" s="52"/>
      <c r="T21" s="52">
        <v>-26</v>
      </c>
      <c r="U21" s="52"/>
      <c r="V21" s="10"/>
      <c r="W21" s="3">
        <f t="shared" si="2"/>
        <v>0</v>
      </c>
      <c r="Y21" s="1"/>
    </row>
    <row r="22" spans="1:25" ht="14.5" x14ac:dyDescent="0.35">
      <c r="A22" s="1">
        <f t="shared" si="3"/>
        <v>16</v>
      </c>
      <c r="B22" s="46">
        <v>45187</v>
      </c>
      <c r="C22" t="s">
        <v>107</v>
      </c>
      <c r="D22" s="47" t="s">
        <v>44</v>
      </c>
      <c r="E22" s="47">
        <v>-9719</v>
      </c>
      <c r="F22" s="10"/>
      <c r="G22" s="75"/>
      <c r="H22" s="76"/>
      <c r="I22" s="52"/>
      <c r="L22" s="52"/>
      <c r="N22" s="52"/>
      <c r="O22" s="52">
        <v>-9719</v>
      </c>
      <c r="P22" s="52"/>
      <c r="Q22" s="52"/>
      <c r="R22" s="52"/>
      <c r="S22" s="52"/>
      <c r="T22" s="52"/>
      <c r="U22" s="52"/>
      <c r="V22" s="10"/>
      <c r="W22" s="3">
        <f t="shared" si="2"/>
        <v>0</v>
      </c>
      <c r="Y22" s="1"/>
    </row>
    <row r="23" spans="1:25" ht="14.5" x14ac:dyDescent="0.35">
      <c r="A23" s="1">
        <f t="shared" si="3"/>
        <v>17</v>
      </c>
      <c r="B23" s="46">
        <v>45176</v>
      </c>
      <c r="C23" t="s">
        <v>108</v>
      </c>
      <c r="D23" s="47" t="s">
        <v>44</v>
      </c>
      <c r="E23" s="47">
        <v>-8606.5</v>
      </c>
      <c r="F23" s="10"/>
      <c r="G23" s="75"/>
      <c r="H23" s="76"/>
      <c r="I23" s="52"/>
      <c r="J23" s="52"/>
      <c r="K23" s="52"/>
      <c r="L23" s="52"/>
      <c r="N23" s="52"/>
      <c r="O23" s="1">
        <v>-8606.5</v>
      </c>
      <c r="Q23" s="52"/>
      <c r="R23" s="52"/>
      <c r="S23" s="52"/>
      <c r="T23" s="52"/>
      <c r="U23" s="52"/>
      <c r="V23" s="10"/>
      <c r="W23" s="3">
        <f t="shared" si="2"/>
        <v>0</v>
      </c>
      <c r="Y23" s="1"/>
    </row>
    <row r="24" spans="1:25" ht="14.5" x14ac:dyDescent="0.35">
      <c r="A24" s="1">
        <f t="shared" si="3"/>
        <v>18</v>
      </c>
      <c r="B24" s="46">
        <v>45176</v>
      </c>
      <c r="C24" t="s">
        <v>109</v>
      </c>
      <c r="D24" s="47" t="s">
        <v>44</v>
      </c>
      <c r="E24" s="47">
        <v>-4156.5</v>
      </c>
      <c r="F24" s="10"/>
      <c r="G24" s="75"/>
      <c r="H24" s="76"/>
      <c r="I24" s="52"/>
      <c r="J24" s="52"/>
      <c r="K24" s="52"/>
      <c r="L24" s="52"/>
      <c r="N24" s="52"/>
      <c r="O24" s="1">
        <v>-4156.5</v>
      </c>
      <c r="P24" s="52"/>
      <c r="R24" s="52"/>
      <c r="S24" s="52"/>
      <c r="T24" s="52"/>
      <c r="U24" s="52"/>
      <c r="V24" s="10"/>
      <c r="W24" s="3">
        <f t="shared" si="2"/>
        <v>0</v>
      </c>
      <c r="Y24" s="1"/>
    </row>
    <row r="25" spans="1:25" ht="14.5" x14ac:dyDescent="0.35">
      <c r="A25" s="1">
        <f t="shared" si="3"/>
        <v>19</v>
      </c>
      <c r="B25" s="46">
        <v>45175</v>
      </c>
      <c r="C25" t="s">
        <v>110</v>
      </c>
      <c r="D25" s="47" t="s">
        <v>44</v>
      </c>
      <c r="E25" s="47">
        <v>-5373</v>
      </c>
      <c r="F25" s="10"/>
      <c r="G25" s="75"/>
      <c r="H25" s="76"/>
      <c r="I25" s="52"/>
      <c r="J25" s="52"/>
      <c r="K25" s="52"/>
      <c r="L25" s="52"/>
      <c r="N25" s="52"/>
      <c r="P25" s="52"/>
      <c r="R25" s="52"/>
      <c r="S25" s="52">
        <v>-5373</v>
      </c>
      <c r="T25" s="52"/>
      <c r="U25" s="52"/>
      <c r="V25" s="10"/>
      <c r="W25" s="3">
        <f t="shared" si="2"/>
        <v>0</v>
      </c>
      <c r="Y25" s="1"/>
    </row>
    <row r="26" spans="1:25" ht="14.5" x14ac:dyDescent="0.35">
      <c r="A26" s="1">
        <f t="shared" si="3"/>
        <v>20</v>
      </c>
      <c r="B26" s="46">
        <v>45174</v>
      </c>
      <c r="C26" t="s">
        <v>111</v>
      </c>
      <c r="D26" s="47" t="s">
        <v>44</v>
      </c>
      <c r="E26" s="47">
        <v>-3125</v>
      </c>
      <c r="F26" s="10"/>
      <c r="G26" s="75"/>
      <c r="H26" s="76"/>
      <c r="I26" s="52"/>
      <c r="J26" s="52"/>
      <c r="K26" s="52"/>
      <c r="L26" s="52"/>
      <c r="N26" s="52"/>
      <c r="Q26" s="52"/>
      <c r="R26" s="52"/>
      <c r="S26" s="52">
        <v>-3125</v>
      </c>
      <c r="T26" s="52"/>
      <c r="U26" s="52"/>
      <c r="V26" s="10"/>
      <c r="W26" s="3">
        <f t="shared" si="2"/>
        <v>0</v>
      </c>
      <c r="Y26" s="1"/>
    </row>
    <row r="27" spans="1:25" ht="14.5" x14ac:dyDescent="0.35">
      <c r="A27" s="1">
        <f t="shared" si="3"/>
        <v>21</v>
      </c>
      <c r="B27" s="46">
        <v>45173</v>
      </c>
      <c r="C27" t="s">
        <v>112</v>
      </c>
      <c r="D27" s="47" t="s">
        <v>44</v>
      </c>
      <c r="E27" s="47">
        <v>-718</v>
      </c>
      <c r="F27" s="10"/>
      <c r="G27" s="75"/>
      <c r="H27" s="76"/>
      <c r="I27" s="52"/>
      <c r="J27" s="52"/>
      <c r="K27" s="52"/>
      <c r="L27" s="52"/>
      <c r="N27" s="52"/>
      <c r="O27" s="1">
        <v>-718</v>
      </c>
      <c r="P27" s="52"/>
      <c r="Q27" s="52"/>
      <c r="R27" s="52"/>
      <c r="S27" s="52"/>
      <c r="T27" s="52"/>
      <c r="U27" s="52"/>
      <c r="V27" s="10"/>
      <c r="W27" s="3">
        <f t="shared" si="2"/>
        <v>0</v>
      </c>
      <c r="Y27" s="1"/>
    </row>
    <row r="28" spans="1:25" ht="14.5" x14ac:dyDescent="0.35">
      <c r="A28" s="1">
        <f t="shared" si="3"/>
        <v>22</v>
      </c>
      <c r="B28" s="46">
        <v>45173</v>
      </c>
      <c r="C28" t="s">
        <v>113</v>
      </c>
      <c r="D28" s="47" t="s">
        <v>44</v>
      </c>
      <c r="E28" s="47">
        <v>25000</v>
      </c>
      <c r="F28" s="10"/>
      <c r="G28" s="75"/>
      <c r="H28" s="76"/>
      <c r="I28" s="52"/>
      <c r="J28" s="52"/>
      <c r="K28" s="52"/>
      <c r="L28" s="52"/>
      <c r="N28" s="52"/>
      <c r="O28" s="52"/>
      <c r="P28" s="52"/>
      <c r="Q28" s="52"/>
      <c r="R28" s="52"/>
      <c r="S28" s="52"/>
      <c r="T28" s="52"/>
      <c r="U28" s="52"/>
      <c r="V28" s="10"/>
      <c r="W28" s="3">
        <f t="shared" si="2"/>
        <v>25000</v>
      </c>
      <c r="Y28" s="1"/>
    </row>
    <row r="29" spans="1:25" ht="14.5" x14ac:dyDescent="0.35">
      <c r="A29" s="1">
        <f t="shared" si="3"/>
        <v>23</v>
      </c>
      <c r="B29" s="46">
        <v>45169</v>
      </c>
      <c r="C29" t="s">
        <v>0</v>
      </c>
      <c r="D29" s="47" t="s">
        <v>44</v>
      </c>
      <c r="E29" s="47">
        <v>-26</v>
      </c>
      <c r="F29" s="10"/>
      <c r="G29" s="75"/>
      <c r="H29" s="76"/>
      <c r="I29" s="52"/>
      <c r="J29" s="52"/>
      <c r="K29" s="52"/>
      <c r="L29" s="52"/>
      <c r="M29" s="52"/>
      <c r="N29" s="52"/>
      <c r="P29" s="52"/>
      <c r="Q29" s="52"/>
      <c r="R29" s="52"/>
      <c r="S29" s="52"/>
      <c r="T29" s="52">
        <v>-26</v>
      </c>
      <c r="U29" s="52"/>
      <c r="V29" s="10"/>
      <c r="W29" s="3">
        <f t="shared" si="2"/>
        <v>0</v>
      </c>
      <c r="Y29" s="1"/>
    </row>
    <row r="30" spans="1:25" ht="14.5" x14ac:dyDescent="0.35">
      <c r="A30" s="1">
        <f t="shared" si="3"/>
        <v>24</v>
      </c>
      <c r="B30" s="46">
        <v>45169</v>
      </c>
      <c r="C30" t="s">
        <v>114</v>
      </c>
      <c r="D30" s="47" t="s">
        <v>44</v>
      </c>
      <c r="E30" s="47">
        <v>-1500</v>
      </c>
      <c r="F30" s="10"/>
      <c r="G30" s="75"/>
      <c r="H30" s="76"/>
      <c r="I30" s="52"/>
      <c r="J30" s="52"/>
      <c r="K30" s="52"/>
      <c r="L30" s="52"/>
      <c r="N30" s="52"/>
      <c r="O30" s="52">
        <v>-1500</v>
      </c>
      <c r="P30" s="52"/>
      <c r="Q30" s="52"/>
      <c r="R30" s="52"/>
      <c r="S30" s="52"/>
      <c r="T30" s="52"/>
      <c r="U30" s="52"/>
      <c r="V30" s="10"/>
      <c r="W30" s="3">
        <f t="shared" si="2"/>
        <v>0</v>
      </c>
      <c r="Y30" s="1"/>
    </row>
    <row r="31" spans="1:25" ht="14.5" x14ac:dyDescent="0.35">
      <c r="A31" s="1">
        <f t="shared" si="3"/>
        <v>25</v>
      </c>
      <c r="B31" s="46">
        <v>45152</v>
      </c>
      <c r="C31" t="s">
        <v>115</v>
      </c>
      <c r="D31" s="47" t="s">
        <v>44</v>
      </c>
      <c r="E31" s="47">
        <v>-319.60000000000002</v>
      </c>
      <c r="F31" s="10"/>
      <c r="G31" s="75"/>
      <c r="H31" s="76"/>
      <c r="I31" s="52"/>
      <c r="J31" s="52"/>
      <c r="K31" s="52"/>
      <c r="L31" s="52"/>
      <c r="M31" s="52"/>
      <c r="N31" s="52"/>
      <c r="O31" s="1">
        <v>-319.60000000000002</v>
      </c>
      <c r="P31" s="52"/>
      <c r="Q31" s="52"/>
      <c r="R31" s="52"/>
      <c r="S31" s="52"/>
      <c r="T31" s="52"/>
      <c r="U31" s="52"/>
      <c r="V31" s="10"/>
      <c r="W31" s="3">
        <f t="shared" si="2"/>
        <v>0</v>
      </c>
      <c r="Y31" s="1"/>
    </row>
    <row r="32" spans="1:25" ht="14.5" x14ac:dyDescent="0.35">
      <c r="A32" s="1">
        <f t="shared" si="3"/>
        <v>26</v>
      </c>
      <c r="B32" s="46">
        <v>45152</v>
      </c>
      <c r="C32" t="s">
        <v>116</v>
      </c>
      <c r="D32" s="47" t="s">
        <v>44</v>
      </c>
      <c r="E32" s="47">
        <v>-48937.5</v>
      </c>
      <c r="F32" s="10"/>
      <c r="G32" s="75"/>
      <c r="H32" s="76"/>
      <c r="I32" s="52"/>
      <c r="J32" s="52"/>
      <c r="K32" s="52"/>
      <c r="M32" s="52"/>
      <c r="N32" s="52"/>
      <c r="O32" s="1">
        <v>-48937.5</v>
      </c>
      <c r="P32" s="52"/>
      <c r="Q32" s="52"/>
      <c r="R32" s="52"/>
      <c r="S32" s="52"/>
      <c r="T32" s="52"/>
      <c r="U32" s="52"/>
      <c r="V32" s="10"/>
      <c r="W32" s="3">
        <f t="shared" si="2"/>
        <v>0</v>
      </c>
      <c r="Y32" s="1"/>
    </row>
    <row r="33" spans="1:23" ht="14.5" x14ac:dyDescent="0.35">
      <c r="A33" s="1">
        <f t="shared" si="3"/>
        <v>27</v>
      </c>
      <c r="B33" s="46">
        <v>45152</v>
      </c>
      <c r="C33" t="s">
        <v>117</v>
      </c>
      <c r="D33" s="47" t="s">
        <v>44</v>
      </c>
      <c r="E33" s="47">
        <v>60000</v>
      </c>
      <c r="F33" s="10"/>
      <c r="G33" s="75"/>
      <c r="H33" s="76"/>
      <c r="I33" s="52"/>
      <c r="J33" s="52"/>
      <c r="K33" s="52"/>
      <c r="M33" s="52"/>
      <c r="N33" s="52"/>
      <c r="P33" s="52"/>
      <c r="Q33" s="52"/>
      <c r="R33" s="52"/>
      <c r="S33" s="52"/>
      <c r="T33" s="52"/>
      <c r="U33" s="52"/>
      <c r="V33" s="10"/>
      <c r="W33" s="3">
        <f t="shared" si="2"/>
        <v>60000</v>
      </c>
    </row>
    <row r="34" spans="1:23" ht="14.5" x14ac:dyDescent="0.35">
      <c r="A34" s="1">
        <f t="shared" si="3"/>
        <v>28</v>
      </c>
      <c r="B34" s="46">
        <v>45139</v>
      </c>
      <c r="C34" t="s">
        <v>118</v>
      </c>
      <c r="D34" s="47" t="s">
        <v>44</v>
      </c>
      <c r="E34" s="47">
        <v>-396</v>
      </c>
      <c r="F34" s="10"/>
      <c r="G34" s="75"/>
      <c r="H34" s="76"/>
      <c r="I34" s="52"/>
      <c r="J34" s="52"/>
      <c r="K34" s="52"/>
      <c r="M34" s="52"/>
      <c r="N34" s="52"/>
      <c r="O34" s="1">
        <v>-396</v>
      </c>
      <c r="P34" s="52"/>
      <c r="Q34" s="52"/>
      <c r="R34" s="52"/>
      <c r="S34" s="52"/>
      <c r="T34" s="52"/>
      <c r="U34" s="52"/>
      <c r="V34" s="10"/>
      <c r="W34" s="3">
        <f t="shared" si="2"/>
        <v>0</v>
      </c>
    </row>
    <row r="35" spans="1:23" ht="14.5" x14ac:dyDescent="0.35">
      <c r="A35" s="1">
        <f t="shared" si="3"/>
        <v>29</v>
      </c>
      <c r="B35" s="46">
        <v>45138</v>
      </c>
      <c r="C35" t="s">
        <v>0</v>
      </c>
      <c r="D35" s="47" t="s">
        <v>44</v>
      </c>
      <c r="E35" s="47">
        <v>-22</v>
      </c>
      <c r="F35" s="10"/>
      <c r="G35" s="75"/>
      <c r="H35" s="76"/>
      <c r="I35" s="52"/>
      <c r="J35" s="52"/>
      <c r="K35" s="52"/>
      <c r="M35" s="52"/>
      <c r="N35" s="52"/>
      <c r="Q35" s="52"/>
      <c r="R35" s="52"/>
      <c r="S35" s="52"/>
      <c r="T35" s="52">
        <v>-22</v>
      </c>
      <c r="U35" s="52"/>
      <c r="V35" s="10"/>
      <c r="W35" s="3">
        <f t="shared" si="2"/>
        <v>0</v>
      </c>
    </row>
    <row r="36" spans="1:23" ht="14.5" x14ac:dyDescent="0.35">
      <c r="A36" s="1">
        <f t="shared" si="3"/>
        <v>30</v>
      </c>
      <c r="B36" s="46">
        <v>45134</v>
      </c>
      <c r="C36" t="s">
        <v>119</v>
      </c>
      <c r="D36" s="47" t="s">
        <v>44</v>
      </c>
      <c r="E36" s="47">
        <v>-887.1</v>
      </c>
      <c r="F36" s="10"/>
      <c r="G36" s="75"/>
      <c r="H36" s="76"/>
      <c r="I36" s="52"/>
      <c r="J36" s="52"/>
      <c r="K36" s="52"/>
      <c r="M36" s="52">
        <v>-887.1</v>
      </c>
      <c r="N36" s="52"/>
      <c r="O36" s="52"/>
      <c r="Q36" s="52"/>
      <c r="R36" s="52"/>
      <c r="S36" s="52"/>
      <c r="T36" s="52"/>
      <c r="U36" s="52"/>
      <c r="V36" s="10"/>
      <c r="W36" s="3">
        <f t="shared" si="2"/>
        <v>0</v>
      </c>
    </row>
    <row r="37" spans="1:23" ht="14.5" x14ac:dyDescent="0.35">
      <c r="A37" s="1">
        <f t="shared" si="3"/>
        <v>31</v>
      </c>
      <c r="B37" s="46">
        <v>45134</v>
      </c>
      <c r="C37" t="s">
        <v>120</v>
      </c>
      <c r="D37" s="47" t="s">
        <v>44</v>
      </c>
      <c r="E37" s="47">
        <v>-1168.7</v>
      </c>
      <c r="F37" s="10"/>
      <c r="G37" s="75"/>
      <c r="H37" s="76"/>
      <c r="I37" s="52"/>
      <c r="J37" s="52"/>
      <c r="K37" s="52"/>
      <c r="N37" s="52"/>
      <c r="O37" s="52">
        <v>-1168.7</v>
      </c>
      <c r="Q37" s="52"/>
      <c r="R37" s="52"/>
      <c r="S37" s="52"/>
      <c r="T37" s="52"/>
      <c r="U37" s="52"/>
      <c r="V37" s="10"/>
      <c r="W37" s="3">
        <f t="shared" si="2"/>
        <v>0</v>
      </c>
    </row>
    <row r="38" spans="1:23" ht="14.5" x14ac:dyDescent="0.35">
      <c r="A38" s="1">
        <f t="shared" si="3"/>
        <v>32</v>
      </c>
      <c r="B38" s="46">
        <v>45134</v>
      </c>
      <c r="C38" t="s">
        <v>120</v>
      </c>
      <c r="D38" s="47" t="s">
        <v>45</v>
      </c>
      <c r="E38" s="47">
        <v>-297</v>
      </c>
      <c r="F38" s="10"/>
      <c r="G38" s="75"/>
      <c r="H38" s="76"/>
      <c r="I38" s="52"/>
      <c r="J38" s="52"/>
      <c r="K38" s="52"/>
      <c r="M38" s="52"/>
      <c r="N38" s="52"/>
      <c r="O38" s="1">
        <v>-297</v>
      </c>
      <c r="Q38" s="52"/>
      <c r="R38" s="52"/>
      <c r="T38" s="52"/>
      <c r="U38" s="52"/>
      <c r="V38" s="10"/>
      <c r="W38" s="3">
        <f t="shared" si="2"/>
        <v>0</v>
      </c>
    </row>
    <row r="39" spans="1:23" ht="14.5" x14ac:dyDescent="0.35">
      <c r="A39" s="1">
        <f t="shared" si="3"/>
        <v>33</v>
      </c>
      <c r="B39" s="46">
        <v>45134</v>
      </c>
      <c r="C39" t="s">
        <v>121</v>
      </c>
      <c r="D39" s="47" t="s">
        <v>44</v>
      </c>
      <c r="E39" s="47">
        <v>-101.5</v>
      </c>
      <c r="F39" s="10"/>
      <c r="G39" s="75"/>
      <c r="H39" s="76"/>
      <c r="I39" s="52"/>
      <c r="J39" s="52"/>
      <c r="K39" s="52"/>
      <c r="M39" s="1">
        <v>-101.5</v>
      </c>
      <c r="N39" s="52"/>
      <c r="O39" s="52"/>
      <c r="Q39" s="52"/>
      <c r="R39" s="52"/>
      <c r="S39" s="52"/>
      <c r="T39" s="52"/>
      <c r="U39" s="52"/>
      <c r="V39" s="10"/>
      <c r="W39" s="3">
        <f t="shared" ref="W39:W62" si="4">E39+F39+G39+H39+U39-I39-J39-L39-M39-N39-O39-P39-Q39-R39-S39-T39</f>
        <v>0</v>
      </c>
    </row>
    <row r="40" spans="1:23" ht="14.5" x14ac:dyDescent="0.35">
      <c r="A40" s="1">
        <f t="shared" si="3"/>
        <v>34</v>
      </c>
      <c r="B40" s="46">
        <v>45134</v>
      </c>
      <c r="C40" t="s">
        <v>122</v>
      </c>
      <c r="D40" s="47" t="s">
        <v>44</v>
      </c>
      <c r="E40" s="47">
        <v>-250</v>
      </c>
      <c r="F40" s="10"/>
      <c r="G40" s="75"/>
      <c r="H40" s="76"/>
      <c r="I40" s="52"/>
      <c r="J40" s="52"/>
      <c r="K40" s="52"/>
      <c r="M40" s="52"/>
      <c r="N40" s="52"/>
      <c r="P40" s="1">
        <v>-250</v>
      </c>
      <c r="Q40" s="52"/>
      <c r="R40" s="52"/>
      <c r="S40" s="52"/>
      <c r="T40" s="52"/>
      <c r="U40" s="52"/>
      <c r="V40" s="10"/>
      <c r="W40" s="3">
        <f t="shared" si="4"/>
        <v>0</v>
      </c>
    </row>
    <row r="41" spans="1:23" ht="14.5" x14ac:dyDescent="0.35">
      <c r="A41" s="1">
        <f t="shared" si="3"/>
        <v>35</v>
      </c>
      <c r="B41" s="46">
        <v>45127</v>
      </c>
      <c r="C41" t="s">
        <v>123</v>
      </c>
      <c r="D41" s="47" t="s">
        <v>44</v>
      </c>
      <c r="E41" s="47">
        <v>1.64</v>
      </c>
      <c r="F41" s="10"/>
      <c r="G41" s="75"/>
      <c r="H41" s="76"/>
      <c r="I41" s="52">
        <v>1.64</v>
      </c>
      <c r="J41" s="52"/>
      <c r="K41" s="52"/>
      <c r="M41" s="52"/>
      <c r="N41" s="52"/>
      <c r="O41" s="52"/>
      <c r="Q41" s="52"/>
      <c r="R41" s="52"/>
      <c r="S41" s="52"/>
      <c r="T41" s="52"/>
      <c r="U41" s="52"/>
      <c r="V41" s="10"/>
      <c r="W41" s="3">
        <f t="shared" si="4"/>
        <v>0</v>
      </c>
    </row>
    <row r="42" spans="1:23" ht="14.5" x14ac:dyDescent="0.35">
      <c r="A42" s="1">
        <f t="shared" si="3"/>
        <v>36</v>
      </c>
      <c r="B42" s="46">
        <v>45121</v>
      </c>
      <c r="C42" t="s">
        <v>124</v>
      </c>
      <c r="D42" s="47" t="s">
        <v>44</v>
      </c>
      <c r="E42" s="47">
        <v>-164</v>
      </c>
      <c r="F42" s="10"/>
      <c r="G42" s="75"/>
      <c r="H42" s="76"/>
      <c r="I42" s="52"/>
      <c r="J42" s="52"/>
      <c r="K42" s="52"/>
      <c r="M42" s="52"/>
      <c r="N42" s="52"/>
      <c r="O42" s="52"/>
      <c r="R42" s="1">
        <v>-164</v>
      </c>
      <c r="S42" s="52"/>
      <c r="T42" s="52"/>
      <c r="U42" s="52"/>
      <c r="V42" s="10"/>
      <c r="W42" s="3">
        <f t="shared" si="4"/>
        <v>0</v>
      </c>
    </row>
    <row r="43" spans="1:23" ht="14.5" x14ac:dyDescent="0.35">
      <c r="A43" s="1">
        <f t="shared" si="3"/>
        <v>37</v>
      </c>
      <c r="B43" s="46">
        <v>45121</v>
      </c>
      <c r="C43" t="s">
        <v>125</v>
      </c>
      <c r="D43" s="47" t="s">
        <v>44</v>
      </c>
      <c r="E43" s="47">
        <v>-1500</v>
      </c>
      <c r="F43" s="10"/>
      <c r="G43" s="75"/>
      <c r="H43" s="76"/>
      <c r="I43" s="52"/>
      <c r="J43" s="52"/>
      <c r="K43" s="52"/>
      <c r="M43" s="52"/>
      <c r="N43" s="52"/>
      <c r="O43" s="1">
        <v>-1500</v>
      </c>
      <c r="Q43" s="52"/>
      <c r="R43" s="52"/>
      <c r="S43" s="52"/>
      <c r="T43" s="52"/>
      <c r="U43" s="52"/>
      <c r="V43" s="10"/>
      <c r="W43" s="3">
        <f t="shared" si="4"/>
        <v>0</v>
      </c>
    </row>
    <row r="44" spans="1:23" ht="14.5" x14ac:dyDescent="0.35">
      <c r="A44" s="1">
        <f t="shared" si="3"/>
        <v>38</v>
      </c>
      <c r="B44" s="46">
        <v>45121</v>
      </c>
      <c r="C44" t="s">
        <v>126</v>
      </c>
      <c r="D44" s="47" t="s">
        <v>44</v>
      </c>
      <c r="E44" s="47">
        <v>-1.64</v>
      </c>
      <c r="F44" s="10"/>
      <c r="G44" s="75"/>
      <c r="H44" s="76"/>
      <c r="I44" s="52"/>
      <c r="J44" s="52"/>
      <c r="K44" s="52"/>
      <c r="M44" s="52"/>
      <c r="N44" s="52"/>
      <c r="O44" s="52"/>
      <c r="Q44" s="52"/>
      <c r="R44" s="52">
        <v>-1.64</v>
      </c>
      <c r="S44" s="52"/>
      <c r="T44" s="52"/>
      <c r="U44" s="52"/>
      <c r="V44" s="10"/>
      <c r="W44" s="3">
        <f t="shared" si="4"/>
        <v>0</v>
      </c>
    </row>
    <row r="45" spans="1:23" ht="14.5" x14ac:dyDescent="0.35">
      <c r="A45" s="1">
        <f t="shared" si="3"/>
        <v>39</v>
      </c>
      <c r="B45" s="46">
        <v>45107</v>
      </c>
      <c r="C45" t="s">
        <v>0</v>
      </c>
      <c r="D45" s="47" t="s">
        <v>44</v>
      </c>
      <c r="E45" s="47">
        <v>-50</v>
      </c>
      <c r="F45" s="10"/>
      <c r="G45" s="75"/>
      <c r="H45" s="76"/>
      <c r="I45" s="52"/>
      <c r="J45" s="52"/>
      <c r="K45" s="52"/>
      <c r="M45" s="52"/>
      <c r="N45" s="52"/>
      <c r="O45" s="52"/>
      <c r="Q45" s="52"/>
      <c r="R45" s="52"/>
      <c r="S45" s="52"/>
      <c r="T45" s="52">
        <v>-50</v>
      </c>
      <c r="U45" s="52"/>
      <c r="V45" s="10"/>
      <c r="W45" s="3">
        <f t="shared" si="4"/>
        <v>0</v>
      </c>
    </row>
    <row r="46" spans="1:23" s="2" customFormat="1" ht="14.5" x14ac:dyDescent="0.35">
      <c r="A46" s="1">
        <f t="shared" si="3"/>
        <v>40</v>
      </c>
      <c r="B46" s="46">
        <v>45096</v>
      </c>
      <c r="C46" t="s">
        <v>127</v>
      </c>
      <c r="D46" s="47" t="s">
        <v>44</v>
      </c>
      <c r="E46" s="47">
        <v>-5373</v>
      </c>
      <c r="F46" s="10"/>
      <c r="G46" s="75"/>
      <c r="H46" s="76"/>
      <c r="I46" s="52"/>
      <c r="J46" s="52"/>
      <c r="K46" s="52"/>
      <c r="M46" s="52"/>
      <c r="O46" s="52"/>
      <c r="P46" s="52"/>
      <c r="Q46" s="52"/>
      <c r="R46" s="52"/>
      <c r="S46" s="52">
        <v>-5373</v>
      </c>
      <c r="T46" s="52"/>
      <c r="U46" s="52"/>
      <c r="V46" s="10"/>
      <c r="W46" s="3">
        <f t="shared" si="4"/>
        <v>0</v>
      </c>
    </row>
    <row r="47" spans="1:23" s="2" customFormat="1" ht="14.5" x14ac:dyDescent="0.35">
      <c r="A47" s="1">
        <f t="shared" si="3"/>
        <v>41</v>
      </c>
      <c r="B47" s="46">
        <v>45091</v>
      </c>
      <c r="C47" t="s">
        <v>128</v>
      </c>
      <c r="D47" s="47" t="s">
        <v>44</v>
      </c>
      <c r="E47" s="47">
        <v>-1000</v>
      </c>
      <c r="F47" s="10"/>
      <c r="G47" s="75"/>
      <c r="H47" s="76"/>
      <c r="I47" s="52"/>
      <c r="J47" s="52"/>
      <c r="K47" s="52"/>
      <c r="L47" s="52"/>
      <c r="M47" s="2">
        <v>-1000</v>
      </c>
      <c r="N47" s="52"/>
      <c r="O47" s="52"/>
      <c r="P47" s="52"/>
      <c r="Q47" s="52"/>
      <c r="R47" s="52"/>
      <c r="S47" s="52"/>
      <c r="T47" s="52"/>
      <c r="U47" s="52"/>
      <c r="V47" s="10"/>
      <c r="W47" s="3">
        <f t="shared" si="4"/>
        <v>0</v>
      </c>
    </row>
    <row r="48" spans="1:23" s="2" customFormat="1" ht="14.5" x14ac:dyDescent="0.35">
      <c r="A48" s="1">
        <f t="shared" si="3"/>
        <v>42</v>
      </c>
      <c r="B48" s="46">
        <v>45090</v>
      </c>
      <c r="C48" t="s">
        <v>129</v>
      </c>
      <c r="D48" s="47" t="s">
        <v>44</v>
      </c>
      <c r="E48" s="47">
        <v>-38.9</v>
      </c>
      <c r="F48" s="10"/>
      <c r="G48" s="75"/>
      <c r="H48" s="76"/>
      <c r="I48" s="52"/>
      <c r="J48" s="52"/>
      <c r="K48" s="52"/>
      <c r="L48" s="52"/>
      <c r="M48" s="2">
        <v>-38.9</v>
      </c>
      <c r="N48" s="52"/>
      <c r="O48" s="52"/>
      <c r="P48" s="52"/>
      <c r="Q48" s="52"/>
      <c r="R48" s="52"/>
      <c r="S48" s="52"/>
      <c r="T48" s="52"/>
      <c r="U48" s="52"/>
      <c r="V48" s="10"/>
      <c r="W48" s="3">
        <f t="shared" si="4"/>
        <v>0</v>
      </c>
    </row>
    <row r="49" spans="1:23" s="2" customFormat="1" ht="14.5" x14ac:dyDescent="0.35">
      <c r="A49" s="1">
        <f t="shared" si="3"/>
        <v>43</v>
      </c>
      <c r="B49" s="46">
        <v>45090</v>
      </c>
      <c r="C49" t="s">
        <v>130</v>
      </c>
      <c r="D49" s="47" t="s">
        <v>44</v>
      </c>
      <c r="E49" s="47">
        <v>-231.5</v>
      </c>
      <c r="F49" s="10"/>
      <c r="G49" s="75"/>
      <c r="H49" s="76"/>
      <c r="I49" s="52"/>
      <c r="J49" s="52"/>
      <c r="K49" s="52"/>
      <c r="L49" s="52"/>
      <c r="M49" s="52"/>
      <c r="O49" s="52">
        <v>-231.5</v>
      </c>
      <c r="P49" s="52"/>
      <c r="Q49" s="52"/>
      <c r="R49" s="52"/>
      <c r="S49" s="52"/>
      <c r="T49" s="52"/>
      <c r="U49" s="52"/>
      <c r="V49" s="10"/>
      <c r="W49" s="3">
        <f t="shared" si="4"/>
        <v>0</v>
      </c>
    </row>
    <row r="50" spans="1:23" s="2" customFormat="1" ht="14.5" x14ac:dyDescent="0.35">
      <c r="A50" s="1">
        <f t="shared" si="3"/>
        <v>44</v>
      </c>
      <c r="B50" s="46">
        <v>45090</v>
      </c>
      <c r="C50" t="s">
        <v>130</v>
      </c>
      <c r="D50" s="47" t="s">
        <v>44</v>
      </c>
      <c r="E50" s="47">
        <v>-1802.9</v>
      </c>
      <c r="F50" s="10"/>
      <c r="G50" s="75"/>
      <c r="H50" s="76"/>
      <c r="I50" s="52"/>
      <c r="J50" s="52"/>
      <c r="K50" s="52"/>
      <c r="L50" s="52"/>
      <c r="M50" s="52"/>
      <c r="O50" s="52">
        <v>-1802.9</v>
      </c>
      <c r="P50" s="52"/>
      <c r="Q50" s="52"/>
      <c r="R50" s="52"/>
      <c r="S50" s="52"/>
      <c r="T50" s="52"/>
      <c r="U50" s="52"/>
      <c r="V50" s="10"/>
      <c r="W50" s="3">
        <f t="shared" si="4"/>
        <v>0</v>
      </c>
    </row>
    <row r="51" spans="1:23" s="2" customFormat="1" ht="14.5" x14ac:dyDescent="0.35">
      <c r="A51" s="1">
        <f t="shared" si="3"/>
        <v>45</v>
      </c>
      <c r="B51" s="46">
        <v>45090</v>
      </c>
      <c r="C51" t="s">
        <v>131</v>
      </c>
      <c r="D51" s="47" t="s">
        <v>44</v>
      </c>
      <c r="E51" s="47">
        <v>-349.9</v>
      </c>
      <c r="F51" s="10"/>
      <c r="G51" s="75"/>
      <c r="H51" s="76"/>
      <c r="I51" s="52"/>
      <c r="J51" s="52"/>
      <c r="K51" s="52"/>
      <c r="L51" s="52"/>
      <c r="M51" s="52"/>
      <c r="O51" s="52"/>
      <c r="P51" s="52">
        <v>-349.9</v>
      </c>
      <c r="Q51" s="52"/>
      <c r="R51" s="52"/>
      <c r="S51" s="52"/>
      <c r="T51" s="52"/>
      <c r="U51" s="52"/>
      <c r="V51" s="10"/>
      <c r="W51" s="3">
        <f t="shared" si="4"/>
        <v>0</v>
      </c>
    </row>
    <row r="52" spans="1:23" s="2" customFormat="1" ht="14.5" x14ac:dyDescent="0.35">
      <c r="A52" s="1">
        <f t="shared" si="3"/>
        <v>46</v>
      </c>
      <c r="B52" s="46">
        <v>45090</v>
      </c>
      <c r="C52" t="s">
        <v>120</v>
      </c>
      <c r="D52" s="47" t="s">
        <v>44</v>
      </c>
      <c r="E52" s="47">
        <v>-2148</v>
      </c>
      <c r="F52" s="10"/>
      <c r="G52" s="75"/>
      <c r="H52" s="76"/>
      <c r="I52" s="52"/>
      <c r="J52" s="52"/>
      <c r="K52" s="52"/>
      <c r="L52" s="52"/>
      <c r="M52" s="52"/>
      <c r="O52" s="52">
        <v>-2148</v>
      </c>
      <c r="P52" s="52"/>
      <c r="Q52" s="52"/>
      <c r="R52" s="52"/>
      <c r="S52" s="52"/>
      <c r="T52" s="52"/>
      <c r="U52" s="52"/>
      <c r="V52" s="10"/>
      <c r="W52" s="3">
        <f t="shared" si="4"/>
        <v>0</v>
      </c>
    </row>
    <row r="53" spans="1:23" s="2" customFormat="1" ht="14.5" x14ac:dyDescent="0.35">
      <c r="A53" s="1">
        <f t="shared" si="3"/>
        <v>47</v>
      </c>
      <c r="B53" s="46">
        <v>45090</v>
      </c>
      <c r="C53" t="s">
        <v>132</v>
      </c>
      <c r="D53" s="47" t="s">
        <v>44</v>
      </c>
      <c r="E53" s="47">
        <v>-499</v>
      </c>
      <c r="F53" s="10"/>
      <c r="G53" s="75"/>
      <c r="H53" s="76"/>
      <c r="I53" s="52"/>
      <c r="J53" s="52"/>
      <c r="K53" s="52" t="s">
        <v>44</v>
      </c>
      <c r="L53" s="52"/>
      <c r="M53" s="52"/>
      <c r="O53" s="52"/>
      <c r="P53" s="52"/>
      <c r="Q53" s="52"/>
      <c r="R53" s="52">
        <v>-499</v>
      </c>
      <c r="S53" s="52"/>
      <c r="T53" s="52"/>
      <c r="U53" s="52"/>
      <c r="V53" s="10"/>
      <c r="W53" s="3">
        <f t="shared" si="4"/>
        <v>0</v>
      </c>
    </row>
    <row r="54" spans="1:23" s="2" customFormat="1" ht="14.5" x14ac:dyDescent="0.35">
      <c r="A54" s="1">
        <f t="shared" si="3"/>
        <v>48</v>
      </c>
      <c r="B54" s="46">
        <v>45090</v>
      </c>
      <c r="C54" t="s">
        <v>133</v>
      </c>
      <c r="D54" s="47" t="s">
        <v>44</v>
      </c>
      <c r="E54" s="47">
        <v>-1558.05</v>
      </c>
      <c r="F54" s="10"/>
      <c r="G54" s="75"/>
      <c r="H54" s="76"/>
      <c r="I54" s="52"/>
      <c r="J54" s="52"/>
      <c r="K54" s="52"/>
      <c r="L54" s="52"/>
      <c r="O54" s="52">
        <v>-1558.05</v>
      </c>
      <c r="P54" s="52"/>
      <c r="Q54" s="52"/>
      <c r="R54" s="52"/>
      <c r="S54" s="52"/>
      <c r="T54" s="52"/>
      <c r="U54" s="52"/>
      <c r="V54" s="10"/>
      <c r="W54" s="3">
        <f t="shared" si="4"/>
        <v>0</v>
      </c>
    </row>
    <row r="55" spans="1:23" s="2" customFormat="1" ht="14.5" x14ac:dyDescent="0.35">
      <c r="A55" s="1">
        <f t="shared" si="3"/>
        <v>49</v>
      </c>
      <c r="B55" s="46">
        <v>45085</v>
      </c>
      <c r="C55" t="s">
        <v>134</v>
      </c>
      <c r="D55" s="1"/>
      <c r="E55" s="47">
        <v>-8836.89</v>
      </c>
      <c r="F55" s="10"/>
      <c r="G55" s="75"/>
      <c r="H55" s="76"/>
      <c r="I55" s="52"/>
      <c r="J55" s="52"/>
      <c r="K55" s="52"/>
      <c r="L55" s="52"/>
      <c r="M55" s="52"/>
      <c r="N55" s="52"/>
      <c r="O55" s="52"/>
      <c r="P55" s="52"/>
      <c r="Q55" s="52"/>
      <c r="R55" s="52">
        <v>-8836.89</v>
      </c>
      <c r="S55" s="52"/>
      <c r="T55" s="52"/>
      <c r="U55" s="52"/>
      <c r="V55" s="10"/>
      <c r="W55" s="3">
        <f t="shared" si="4"/>
        <v>0</v>
      </c>
    </row>
    <row r="56" spans="1:23" s="2" customFormat="1" ht="14.5" x14ac:dyDescent="0.35">
      <c r="A56" s="1">
        <f t="shared" si="3"/>
        <v>50</v>
      </c>
      <c r="B56" s="46">
        <v>45077</v>
      </c>
      <c r="C56" t="s">
        <v>0</v>
      </c>
      <c r="D56" s="1"/>
      <c r="E56" s="47">
        <v>-42</v>
      </c>
      <c r="F56" s="10"/>
      <c r="G56" s="75"/>
      <c r="H56" s="76"/>
      <c r="I56" s="10"/>
      <c r="J56" s="10"/>
      <c r="K56" s="10"/>
      <c r="M56" s="10"/>
      <c r="N56" s="10"/>
      <c r="O56" s="10"/>
      <c r="P56" s="10"/>
      <c r="Q56" s="10"/>
      <c r="R56" s="10"/>
      <c r="S56" s="10"/>
      <c r="T56" s="10">
        <v>-42</v>
      </c>
      <c r="U56" s="10"/>
      <c r="V56" s="10"/>
      <c r="W56" s="3">
        <f t="shared" si="4"/>
        <v>0</v>
      </c>
    </row>
    <row r="57" spans="1:23" s="2" customFormat="1" ht="14.5" x14ac:dyDescent="0.35">
      <c r="A57" s="1">
        <f t="shared" si="3"/>
        <v>51</v>
      </c>
      <c r="B57" s="46">
        <v>45068</v>
      </c>
      <c r="C57" t="s">
        <v>135</v>
      </c>
      <c r="D57" s="1"/>
      <c r="E57" s="47">
        <v>-994</v>
      </c>
      <c r="F57" s="10"/>
      <c r="G57" s="75"/>
      <c r="H57" s="76"/>
      <c r="I57" s="10"/>
      <c r="J57" s="10"/>
      <c r="K57" s="10"/>
      <c r="L57" s="10"/>
      <c r="M57" s="10"/>
      <c r="N57" s="10"/>
      <c r="O57" s="10"/>
      <c r="P57" s="10"/>
      <c r="Q57" s="10">
        <v>-994</v>
      </c>
      <c r="R57" s="10"/>
      <c r="S57" s="10"/>
      <c r="T57" s="10"/>
      <c r="U57" s="10"/>
      <c r="V57" s="10"/>
      <c r="W57" s="3">
        <f t="shared" si="4"/>
        <v>0</v>
      </c>
    </row>
    <row r="58" spans="1:23" s="2" customFormat="1" ht="14.5" x14ac:dyDescent="0.35">
      <c r="A58" s="1">
        <f t="shared" si="3"/>
        <v>52</v>
      </c>
      <c r="B58" s="46">
        <v>45068</v>
      </c>
      <c r="C58" t="s">
        <v>136</v>
      </c>
      <c r="D58" s="1"/>
      <c r="E58" s="47">
        <v>-337</v>
      </c>
      <c r="F58" s="10"/>
      <c r="G58" s="75"/>
      <c r="H58" s="76"/>
      <c r="I58" s="10"/>
      <c r="J58" s="10"/>
      <c r="K58" s="10"/>
      <c r="L58" s="10"/>
      <c r="M58" s="10"/>
      <c r="N58" s="10"/>
      <c r="O58" s="10">
        <v>-337</v>
      </c>
      <c r="P58" s="10"/>
      <c r="Q58" s="10"/>
      <c r="R58" s="10"/>
      <c r="S58" s="10"/>
      <c r="T58" s="10"/>
      <c r="U58" s="10"/>
      <c r="V58" s="10"/>
      <c r="W58" s="3">
        <f t="shared" si="4"/>
        <v>0</v>
      </c>
    </row>
    <row r="59" spans="1:23" s="2" customFormat="1" ht="14.5" x14ac:dyDescent="0.35">
      <c r="A59" s="1">
        <f t="shared" si="3"/>
        <v>53</v>
      </c>
      <c r="B59" s="46">
        <v>45068</v>
      </c>
      <c r="C59" t="s">
        <v>137</v>
      </c>
      <c r="D59" s="1"/>
      <c r="E59" s="47">
        <v>-835.2</v>
      </c>
      <c r="F59" s="10"/>
      <c r="G59" s="75"/>
      <c r="H59" s="76"/>
      <c r="I59" s="10"/>
      <c r="J59" s="10"/>
      <c r="K59" s="10"/>
      <c r="L59" s="10"/>
      <c r="M59" s="10"/>
      <c r="N59" s="10"/>
      <c r="O59" s="10">
        <v>-835.2</v>
      </c>
      <c r="P59" s="10"/>
      <c r="Q59" s="10"/>
      <c r="R59" s="10"/>
      <c r="S59" s="10"/>
      <c r="T59" s="10"/>
      <c r="U59" s="10"/>
      <c r="V59" s="10"/>
      <c r="W59" s="3">
        <f t="shared" si="4"/>
        <v>0</v>
      </c>
    </row>
    <row r="60" spans="1:23" s="2" customFormat="1" ht="14.5" x14ac:dyDescent="0.35">
      <c r="A60" s="1">
        <f t="shared" si="3"/>
        <v>54</v>
      </c>
      <c r="B60" s="46">
        <v>45068</v>
      </c>
      <c r="C60" t="s">
        <v>138</v>
      </c>
      <c r="D60" s="1"/>
      <c r="E60" s="47">
        <v>-318.60000000000002</v>
      </c>
      <c r="F60" s="10"/>
      <c r="G60" s="75"/>
      <c r="H60" s="76"/>
      <c r="I60" s="10"/>
      <c r="J60" s="10"/>
      <c r="K60" s="10"/>
      <c r="L60" s="10"/>
      <c r="M60" s="10"/>
      <c r="N60" s="10"/>
      <c r="O60" s="10">
        <v>-318.60000000000002</v>
      </c>
      <c r="P60" s="10"/>
      <c r="Q60" s="10"/>
      <c r="R60" s="10"/>
      <c r="S60" s="10"/>
      <c r="T60" s="10"/>
      <c r="U60" s="10"/>
      <c r="V60" s="10"/>
      <c r="W60" s="3">
        <f t="shared" si="4"/>
        <v>0</v>
      </c>
    </row>
    <row r="61" spans="1:23" s="2" customFormat="1" ht="14.5" x14ac:dyDescent="0.35">
      <c r="A61" s="1">
        <f t="shared" si="3"/>
        <v>55</v>
      </c>
      <c r="B61" s="46">
        <v>45068</v>
      </c>
      <c r="C61" t="s">
        <v>139</v>
      </c>
      <c r="D61" s="1"/>
      <c r="E61" s="47">
        <v>-7050</v>
      </c>
      <c r="F61" s="10"/>
      <c r="G61" s="75"/>
      <c r="H61" s="76"/>
      <c r="I61" s="10"/>
      <c r="J61" s="10"/>
      <c r="K61" s="10"/>
      <c r="L61" s="10"/>
      <c r="M61" s="10"/>
      <c r="N61" s="10">
        <v>-7050</v>
      </c>
      <c r="O61" s="10"/>
      <c r="P61" s="10"/>
      <c r="Q61" s="10"/>
      <c r="R61" s="10"/>
      <c r="S61" s="10"/>
      <c r="T61" s="10"/>
      <c r="U61" s="10"/>
      <c r="V61" s="10"/>
      <c r="W61" s="3">
        <f t="shared" si="4"/>
        <v>0</v>
      </c>
    </row>
    <row r="62" spans="1:23" s="2" customFormat="1" ht="14.5" x14ac:dyDescent="0.35">
      <c r="A62" s="1">
        <f t="shared" si="3"/>
        <v>56</v>
      </c>
      <c r="B62" s="46">
        <v>45065</v>
      </c>
      <c r="C62" t="s">
        <v>140</v>
      </c>
      <c r="D62" s="1"/>
      <c r="E62" s="47">
        <v>-1500</v>
      </c>
      <c r="F62" s="10"/>
      <c r="G62" s="75"/>
      <c r="H62" s="76"/>
      <c r="I62" s="10"/>
      <c r="J62" s="10"/>
      <c r="K62" s="10"/>
      <c r="L62" s="10"/>
      <c r="M62" s="10">
        <v>-1500</v>
      </c>
      <c r="N62" s="10"/>
      <c r="O62" s="10"/>
      <c r="P62" s="10"/>
      <c r="Q62" s="10"/>
      <c r="R62" s="10"/>
      <c r="S62" s="10"/>
      <c r="T62" s="10"/>
      <c r="U62" s="10"/>
      <c r="V62" s="10"/>
      <c r="W62" s="3">
        <f t="shared" si="4"/>
        <v>0</v>
      </c>
    </row>
    <row r="63" spans="1:23" s="2" customFormat="1" ht="14.5" x14ac:dyDescent="0.35">
      <c r="A63" s="1">
        <f t="shared" si="3"/>
        <v>57</v>
      </c>
      <c r="B63" s="46">
        <v>45049</v>
      </c>
      <c r="C63" t="s">
        <v>141</v>
      </c>
      <c r="D63" s="1"/>
      <c r="E63" s="47">
        <v>450</v>
      </c>
      <c r="F63" s="10"/>
      <c r="G63" s="75"/>
      <c r="H63" s="76"/>
      <c r="I63" s="10"/>
      <c r="J63" s="10"/>
      <c r="K63" s="10">
        <v>450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3">
        <f>E63+F63+G63+H63+U63-I63-J63-L63-K63-M63-N63-O63-P63-Q63-R63-S63-T63</f>
        <v>0</v>
      </c>
    </row>
    <row r="64" spans="1:23" s="2" customFormat="1" ht="14.5" x14ac:dyDescent="0.35">
      <c r="A64" s="1">
        <f t="shared" si="3"/>
        <v>58</v>
      </c>
      <c r="B64" s="46">
        <v>45049</v>
      </c>
      <c r="C64" t="s">
        <v>142</v>
      </c>
      <c r="D64" s="1"/>
      <c r="E64" s="47">
        <v>-159.80000000000001</v>
      </c>
      <c r="F64" s="10"/>
      <c r="G64" s="75"/>
      <c r="H64" s="76"/>
      <c r="I64" s="10"/>
      <c r="J64" s="10"/>
      <c r="K64" s="10"/>
      <c r="L64" s="10"/>
      <c r="M64" s="10">
        <v>-159.80000000000001</v>
      </c>
      <c r="N64" s="10"/>
      <c r="O64" s="10"/>
      <c r="P64" s="10"/>
      <c r="Q64" s="10"/>
      <c r="R64" s="10"/>
      <c r="S64" s="10"/>
      <c r="T64" s="10"/>
      <c r="U64" s="10"/>
      <c r="V64" s="10"/>
      <c r="W64" s="3">
        <f>E64+F64+G64+H64+U64-I64-J64-L64-M64-N64-O64-P64-Q64-R64-S64-T64</f>
        <v>0</v>
      </c>
    </row>
    <row r="65" spans="1:23" s="2" customFormat="1" ht="14.5" x14ac:dyDescent="0.35">
      <c r="A65" s="1">
        <f t="shared" si="3"/>
        <v>59</v>
      </c>
      <c r="B65" s="46">
        <v>45049</v>
      </c>
      <c r="C65" t="s">
        <v>143</v>
      </c>
      <c r="D65" s="1"/>
      <c r="E65" s="47">
        <v>-1462.36</v>
      </c>
      <c r="F65" s="10"/>
      <c r="G65" s="75"/>
      <c r="H65" s="76"/>
      <c r="I65" s="10"/>
      <c r="J65" s="10"/>
      <c r="K65" s="10"/>
      <c r="L65" s="10"/>
      <c r="M65" s="10">
        <v>-1462.36</v>
      </c>
      <c r="N65" s="10"/>
      <c r="O65" s="10"/>
      <c r="P65" s="10"/>
      <c r="Q65" s="10"/>
      <c r="R65" s="10"/>
      <c r="S65" s="10"/>
      <c r="T65" s="10"/>
      <c r="U65" s="10"/>
      <c r="V65" s="10"/>
      <c r="W65" s="3">
        <f>E65+F65+G65+H65+U65-I65-J65-L65-M65-N65-O65-P65-Q65-R65-S65-T65</f>
        <v>0</v>
      </c>
    </row>
    <row r="66" spans="1:23" s="2" customFormat="1" ht="14.5" x14ac:dyDescent="0.35">
      <c r="A66" s="1">
        <f t="shared" si="3"/>
        <v>60</v>
      </c>
      <c r="B66" s="46">
        <v>45048</v>
      </c>
      <c r="C66" t="s">
        <v>144</v>
      </c>
      <c r="D66" s="1"/>
      <c r="E66" s="47">
        <v>150</v>
      </c>
      <c r="F66" s="10"/>
      <c r="G66" s="75"/>
      <c r="H66" s="76"/>
      <c r="I66" s="10"/>
      <c r="J66" s="10"/>
      <c r="K66" s="10">
        <v>150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3">
        <f>E66+F66+G66+H66+U66-I66-J66-K66-L66-M66-N66-O66-P66-Q66-R66-S66-T66</f>
        <v>0</v>
      </c>
    </row>
    <row r="67" spans="1:23" s="2" customFormat="1" ht="14.5" x14ac:dyDescent="0.35">
      <c r="A67" s="1">
        <f t="shared" si="3"/>
        <v>61</v>
      </c>
      <c r="B67" s="46">
        <v>45048</v>
      </c>
      <c r="C67" t="s">
        <v>144</v>
      </c>
      <c r="D67" s="1"/>
      <c r="E67" s="47">
        <v>332</v>
      </c>
      <c r="F67" s="10"/>
      <c r="G67" s="75"/>
      <c r="H67" s="76"/>
      <c r="I67" s="10"/>
      <c r="J67" s="10"/>
      <c r="K67" s="10">
        <v>332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3">
        <f>E67+F67+G67+H67+U67-I67-J67-K67-L67-M67-N67-O67-P67-Q67-R67-S67-T67</f>
        <v>0</v>
      </c>
    </row>
    <row r="68" spans="1:23" s="2" customFormat="1" ht="14.5" x14ac:dyDescent="0.35">
      <c r="A68" s="1">
        <f t="shared" si="3"/>
        <v>62</v>
      </c>
      <c r="B68" s="46">
        <v>45044</v>
      </c>
      <c r="C68" t="s">
        <v>0</v>
      </c>
      <c r="D68" s="1"/>
      <c r="E68" s="47">
        <v>-14</v>
      </c>
      <c r="F68" s="10"/>
      <c r="G68" s="75"/>
      <c r="H68" s="76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>
        <v>-14</v>
      </c>
      <c r="U68" s="10"/>
      <c r="V68" s="10"/>
      <c r="W68" s="3">
        <f t="shared" ref="W68:W78" si="5">E68+F68+G68+H68+U68-I68-J68-L68-M68-N68-O68-P68-Q68-R68-S68-T68</f>
        <v>0</v>
      </c>
    </row>
    <row r="69" spans="1:23" s="2" customFormat="1" ht="14.5" x14ac:dyDescent="0.35">
      <c r="A69" s="1">
        <f t="shared" si="3"/>
        <v>63</v>
      </c>
      <c r="B69" s="46">
        <v>45019</v>
      </c>
      <c r="C69" t="s">
        <v>145</v>
      </c>
      <c r="D69" s="1"/>
      <c r="E69" s="47">
        <v>-3000</v>
      </c>
      <c r="F69" s="10"/>
      <c r="G69" s="75"/>
      <c r="H69" s="76"/>
      <c r="I69" s="10"/>
      <c r="J69" s="10"/>
      <c r="K69" s="10"/>
      <c r="L69" s="10"/>
      <c r="M69" s="10"/>
      <c r="N69" s="10">
        <v>-3000</v>
      </c>
      <c r="O69" s="10"/>
      <c r="P69" s="10"/>
      <c r="Q69" s="10"/>
      <c r="R69" s="10"/>
      <c r="S69" s="10"/>
      <c r="T69" s="10"/>
      <c r="U69" s="10"/>
      <c r="V69" s="10"/>
      <c r="W69" s="3">
        <f t="shared" si="5"/>
        <v>0</v>
      </c>
    </row>
    <row r="70" spans="1:23" s="2" customFormat="1" ht="14.5" x14ac:dyDescent="0.35">
      <c r="A70" s="1">
        <f t="shared" si="3"/>
        <v>64</v>
      </c>
      <c r="B70" s="46">
        <v>45016</v>
      </c>
      <c r="C70" t="s">
        <v>0</v>
      </c>
      <c r="D70" s="1"/>
      <c r="E70" s="47">
        <v>-10</v>
      </c>
      <c r="F70" s="10"/>
      <c r="G70" s="75"/>
      <c r="H70" s="76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>
        <v>-10</v>
      </c>
      <c r="U70" s="10"/>
      <c r="V70" s="10"/>
      <c r="W70" s="3">
        <f t="shared" si="5"/>
        <v>0</v>
      </c>
    </row>
    <row r="71" spans="1:23" s="2" customFormat="1" ht="14.5" x14ac:dyDescent="0.35">
      <c r="A71" s="1">
        <f t="shared" si="3"/>
        <v>65</v>
      </c>
      <c r="B71" s="46">
        <v>45009</v>
      </c>
      <c r="C71" t="s">
        <v>146</v>
      </c>
      <c r="D71" s="1"/>
      <c r="E71" s="47">
        <v>12422.88</v>
      </c>
      <c r="F71" s="10"/>
      <c r="G71" s="75"/>
      <c r="H71" s="76"/>
      <c r="I71" s="10">
        <v>12422.88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3">
        <f t="shared" si="5"/>
        <v>0</v>
      </c>
    </row>
    <row r="72" spans="1:23" s="2" customFormat="1" ht="14.5" x14ac:dyDescent="0.35">
      <c r="A72" s="1">
        <f t="shared" si="3"/>
        <v>66</v>
      </c>
      <c r="B72" s="46">
        <v>44985</v>
      </c>
      <c r="C72" t="s">
        <v>0</v>
      </c>
      <c r="D72" s="1"/>
      <c r="E72" s="47">
        <v>-14</v>
      </c>
      <c r="F72" s="10"/>
      <c r="G72" s="75"/>
      <c r="H72" s="76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>
        <v>-14</v>
      </c>
      <c r="U72" s="10"/>
      <c r="V72" s="10"/>
      <c r="W72" s="3">
        <f t="shared" si="5"/>
        <v>0</v>
      </c>
    </row>
    <row r="73" spans="1:23" s="2" customFormat="1" ht="14.5" x14ac:dyDescent="0.35">
      <c r="A73" s="1">
        <f t="shared" ref="A73:A78" si="6">A72+1</f>
        <v>67</v>
      </c>
      <c r="B73" s="46">
        <v>44981</v>
      </c>
      <c r="C73" t="s">
        <v>147</v>
      </c>
      <c r="D73" s="1"/>
      <c r="E73" s="47">
        <v>-190</v>
      </c>
      <c r="F73" s="10"/>
      <c r="G73" s="75"/>
      <c r="H73" s="76"/>
      <c r="I73" s="10"/>
      <c r="J73" s="10"/>
      <c r="K73" s="10"/>
      <c r="L73" s="10"/>
      <c r="M73" s="10"/>
      <c r="N73" s="10"/>
      <c r="O73" s="10"/>
      <c r="P73" s="10"/>
      <c r="Q73" s="10">
        <v>-190</v>
      </c>
      <c r="R73" s="10"/>
      <c r="S73" s="10"/>
      <c r="T73" s="10"/>
      <c r="U73" s="10"/>
      <c r="V73" s="10"/>
      <c r="W73" s="3">
        <f t="shared" si="5"/>
        <v>0</v>
      </c>
    </row>
    <row r="74" spans="1:23" s="2" customFormat="1" ht="14.5" x14ac:dyDescent="0.35">
      <c r="A74" s="1">
        <f t="shared" si="6"/>
        <v>68</v>
      </c>
      <c r="B74" s="46">
        <v>44971</v>
      </c>
      <c r="C74" t="s">
        <v>148</v>
      </c>
      <c r="D74" s="1"/>
      <c r="E74" s="47">
        <v>1000</v>
      </c>
      <c r="F74" s="10"/>
      <c r="G74" s="75"/>
      <c r="H74" s="76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>
        <v>-1000</v>
      </c>
      <c r="V74" s="10"/>
      <c r="W74" s="3">
        <f t="shared" si="5"/>
        <v>0</v>
      </c>
    </row>
    <row r="75" spans="1:23" s="2" customFormat="1" ht="14.5" x14ac:dyDescent="0.35">
      <c r="A75" s="1">
        <f t="shared" si="6"/>
        <v>69</v>
      </c>
      <c r="B75" s="46">
        <v>44957</v>
      </c>
      <c r="C75" t="s">
        <v>0</v>
      </c>
      <c r="D75" s="1"/>
      <c r="E75" s="47">
        <v>-14</v>
      </c>
      <c r="F75" s="10"/>
      <c r="G75" s="75"/>
      <c r="H75" s="76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>
        <v>-14</v>
      </c>
      <c r="U75" s="10"/>
      <c r="V75" s="10"/>
      <c r="W75" s="3">
        <f t="shared" si="5"/>
        <v>0</v>
      </c>
    </row>
    <row r="76" spans="1:23" s="2" customFormat="1" ht="14.5" x14ac:dyDescent="0.35">
      <c r="A76" s="1">
        <f t="shared" si="6"/>
        <v>70</v>
      </c>
      <c r="B76" s="46">
        <v>44953</v>
      </c>
      <c r="C76" t="s">
        <v>149</v>
      </c>
      <c r="D76" s="1"/>
      <c r="E76" s="47">
        <v>-525</v>
      </c>
      <c r="F76" s="10"/>
      <c r="G76" s="75"/>
      <c r="H76" s="76"/>
      <c r="I76" s="10"/>
      <c r="J76" s="10"/>
      <c r="K76" s="10"/>
      <c r="L76" s="10"/>
      <c r="M76" s="10"/>
      <c r="N76" s="10"/>
      <c r="O76" s="10"/>
      <c r="P76" s="10">
        <v>-525</v>
      </c>
      <c r="Q76" s="10"/>
      <c r="R76" s="10"/>
      <c r="S76" s="10"/>
      <c r="T76" s="10"/>
      <c r="U76" s="10"/>
      <c r="V76" s="10"/>
      <c r="W76" s="3">
        <f t="shared" si="5"/>
        <v>0</v>
      </c>
    </row>
    <row r="77" spans="1:23" s="2" customFormat="1" ht="14.5" x14ac:dyDescent="0.35">
      <c r="A77" s="1">
        <f t="shared" si="6"/>
        <v>71</v>
      </c>
      <c r="B77" s="46">
        <v>44942</v>
      </c>
      <c r="C77" t="s">
        <v>150</v>
      </c>
      <c r="D77" s="1"/>
      <c r="E77" s="47">
        <v>-617.5</v>
      </c>
      <c r="F77" s="10"/>
      <c r="G77" s="75"/>
      <c r="H77" s="76"/>
      <c r="I77" s="10"/>
      <c r="J77" s="10"/>
      <c r="K77" s="10"/>
      <c r="L77" s="10"/>
      <c r="M77" s="10"/>
      <c r="N77" s="10"/>
      <c r="O77" s="10"/>
      <c r="P77" s="10"/>
      <c r="Q77" s="10"/>
      <c r="R77" s="10">
        <v>-617.5</v>
      </c>
      <c r="S77" s="10"/>
      <c r="T77" s="10"/>
      <c r="U77" s="10"/>
      <c r="V77" s="10"/>
      <c r="W77" s="3">
        <f t="shared" si="5"/>
        <v>0</v>
      </c>
    </row>
    <row r="78" spans="1:23" s="2" customFormat="1" ht="14.5" x14ac:dyDescent="0.35">
      <c r="A78" s="1">
        <f t="shared" si="6"/>
        <v>72</v>
      </c>
      <c r="B78" s="46">
        <v>44931</v>
      </c>
      <c r="C78" t="s">
        <v>151</v>
      </c>
      <c r="D78" s="1"/>
      <c r="E78" s="47">
        <v>5061</v>
      </c>
      <c r="F78" s="10"/>
      <c r="G78" s="75"/>
      <c r="H78" s="76"/>
      <c r="I78" s="10"/>
      <c r="J78" s="10">
        <v>5061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">
        <f t="shared" si="5"/>
        <v>0</v>
      </c>
    </row>
    <row r="79" spans="1:23" s="2" customFormat="1" ht="14.5" x14ac:dyDescent="0.35">
      <c r="A79" s="1"/>
      <c r="B79" s="4" t="s">
        <v>44</v>
      </c>
      <c r="C79" s="1" t="s">
        <v>44</v>
      </c>
      <c r="D79" s="1"/>
      <c r="E79" s="3"/>
      <c r="F79" s="10"/>
      <c r="G79" s="75"/>
      <c r="H79" s="76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3"/>
    </row>
    <row r="80" spans="1:23" s="2" customFormat="1" ht="14.5" x14ac:dyDescent="0.35">
      <c r="A80" s="1"/>
      <c r="B80" s="4" t="s">
        <v>44</v>
      </c>
      <c r="C80" s="1" t="s">
        <v>44</v>
      </c>
      <c r="D80" s="1"/>
      <c r="E80" s="3"/>
      <c r="F80" s="10"/>
      <c r="G80" s="75"/>
      <c r="H80" s="76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3"/>
    </row>
    <row r="81" spans="1:23" s="2" customFormat="1" ht="14.5" x14ac:dyDescent="0.35">
      <c r="A81" s="1"/>
      <c r="B81" s="4" t="s">
        <v>44</v>
      </c>
      <c r="C81" s="1" t="s">
        <v>44</v>
      </c>
      <c r="D81" s="1"/>
      <c r="E81" s="3"/>
      <c r="F81" s="10"/>
      <c r="G81" s="75"/>
      <c r="H81" s="76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3"/>
    </row>
    <row r="82" spans="1:23" s="2" customFormat="1" ht="14.5" x14ac:dyDescent="0.35">
      <c r="A82" s="1"/>
      <c r="B82" s="4" t="s">
        <v>44</v>
      </c>
      <c r="C82" s="1" t="s">
        <v>44</v>
      </c>
      <c r="D82" s="1"/>
      <c r="E82" s="3"/>
      <c r="F82" s="10"/>
      <c r="G82" s="75"/>
      <c r="H82" s="76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3"/>
    </row>
    <row r="83" spans="1:23" s="2" customFormat="1" ht="14.5" x14ac:dyDescent="0.35">
      <c r="A83" s="1"/>
      <c r="B83" s="4"/>
      <c r="C83" s="4" t="s">
        <v>152</v>
      </c>
      <c r="D83" s="1"/>
      <c r="E83" s="3"/>
      <c r="F83" s="10"/>
      <c r="G83" s="75"/>
      <c r="H83" s="76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3"/>
    </row>
    <row r="84" spans="1:23" s="2" customFormat="1" ht="14.5" x14ac:dyDescent="0.35">
      <c r="A84" s="1"/>
      <c r="B84" s="4" t="s">
        <v>44</v>
      </c>
      <c r="C84" s="1" t="s">
        <v>44</v>
      </c>
      <c r="D84" s="1"/>
      <c r="E84" s="3"/>
      <c r="F84" s="10"/>
      <c r="G84" s="75"/>
      <c r="H84" s="76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3"/>
    </row>
    <row r="85" spans="1:23" s="2" customFormat="1" ht="14.5" x14ac:dyDescent="0.35">
      <c r="A85" s="1"/>
      <c r="B85" s="4" t="s">
        <v>44</v>
      </c>
      <c r="C85" s="1" t="s">
        <v>44</v>
      </c>
      <c r="D85" s="1"/>
      <c r="E85" s="3"/>
      <c r="F85" s="10"/>
      <c r="G85" s="75"/>
      <c r="H85" s="76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3"/>
    </row>
    <row r="86" spans="1:23" s="2" customFormat="1" ht="14.5" x14ac:dyDescent="0.35">
      <c r="A86" s="1"/>
      <c r="B86" s="4" t="s">
        <v>44</v>
      </c>
      <c r="C86" s="1" t="s">
        <v>44</v>
      </c>
      <c r="D86" s="1"/>
      <c r="E86" s="3"/>
      <c r="F86" s="10"/>
      <c r="G86" s="75"/>
      <c r="H86" s="76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3"/>
    </row>
    <row r="87" spans="1:23" s="2" customFormat="1" ht="14.5" x14ac:dyDescent="0.35">
      <c r="A87" s="1"/>
      <c r="B87" s="4" t="s">
        <v>44</v>
      </c>
      <c r="C87" s="1" t="s">
        <v>44</v>
      </c>
      <c r="D87" s="1"/>
      <c r="E87" s="3"/>
      <c r="F87" s="10"/>
      <c r="G87" s="75"/>
      <c r="H87" s="76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3"/>
    </row>
    <row r="88" spans="1:23" s="2" customFormat="1" ht="14.5" x14ac:dyDescent="0.35">
      <c r="A88" s="1"/>
      <c r="B88" s="4" t="s">
        <v>44</v>
      </c>
      <c r="C88" s="1" t="s">
        <v>44</v>
      </c>
      <c r="D88" s="1"/>
      <c r="E88" s="3"/>
      <c r="F88" s="10"/>
      <c r="G88" s="75"/>
      <c r="H88" s="76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3"/>
    </row>
    <row r="89" spans="1:23" s="2" customFormat="1" ht="14.5" x14ac:dyDescent="0.35">
      <c r="A89" s="1"/>
      <c r="B89" s="4" t="s">
        <v>44</v>
      </c>
      <c r="C89" s="1" t="s">
        <v>44</v>
      </c>
      <c r="D89" s="1"/>
      <c r="E89" s="3"/>
      <c r="F89" s="10"/>
      <c r="G89" s="75"/>
      <c r="H89" s="76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3"/>
    </row>
    <row r="90" spans="1:23" s="2" customFormat="1" ht="14.5" x14ac:dyDescent="0.35">
      <c r="A90" s="1"/>
      <c r="B90" s="4" t="s">
        <v>44</v>
      </c>
      <c r="C90" s="1" t="s">
        <v>44</v>
      </c>
      <c r="D90" s="1"/>
      <c r="E90" s="3"/>
      <c r="F90" s="10"/>
      <c r="G90" s="75"/>
      <c r="H90" s="76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3"/>
    </row>
    <row r="91" spans="1:23" s="2" customFormat="1" ht="14.5" x14ac:dyDescent="0.35">
      <c r="A91" s="1"/>
      <c r="B91" s="4" t="s">
        <v>44</v>
      </c>
      <c r="C91" s="1" t="s">
        <v>44</v>
      </c>
      <c r="D91" s="1"/>
      <c r="E91" s="3"/>
      <c r="F91" s="10"/>
      <c r="G91" s="75"/>
      <c r="H91" s="76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"/>
    </row>
    <row r="92" spans="1:23" s="2" customFormat="1" ht="14.5" x14ac:dyDescent="0.35">
      <c r="A92" s="1"/>
      <c r="B92" s="4" t="s">
        <v>44</v>
      </c>
      <c r="C92" s="1" t="s">
        <v>45</v>
      </c>
      <c r="D92" s="1"/>
      <c r="E92" s="3" t="s">
        <v>44</v>
      </c>
      <c r="F92" s="10"/>
      <c r="G92" s="75"/>
      <c r="H92" s="76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3"/>
    </row>
    <row r="93" spans="1:23" s="2" customFormat="1" ht="14.5" x14ac:dyDescent="0.35">
      <c r="A93" s="1"/>
      <c r="B93" s="4" t="s">
        <v>44</v>
      </c>
      <c r="C93" s="1" t="s">
        <v>44</v>
      </c>
      <c r="D93" s="1"/>
      <c r="E93" s="3" t="s">
        <v>44</v>
      </c>
      <c r="F93" s="10"/>
      <c r="G93" s="75"/>
      <c r="H93" s="76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3"/>
    </row>
    <row r="94" spans="1:23" s="2" customFormat="1" ht="14.5" x14ac:dyDescent="0.35">
      <c r="A94" s="1"/>
      <c r="B94" s="4" t="s">
        <v>44</v>
      </c>
      <c r="C94" s="1" t="s">
        <v>44</v>
      </c>
      <c r="D94" s="1"/>
      <c r="E94" s="3" t="s">
        <v>44</v>
      </c>
      <c r="F94" s="10"/>
      <c r="G94" s="75"/>
      <c r="H94" s="76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3"/>
    </row>
    <row r="95" spans="1:23" s="2" customFormat="1" ht="14.5" x14ac:dyDescent="0.35">
      <c r="A95" s="1"/>
      <c r="B95" s="4" t="s">
        <v>44</v>
      </c>
      <c r="C95" s="1" t="s">
        <v>44</v>
      </c>
      <c r="D95" s="1"/>
      <c r="E95" s="3" t="s">
        <v>44</v>
      </c>
      <c r="F95" s="10"/>
      <c r="G95" s="75"/>
      <c r="H95" s="76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3"/>
    </row>
    <row r="96" spans="1:23" s="2" customFormat="1" ht="14.5" x14ac:dyDescent="0.35">
      <c r="A96" s="1"/>
      <c r="B96" s="4" t="s">
        <v>44</v>
      </c>
      <c r="C96" s="1" t="s">
        <v>44</v>
      </c>
      <c r="D96" s="1"/>
      <c r="E96" s="3" t="s">
        <v>44</v>
      </c>
      <c r="F96" s="10"/>
      <c r="G96" s="75"/>
      <c r="H96" s="76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3"/>
    </row>
    <row r="97" spans="1:23" s="2" customFormat="1" ht="14.5" x14ac:dyDescent="0.35">
      <c r="A97" s="1"/>
      <c r="B97" s="4" t="s">
        <v>44</v>
      </c>
      <c r="C97" s="1" t="s">
        <v>44</v>
      </c>
      <c r="D97" s="1"/>
      <c r="E97" s="3" t="s">
        <v>44</v>
      </c>
      <c r="F97" s="10"/>
      <c r="G97" s="75"/>
      <c r="H97" s="76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3"/>
    </row>
    <row r="98" spans="1:23" s="2" customFormat="1" ht="14.5" x14ac:dyDescent="0.35">
      <c r="A98" s="1"/>
      <c r="B98" s="4" t="s">
        <v>44</v>
      </c>
      <c r="C98" s="1" t="s">
        <v>44</v>
      </c>
      <c r="D98" s="1"/>
      <c r="E98" s="3" t="s">
        <v>44</v>
      </c>
      <c r="F98" s="10"/>
      <c r="G98" s="75"/>
      <c r="H98" s="76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3"/>
    </row>
    <row r="99" spans="1:23" s="2" customFormat="1" ht="14.5" x14ac:dyDescent="0.35">
      <c r="A99" s="1"/>
      <c r="B99" s="4" t="s">
        <v>44</v>
      </c>
      <c r="C99" s="1" t="s">
        <v>44</v>
      </c>
      <c r="D99" s="1"/>
      <c r="E99" s="3" t="s">
        <v>44</v>
      </c>
      <c r="F99" s="10"/>
      <c r="G99" s="75"/>
      <c r="H99" s="7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3"/>
    </row>
    <row r="100" spans="1:23" s="2" customFormat="1" ht="14.5" x14ac:dyDescent="0.35">
      <c r="A100" s="1"/>
      <c r="B100" s="4" t="s">
        <v>44</v>
      </c>
      <c r="C100" s="1" t="s">
        <v>44</v>
      </c>
      <c r="D100" s="1"/>
      <c r="E100" s="3" t="s">
        <v>44</v>
      </c>
      <c r="F100" s="10"/>
      <c r="G100" s="75"/>
      <c r="H100" s="76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3"/>
    </row>
    <row r="101" spans="1:23" s="2" customFormat="1" ht="14.5" x14ac:dyDescent="0.35">
      <c r="A101" s="1"/>
      <c r="B101" s="4" t="s">
        <v>44</v>
      </c>
      <c r="C101" s="1" t="s">
        <v>44</v>
      </c>
      <c r="D101" s="1"/>
      <c r="E101" s="3" t="s">
        <v>44</v>
      </c>
      <c r="F101" s="10"/>
      <c r="G101" s="75"/>
      <c r="H101" s="76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3"/>
    </row>
    <row r="102" spans="1:23" s="2" customFormat="1" ht="14.5" x14ac:dyDescent="0.35">
      <c r="A102" s="1"/>
      <c r="B102" s="4" t="s">
        <v>44</v>
      </c>
      <c r="C102" s="1" t="s">
        <v>44</v>
      </c>
      <c r="D102" s="1"/>
      <c r="E102" s="3" t="s">
        <v>44</v>
      </c>
      <c r="F102" s="10"/>
      <c r="G102" s="75"/>
      <c r="H102" s="76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3"/>
    </row>
    <row r="103" spans="1:23" s="2" customFormat="1" ht="14.5" x14ac:dyDescent="0.35">
      <c r="A103" s="1"/>
      <c r="B103" s="4" t="s">
        <v>44</v>
      </c>
      <c r="C103" s="1" t="s">
        <v>44</v>
      </c>
      <c r="D103" s="1"/>
      <c r="E103" s="3" t="s">
        <v>44</v>
      </c>
      <c r="F103" s="10"/>
      <c r="G103" s="75"/>
      <c r="H103" s="7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3"/>
    </row>
    <row r="104" spans="1:23" s="2" customFormat="1" ht="14.5" x14ac:dyDescent="0.35">
      <c r="A104" s="1"/>
      <c r="B104" s="4" t="s">
        <v>44</v>
      </c>
      <c r="C104" s="1" t="s">
        <v>44</v>
      </c>
      <c r="D104" s="1"/>
      <c r="E104" s="3" t="s">
        <v>44</v>
      </c>
      <c r="F104" s="10"/>
      <c r="G104" s="75"/>
      <c r="H104" s="76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3"/>
    </row>
    <row r="105" spans="1:23" s="2" customFormat="1" ht="14.5" x14ac:dyDescent="0.35">
      <c r="A105" s="1"/>
      <c r="B105" s="4" t="s">
        <v>44</v>
      </c>
      <c r="C105" s="1" t="s">
        <v>44</v>
      </c>
      <c r="D105" s="1"/>
      <c r="E105" s="3" t="s">
        <v>44</v>
      </c>
      <c r="F105" s="10"/>
      <c r="G105" s="75"/>
      <c r="H105" s="76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3"/>
    </row>
    <row r="106" spans="1:23" s="2" customFormat="1" ht="14.5" x14ac:dyDescent="0.35">
      <c r="A106" s="1"/>
      <c r="B106" s="4" t="s">
        <v>44</v>
      </c>
      <c r="C106" s="1" t="s">
        <v>44</v>
      </c>
      <c r="D106" s="1"/>
      <c r="E106" s="3" t="s">
        <v>44</v>
      </c>
      <c r="F106" s="10"/>
      <c r="G106" s="75"/>
      <c r="H106" s="76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3"/>
    </row>
    <row r="107" spans="1:23" s="2" customFormat="1" ht="14.5" x14ac:dyDescent="0.35">
      <c r="A107" s="1"/>
      <c r="B107" s="4" t="s">
        <v>44</v>
      </c>
      <c r="C107" s="1" t="s">
        <v>44</v>
      </c>
      <c r="D107" s="1"/>
      <c r="E107" s="3" t="s">
        <v>44</v>
      </c>
      <c r="F107" s="10"/>
      <c r="G107" s="75"/>
      <c r="H107" s="76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3"/>
    </row>
    <row r="108" spans="1:23" s="2" customFormat="1" ht="14.5" x14ac:dyDescent="0.35">
      <c r="A108" s="1"/>
      <c r="B108" s="4" t="s">
        <v>44</v>
      </c>
      <c r="C108" s="1" t="s">
        <v>44</v>
      </c>
      <c r="D108" s="1"/>
      <c r="E108" s="3" t="s">
        <v>44</v>
      </c>
      <c r="F108" s="10"/>
      <c r="G108" s="75"/>
      <c r="H108" s="76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3"/>
    </row>
    <row r="109" spans="1:23" s="2" customFormat="1" ht="14.5" x14ac:dyDescent="0.35">
      <c r="A109" s="1"/>
      <c r="B109" s="4" t="s">
        <v>44</v>
      </c>
      <c r="C109" s="1" t="s">
        <v>45</v>
      </c>
      <c r="D109" s="1"/>
      <c r="E109" s="3" t="s">
        <v>44</v>
      </c>
      <c r="F109" s="10"/>
      <c r="G109" s="75"/>
      <c r="H109" s="76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3"/>
    </row>
    <row r="110" spans="1:23" s="2" customFormat="1" ht="14.5" x14ac:dyDescent="0.35">
      <c r="A110" s="1"/>
      <c r="B110" s="4" t="s">
        <v>44</v>
      </c>
      <c r="C110" s="1" t="s">
        <v>44</v>
      </c>
      <c r="D110" s="1"/>
      <c r="E110" s="3" t="s">
        <v>44</v>
      </c>
      <c r="F110" s="10"/>
      <c r="G110" s="75"/>
      <c r="H110" s="76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3"/>
    </row>
    <row r="111" spans="1:23" s="2" customFormat="1" ht="14.5" x14ac:dyDescent="0.35">
      <c r="A111" s="1"/>
      <c r="B111" s="4" t="s">
        <v>44</v>
      </c>
      <c r="C111" s="1" t="s">
        <v>44</v>
      </c>
      <c r="D111" s="1"/>
      <c r="E111" s="3" t="s">
        <v>44</v>
      </c>
      <c r="F111" s="10"/>
      <c r="G111" s="75"/>
      <c r="H111" s="76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3"/>
    </row>
    <row r="112" spans="1:23" s="2" customFormat="1" ht="14.5" x14ac:dyDescent="0.35">
      <c r="A112" s="1"/>
      <c r="B112" s="4" t="s">
        <v>44</v>
      </c>
      <c r="C112" s="1" t="s">
        <v>44</v>
      </c>
      <c r="D112" s="1"/>
      <c r="E112" s="3" t="s">
        <v>44</v>
      </c>
      <c r="F112" s="10"/>
      <c r="G112" s="75"/>
      <c r="H112" s="76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3"/>
    </row>
    <row r="113" spans="1:23" s="2" customFormat="1" ht="14.5" x14ac:dyDescent="0.35">
      <c r="A113" s="1"/>
      <c r="B113" s="4" t="s">
        <v>44</v>
      </c>
      <c r="C113" s="1" t="s">
        <v>44</v>
      </c>
      <c r="D113" s="1"/>
      <c r="E113" s="3" t="s">
        <v>44</v>
      </c>
      <c r="F113" s="10"/>
      <c r="G113" s="75"/>
      <c r="H113" s="76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3"/>
    </row>
    <row r="114" spans="1:23" s="2" customFormat="1" ht="14.5" x14ac:dyDescent="0.35">
      <c r="A114" s="1"/>
      <c r="B114" s="4" t="s">
        <v>44</v>
      </c>
      <c r="C114" s="1" t="s">
        <v>44</v>
      </c>
      <c r="D114" s="1"/>
      <c r="E114" s="3" t="s">
        <v>44</v>
      </c>
      <c r="F114" s="10"/>
      <c r="G114" s="75"/>
      <c r="H114" s="76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3"/>
    </row>
    <row r="115" spans="1:23" s="2" customFormat="1" ht="14.5" x14ac:dyDescent="0.35">
      <c r="A115" s="1"/>
      <c r="B115" s="4" t="s">
        <v>44</v>
      </c>
      <c r="C115" s="1" t="s">
        <v>44</v>
      </c>
      <c r="D115" s="1"/>
      <c r="E115" s="3" t="s">
        <v>44</v>
      </c>
      <c r="F115" s="10"/>
      <c r="G115" s="75"/>
      <c r="H115" s="76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3"/>
    </row>
    <row r="116" spans="1:23" s="2" customFormat="1" ht="14.5" x14ac:dyDescent="0.35">
      <c r="A116" s="1"/>
      <c r="B116" s="4" t="s">
        <v>44</v>
      </c>
      <c r="C116" s="1" t="s">
        <v>44</v>
      </c>
      <c r="D116" s="1"/>
      <c r="E116" s="3" t="s">
        <v>44</v>
      </c>
      <c r="F116" s="10"/>
      <c r="G116" s="75"/>
      <c r="H116" s="76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3"/>
    </row>
    <row r="117" spans="1:23" s="2" customFormat="1" ht="14.5" x14ac:dyDescent="0.35">
      <c r="A117" s="1"/>
      <c r="B117" s="4" t="s">
        <v>44</v>
      </c>
      <c r="C117" s="1" t="s">
        <v>44</v>
      </c>
      <c r="D117" s="1"/>
      <c r="E117" s="3" t="s">
        <v>44</v>
      </c>
      <c r="F117" s="10"/>
      <c r="G117" s="75"/>
      <c r="H117" s="76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3"/>
    </row>
    <row r="118" spans="1:23" s="2" customFormat="1" ht="14.5" x14ac:dyDescent="0.35">
      <c r="A118" s="1"/>
      <c r="B118" s="4" t="s">
        <v>44</v>
      </c>
      <c r="C118" s="1" t="s">
        <v>45</v>
      </c>
      <c r="D118" s="1"/>
      <c r="E118" s="3" t="s">
        <v>44</v>
      </c>
      <c r="F118" s="10"/>
      <c r="G118" s="75"/>
      <c r="H118" s="76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3"/>
    </row>
    <row r="119" spans="1:23" s="2" customFormat="1" ht="14.5" x14ac:dyDescent="0.35">
      <c r="A119" s="1"/>
      <c r="B119" s="4" t="s">
        <v>44</v>
      </c>
      <c r="C119" s="1" t="s">
        <v>44</v>
      </c>
      <c r="D119" s="1"/>
      <c r="E119" s="3" t="s">
        <v>44</v>
      </c>
      <c r="F119" s="10"/>
      <c r="G119" s="75"/>
      <c r="H119" s="76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3"/>
    </row>
    <row r="120" spans="1:23" s="2" customFormat="1" ht="14.5" x14ac:dyDescent="0.35">
      <c r="A120" s="1"/>
      <c r="B120" s="4" t="s">
        <v>44</v>
      </c>
      <c r="C120" s="1" t="s">
        <v>44</v>
      </c>
      <c r="D120" s="1"/>
      <c r="E120" s="3" t="s">
        <v>44</v>
      </c>
      <c r="F120" s="10"/>
      <c r="G120" s="75"/>
      <c r="H120" s="76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3"/>
    </row>
    <row r="121" spans="1:23" s="2" customFormat="1" ht="14.5" x14ac:dyDescent="0.35">
      <c r="A121" s="1"/>
      <c r="B121" s="4" t="s">
        <v>44</v>
      </c>
      <c r="C121" s="1" t="s">
        <v>44</v>
      </c>
      <c r="D121" s="1"/>
      <c r="E121" s="3" t="s">
        <v>44</v>
      </c>
      <c r="F121" s="10"/>
      <c r="G121" s="75"/>
      <c r="H121" s="76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3"/>
    </row>
    <row r="122" spans="1:23" s="2" customFormat="1" ht="14.5" x14ac:dyDescent="0.35">
      <c r="A122" s="1"/>
      <c r="B122" s="4" t="s">
        <v>44</v>
      </c>
      <c r="C122" s="1" t="s">
        <v>44</v>
      </c>
      <c r="D122" s="1"/>
      <c r="E122" s="3" t="s">
        <v>44</v>
      </c>
      <c r="F122" s="10"/>
      <c r="G122" s="75"/>
      <c r="H122" s="76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3"/>
    </row>
    <row r="123" spans="1:23" s="2" customFormat="1" ht="14.5" x14ac:dyDescent="0.35">
      <c r="A123" s="1"/>
      <c r="B123" s="4" t="s">
        <v>44</v>
      </c>
      <c r="C123" s="1" t="s">
        <v>44</v>
      </c>
      <c r="D123" s="1"/>
      <c r="E123" s="3" t="s">
        <v>44</v>
      </c>
      <c r="F123" s="10"/>
      <c r="G123" s="75"/>
      <c r="H123" s="76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3"/>
    </row>
    <row r="124" spans="1:23" s="2" customFormat="1" ht="14.5" x14ac:dyDescent="0.35">
      <c r="A124" s="1"/>
      <c r="B124" s="4" t="s">
        <v>44</v>
      </c>
      <c r="C124" s="1" t="s">
        <v>44</v>
      </c>
      <c r="D124" s="1"/>
      <c r="E124" s="3" t="s">
        <v>44</v>
      </c>
      <c r="F124" s="10"/>
      <c r="G124" s="75"/>
      <c r="H124" s="76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3"/>
    </row>
    <row r="125" spans="1:23" s="2" customFormat="1" ht="14.5" x14ac:dyDescent="0.35">
      <c r="A125" s="1"/>
      <c r="B125" s="4" t="s">
        <v>44</v>
      </c>
      <c r="C125" s="1" t="s">
        <v>44</v>
      </c>
      <c r="D125" s="1"/>
      <c r="E125" s="3" t="s">
        <v>44</v>
      </c>
      <c r="F125" s="10"/>
      <c r="G125" s="75"/>
      <c r="H125" s="76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3"/>
    </row>
    <row r="126" spans="1:23" s="2" customFormat="1" ht="14.5" x14ac:dyDescent="0.35">
      <c r="A126" s="1"/>
      <c r="B126" s="4" t="s">
        <v>44</v>
      </c>
      <c r="C126" s="1" t="s">
        <v>44</v>
      </c>
      <c r="D126" s="1"/>
      <c r="E126" s="3" t="s">
        <v>44</v>
      </c>
      <c r="F126" s="10"/>
      <c r="G126" s="75"/>
      <c r="H126" s="76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3"/>
    </row>
    <row r="127" spans="1:23" s="2" customFormat="1" ht="14.5" x14ac:dyDescent="0.35">
      <c r="A127" s="1"/>
      <c r="B127" s="4" t="s">
        <v>44</v>
      </c>
      <c r="C127" s="1" t="s">
        <v>44</v>
      </c>
      <c r="D127" s="1"/>
      <c r="E127" s="3" t="s">
        <v>44</v>
      </c>
      <c r="F127" s="10"/>
      <c r="G127" s="75"/>
      <c r="H127" s="76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3"/>
    </row>
    <row r="128" spans="1:23" s="2" customFormat="1" ht="14.5" x14ac:dyDescent="0.35">
      <c r="A128" s="1"/>
      <c r="B128" s="4" t="s">
        <v>44</v>
      </c>
      <c r="C128" s="1" t="s">
        <v>44</v>
      </c>
      <c r="D128" s="1"/>
      <c r="E128" s="3" t="s">
        <v>44</v>
      </c>
      <c r="F128" s="10"/>
      <c r="G128" s="75"/>
      <c r="H128" s="76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3"/>
    </row>
    <row r="129" spans="1:23" s="2" customFormat="1" ht="14.5" x14ac:dyDescent="0.35">
      <c r="A129" s="1"/>
      <c r="B129" s="4" t="s">
        <v>44</v>
      </c>
      <c r="C129" s="1" t="s">
        <v>44</v>
      </c>
      <c r="D129" s="1"/>
      <c r="E129" s="3" t="s">
        <v>44</v>
      </c>
      <c r="F129" s="10"/>
      <c r="G129" s="75"/>
      <c r="H129" s="76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3"/>
    </row>
    <row r="130" spans="1:23" s="2" customFormat="1" ht="14.5" x14ac:dyDescent="0.35">
      <c r="A130" s="1"/>
      <c r="B130" s="4" t="s">
        <v>44</v>
      </c>
      <c r="C130" s="1" t="s">
        <v>44</v>
      </c>
      <c r="D130" s="1"/>
      <c r="E130" s="3" t="s">
        <v>44</v>
      </c>
      <c r="F130" s="10"/>
      <c r="G130" s="75"/>
      <c r="H130" s="76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3"/>
    </row>
    <row r="131" spans="1:23" s="2" customFormat="1" ht="14.5" x14ac:dyDescent="0.35">
      <c r="A131" s="1"/>
      <c r="B131" s="4" t="s">
        <v>44</v>
      </c>
      <c r="C131" s="1" t="s">
        <v>44</v>
      </c>
      <c r="D131" s="1"/>
      <c r="E131" s="3" t="s">
        <v>44</v>
      </c>
      <c r="F131" s="10"/>
      <c r="G131" s="75"/>
      <c r="H131" s="76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3"/>
    </row>
    <row r="132" spans="1:23" s="2" customFormat="1" ht="14.5" x14ac:dyDescent="0.35">
      <c r="A132" s="1"/>
      <c r="B132" s="4" t="s">
        <v>44</v>
      </c>
      <c r="C132" s="1" t="s">
        <v>44</v>
      </c>
      <c r="D132" s="1"/>
      <c r="E132" s="3" t="s">
        <v>44</v>
      </c>
      <c r="F132" s="10"/>
      <c r="G132" s="75"/>
      <c r="H132" s="76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3"/>
    </row>
    <row r="133" spans="1:23" s="2" customFormat="1" ht="14.5" x14ac:dyDescent="0.35">
      <c r="A133" s="1"/>
      <c r="B133" s="4" t="s">
        <v>44</v>
      </c>
      <c r="C133" s="1" t="s">
        <v>44</v>
      </c>
      <c r="D133" s="1"/>
      <c r="E133" s="3" t="s">
        <v>44</v>
      </c>
      <c r="F133" s="10"/>
      <c r="G133" s="75"/>
      <c r="H133" s="76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3"/>
    </row>
    <row r="134" spans="1:23" s="2" customFormat="1" ht="14.5" x14ac:dyDescent="0.35">
      <c r="A134" s="1"/>
      <c r="B134" s="4" t="s">
        <v>44</v>
      </c>
      <c r="C134" s="1" t="s">
        <v>44</v>
      </c>
      <c r="D134" s="1"/>
      <c r="E134" s="3" t="s">
        <v>44</v>
      </c>
      <c r="F134" s="10"/>
      <c r="G134" s="75"/>
      <c r="H134" s="76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3"/>
    </row>
    <row r="135" spans="1:23" s="2" customFormat="1" ht="14.5" x14ac:dyDescent="0.35">
      <c r="A135" s="1"/>
      <c r="B135" s="4" t="s">
        <v>44</v>
      </c>
      <c r="C135" s="1" t="s">
        <v>44</v>
      </c>
      <c r="D135" s="1"/>
      <c r="E135" s="3" t="s">
        <v>44</v>
      </c>
      <c r="F135" s="10"/>
      <c r="G135" s="75"/>
      <c r="H135" s="76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3"/>
    </row>
    <row r="136" spans="1:23" s="2" customFormat="1" ht="14.5" x14ac:dyDescent="0.35">
      <c r="A136" s="1"/>
      <c r="B136" s="4" t="s">
        <v>44</v>
      </c>
      <c r="C136" s="1" t="s">
        <v>44</v>
      </c>
      <c r="D136" s="1"/>
      <c r="E136" s="3" t="s">
        <v>44</v>
      </c>
      <c r="F136" s="10"/>
      <c r="G136" s="75"/>
      <c r="H136" s="76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3"/>
    </row>
    <row r="137" spans="1:23" s="2" customFormat="1" ht="14.5" x14ac:dyDescent="0.35">
      <c r="A137" s="1"/>
      <c r="B137" s="4" t="s">
        <v>44</v>
      </c>
      <c r="C137" s="1" t="s">
        <v>44</v>
      </c>
      <c r="D137" s="1"/>
      <c r="E137" s="3" t="s">
        <v>44</v>
      </c>
      <c r="F137" s="10"/>
      <c r="G137" s="75"/>
      <c r="H137" s="76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3"/>
    </row>
    <row r="138" spans="1:23" s="2" customFormat="1" ht="14.5" x14ac:dyDescent="0.35">
      <c r="A138" s="1"/>
      <c r="B138" s="4" t="s">
        <v>44</v>
      </c>
      <c r="C138" s="1" t="s">
        <v>44</v>
      </c>
      <c r="D138" s="1"/>
      <c r="E138" s="3" t="s">
        <v>44</v>
      </c>
      <c r="F138" s="10"/>
      <c r="G138" s="75"/>
      <c r="H138" s="76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3"/>
    </row>
    <row r="139" spans="1:23" s="2" customFormat="1" ht="14.5" x14ac:dyDescent="0.35">
      <c r="A139" s="1"/>
      <c r="B139" s="4" t="s">
        <v>44</v>
      </c>
      <c r="C139" s="1" t="s">
        <v>44</v>
      </c>
      <c r="D139" s="1"/>
      <c r="E139" s="3" t="s">
        <v>44</v>
      </c>
      <c r="F139" s="10"/>
      <c r="G139" s="75"/>
      <c r="H139" s="76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3"/>
    </row>
    <row r="140" spans="1:23" s="2" customFormat="1" ht="14.5" x14ac:dyDescent="0.35">
      <c r="A140" s="1"/>
      <c r="B140" s="4" t="s">
        <v>44</v>
      </c>
      <c r="C140" s="1" t="s">
        <v>44</v>
      </c>
      <c r="D140" s="1"/>
      <c r="E140" s="3" t="s">
        <v>44</v>
      </c>
      <c r="F140" s="10"/>
      <c r="G140" s="75"/>
      <c r="H140" s="76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3"/>
    </row>
    <row r="141" spans="1:23" s="2" customFormat="1" ht="14.5" x14ac:dyDescent="0.35">
      <c r="A141" s="1"/>
      <c r="B141" s="4" t="s">
        <v>44</v>
      </c>
      <c r="C141" s="1" t="s">
        <v>44</v>
      </c>
      <c r="D141" s="1"/>
      <c r="E141" s="3" t="s">
        <v>44</v>
      </c>
      <c r="F141" s="10"/>
      <c r="G141" s="75"/>
      <c r="H141" s="76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3"/>
    </row>
    <row r="142" spans="1:23" s="2" customFormat="1" ht="14.5" x14ac:dyDescent="0.35">
      <c r="A142" s="1"/>
      <c r="B142" s="4" t="s">
        <v>44</v>
      </c>
      <c r="C142" s="1" t="s">
        <v>44</v>
      </c>
      <c r="D142" s="1"/>
      <c r="E142" s="3" t="s">
        <v>44</v>
      </c>
      <c r="F142" s="10"/>
      <c r="G142" s="75"/>
      <c r="H142" s="76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3"/>
    </row>
    <row r="143" spans="1:23" s="2" customFormat="1" ht="14.5" x14ac:dyDescent="0.35">
      <c r="A143" s="1"/>
      <c r="B143" s="4" t="s">
        <v>44</v>
      </c>
      <c r="C143" s="1" t="s">
        <v>44</v>
      </c>
      <c r="D143" s="1"/>
      <c r="E143" s="3" t="s">
        <v>44</v>
      </c>
      <c r="F143" s="10"/>
      <c r="G143" s="75"/>
      <c r="H143" s="76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3"/>
    </row>
    <row r="144" spans="1:23" s="2" customFormat="1" ht="14.5" x14ac:dyDescent="0.35">
      <c r="A144" s="1"/>
      <c r="B144" s="4" t="s">
        <v>44</v>
      </c>
      <c r="C144" s="1" t="s">
        <v>44</v>
      </c>
      <c r="D144" s="1"/>
      <c r="E144" s="3" t="s">
        <v>44</v>
      </c>
      <c r="F144" s="10"/>
      <c r="G144" s="75"/>
      <c r="H144" s="76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3"/>
    </row>
    <row r="145" spans="1:23" s="2" customFormat="1" ht="14.5" x14ac:dyDescent="0.35">
      <c r="A145" s="1"/>
      <c r="B145" s="4" t="s">
        <v>44</v>
      </c>
      <c r="C145" s="1" t="s">
        <v>44</v>
      </c>
      <c r="D145" s="1"/>
      <c r="E145" s="3" t="s">
        <v>44</v>
      </c>
      <c r="F145" s="10"/>
      <c r="G145" s="75"/>
      <c r="H145" s="76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3"/>
    </row>
    <row r="146" spans="1:23" s="2" customFormat="1" ht="14.5" x14ac:dyDescent="0.35">
      <c r="A146" s="1"/>
      <c r="B146" s="4" t="s">
        <v>44</v>
      </c>
      <c r="C146" s="1" t="s">
        <v>44</v>
      </c>
      <c r="D146" s="1"/>
      <c r="E146" s="3" t="s">
        <v>44</v>
      </c>
      <c r="F146" s="10"/>
      <c r="G146" s="75"/>
      <c r="H146" s="76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3"/>
    </row>
    <row r="147" spans="1:23" s="2" customFormat="1" ht="14.5" x14ac:dyDescent="0.35">
      <c r="A147" s="1"/>
      <c r="B147" s="4" t="s">
        <v>44</v>
      </c>
      <c r="C147" s="1" t="s">
        <v>44</v>
      </c>
      <c r="D147" s="1"/>
      <c r="E147" s="3" t="s">
        <v>44</v>
      </c>
      <c r="F147" s="10"/>
      <c r="G147" s="75"/>
      <c r="H147" s="76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3"/>
    </row>
    <row r="148" spans="1:23" s="2" customFormat="1" ht="14.5" x14ac:dyDescent="0.35">
      <c r="A148" s="1"/>
      <c r="B148" s="4" t="s">
        <v>44</v>
      </c>
      <c r="C148" s="1" t="s">
        <v>44</v>
      </c>
      <c r="D148" s="1"/>
      <c r="E148" s="3" t="s">
        <v>44</v>
      </c>
      <c r="F148" s="10"/>
      <c r="G148" s="75"/>
      <c r="H148" s="76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3"/>
    </row>
    <row r="149" spans="1:23" s="2" customFormat="1" ht="14.5" x14ac:dyDescent="0.35">
      <c r="A149" s="1"/>
      <c r="B149" s="4" t="s">
        <v>44</v>
      </c>
      <c r="C149" s="1" t="s">
        <v>44</v>
      </c>
      <c r="D149" s="1"/>
      <c r="E149" s="3" t="s">
        <v>44</v>
      </c>
      <c r="F149" s="10"/>
      <c r="G149" s="75"/>
      <c r="H149" s="76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3"/>
    </row>
    <row r="150" spans="1:23" s="2" customFormat="1" ht="14.5" x14ac:dyDescent="0.35">
      <c r="A150" s="1"/>
      <c r="B150" s="4" t="s">
        <v>44</v>
      </c>
      <c r="C150" s="1" t="s">
        <v>44</v>
      </c>
      <c r="D150" s="1"/>
      <c r="E150" s="3" t="s">
        <v>44</v>
      </c>
      <c r="F150" s="10"/>
      <c r="G150" s="75"/>
      <c r="H150" s="76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3"/>
    </row>
    <row r="151" spans="1:23" s="2" customFormat="1" ht="14.5" x14ac:dyDescent="0.35">
      <c r="A151" s="1"/>
      <c r="B151" s="4" t="s">
        <v>44</v>
      </c>
      <c r="C151" s="1" t="s">
        <v>44</v>
      </c>
      <c r="D151" s="1"/>
      <c r="E151" s="3" t="s">
        <v>44</v>
      </c>
      <c r="F151" s="10"/>
      <c r="G151" s="75"/>
      <c r="H151" s="76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3"/>
    </row>
    <row r="152" spans="1:23" s="2" customFormat="1" ht="14.5" x14ac:dyDescent="0.35">
      <c r="A152" s="1"/>
      <c r="B152" s="4" t="s">
        <v>44</v>
      </c>
      <c r="C152" s="1" t="s">
        <v>44</v>
      </c>
      <c r="D152" s="1"/>
      <c r="E152" s="3" t="s">
        <v>44</v>
      </c>
      <c r="F152" s="10"/>
      <c r="G152" s="75"/>
      <c r="H152" s="76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3"/>
    </row>
    <row r="153" spans="1:23" s="2" customFormat="1" ht="14.5" x14ac:dyDescent="0.35">
      <c r="A153" s="1"/>
      <c r="B153" s="4" t="s">
        <v>44</v>
      </c>
      <c r="C153" s="1" t="s">
        <v>44</v>
      </c>
      <c r="D153" s="1"/>
      <c r="E153" s="3" t="s">
        <v>44</v>
      </c>
      <c r="F153" s="10"/>
      <c r="G153" s="75"/>
      <c r="H153" s="76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3"/>
    </row>
    <row r="154" spans="1:23" s="2" customFormat="1" ht="14.5" x14ac:dyDescent="0.35">
      <c r="A154" s="1"/>
      <c r="B154" s="4" t="s">
        <v>44</v>
      </c>
      <c r="C154" s="1" t="s">
        <v>44</v>
      </c>
      <c r="D154" s="1"/>
      <c r="E154" s="3" t="s">
        <v>44</v>
      </c>
      <c r="F154" s="10"/>
      <c r="G154" s="75"/>
      <c r="H154" s="76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3"/>
    </row>
    <row r="155" spans="1:23" s="2" customFormat="1" ht="14.5" x14ac:dyDescent="0.35">
      <c r="A155" s="1"/>
      <c r="B155" s="4" t="s">
        <v>44</v>
      </c>
      <c r="C155" s="1" t="s">
        <v>44</v>
      </c>
      <c r="D155" s="1"/>
      <c r="E155" s="3" t="s">
        <v>44</v>
      </c>
      <c r="F155" s="10"/>
      <c r="G155" s="75"/>
      <c r="H155" s="76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3"/>
    </row>
    <row r="156" spans="1:23" s="2" customFormat="1" ht="14.5" x14ac:dyDescent="0.35">
      <c r="A156" s="1"/>
      <c r="B156" s="4" t="s">
        <v>44</v>
      </c>
      <c r="C156" s="1" t="s">
        <v>44</v>
      </c>
      <c r="D156" s="1"/>
      <c r="E156" s="3" t="s">
        <v>44</v>
      </c>
      <c r="F156" s="10"/>
      <c r="G156" s="75"/>
      <c r="H156" s="76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3"/>
    </row>
    <row r="157" spans="1:23" s="2" customFormat="1" ht="14.5" x14ac:dyDescent="0.35">
      <c r="A157" s="1"/>
      <c r="B157" s="4" t="s">
        <v>45</v>
      </c>
      <c r="C157" s="1" t="s">
        <v>44</v>
      </c>
      <c r="D157" s="1"/>
      <c r="E157" s="3" t="s">
        <v>44</v>
      </c>
      <c r="F157" s="10"/>
      <c r="G157" s="75"/>
      <c r="H157" s="76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3"/>
    </row>
    <row r="158" spans="1:23" s="2" customFormat="1" ht="14.5" x14ac:dyDescent="0.35">
      <c r="A158" s="1"/>
      <c r="B158" s="4" t="s">
        <v>44</v>
      </c>
      <c r="C158" s="1" t="s">
        <v>44</v>
      </c>
      <c r="D158" s="1"/>
      <c r="E158" s="3" t="s">
        <v>44</v>
      </c>
      <c r="F158" s="10"/>
      <c r="G158" s="75"/>
      <c r="H158" s="76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3"/>
    </row>
    <row r="159" spans="1:23" s="2" customFormat="1" ht="14.5" x14ac:dyDescent="0.35">
      <c r="A159" s="1"/>
      <c r="B159" s="4" t="s">
        <v>44</v>
      </c>
      <c r="C159" s="1" t="s">
        <v>44</v>
      </c>
      <c r="D159" s="1"/>
      <c r="E159" s="3" t="s">
        <v>44</v>
      </c>
      <c r="F159" s="10"/>
      <c r="G159" s="75"/>
      <c r="H159" s="76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3"/>
    </row>
    <row r="160" spans="1:23" s="2" customFormat="1" ht="14.5" x14ac:dyDescent="0.35">
      <c r="A160" s="1"/>
      <c r="B160" s="4" t="s">
        <v>44</v>
      </c>
      <c r="C160" s="1" t="s">
        <v>44</v>
      </c>
      <c r="D160" s="1"/>
      <c r="E160" s="3" t="s">
        <v>44</v>
      </c>
      <c r="F160" s="10"/>
      <c r="G160" s="75"/>
      <c r="H160" s="76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3"/>
    </row>
    <row r="161" spans="1:23" s="2" customFormat="1" ht="14.5" x14ac:dyDescent="0.35">
      <c r="A161" s="1"/>
      <c r="B161" s="4" t="s">
        <v>44</v>
      </c>
      <c r="C161" s="1" t="s">
        <v>44</v>
      </c>
      <c r="D161" s="1"/>
      <c r="E161" s="3" t="s">
        <v>44</v>
      </c>
      <c r="F161" s="10"/>
      <c r="G161" s="75"/>
      <c r="H161" s="76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3"/>
    </row>
    <row r="162" spans="1:23" s="2" customFormat="1" ht="14.5" x14ac:dyDescent="0.35">
      <c r="A162" s="1"/>
      <c r="B162" s="4" t="s">
        <v>44</v>
      </c>
      <c r="C162" s="1" t="s">
        <v>44</v>
      </c>
      <c r="D162" s="1"/>
      <c r="E162" s="3" t="s">
        <v>44</v>
      </c>
      <c r="F162" s="10"/>
      <c r="G162" s="75"/>
      <c r="H162" s="76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3"/>
    </row>
    <row r="163" spans="1:23" s="2" customFormat="1" ht="14.5" x14ac:dyDescent="0.35">
      <c r="A163" s="1"/>
      <c r="B163" s="4" t="s">
        <v>44</v>
      </c>
      <c r="C163" s="1" t="s">
        <v>44</v>
      </c>
      <c r="D163" s="1"/>
      <c r="E163" s="3" t="s">
        <v>44</v>
      </c>
      <c r="F163" s="10"/>
      <c r="G163" s="75"/>
      <c r="H163" s="76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3"/>
    </row>
    <row r="164" spans="1:23" s="2" customFormat="1" ht="14.5" x14ac:dyDescent="0.35">
      <c r="A164" s="1"/>
      <c r="B164" s="4" t="s">
        <v>44</v>
      </c>
      <c r="C164" s="1" t="s">
        <v>44</v>
      </c>
      <c r="D164" s="1"/>
      <c r="E164" s="3" t="s">
        <v>44</v>
      </c>
      <c r="F164" s="10"/>
      <c r="G164" s="75"/>
      <c r="H164" s="76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3"/>
    </row>
    <row r="165" spans="1:23" s="2" customFormat="1" ht="14.5" x14ac:dyDescent="0.35">
      <c r="A165" s="1"/>
      <c r="B165" s="4" t="s">
        <v>44</v>
      </c>
      <c r="C165" s="1" t="s">
        <v>44</v>
      </c>
      <c r="D165" s="1"/>
      <c r="E165" s="3" t="s">
        <v>44</v>
      </c>
      <c r="F165" s="9"/>
      <c r="G165" s="75"/>
      <c r="H165" s="7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3"/>
    </row>
    <row r="166" spans="1:23" s="2" customFormat="1" ht="14.5" x14ac:dyDescent="0.35">
      <c r="A166" s="1"/>
      <c r="B166" s="4" t="s">
        <v>44</v>
      </c>
      <c r="C166" s="1" t="s">
        <v>44</v>
      </c>
      <c r="D166" s="1"/>
      <c r="E166" s="3" t="s">
        <v>44</v>
      </c>
      <c r="F166" s="9"/>
      <c r="G166" s="75"/>
      <c r="H166" s="7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3"/>
    </row>
    <row r="167" spans="1:23" s="2" customFormat="1" ht="14.5" x14ac:dyDescent="0.35">
      <c r="A167" s="1"/>
      <c r="B167" s="8" t="s">
        <v>44</v>
      </c>
      <c r="C167" s="6" t="s">
        <v>44</v>
      </c>
      <c r="D167" s="6"/>
      <c r="E167" s="5" t="s">
        <v>44</v>
      </c>
      <c r="F167" s="6"/>
      <c r="G167" s="66"/>
      <c r="H167" s="78"/>
      <c r="I167" s="6"/>
      <c r="J167" s="6"/>
      <c r="K167" s="6"/>
      <c r="L167" s="6"/>
      <c r="M167" s="7"/>
      <c r="N167" s="6"/>
      <c r="O167" s="6"/>
      <c r="P167" s="6"/>
      <c r="Q167" s="6"/>
      <c r="R167" s="6"/>
      <c r="S167" s="6"/>
      <c r="T167" s="6"/>
      <c r="U167" s="6"/>
      <c r="V167" s="6"/>
      <c r="W167" s="5"/>
    </row>
    <row r="168" spans="1:23" s="2" customFormat="1" x14ac:dyDescent="0.25">
      <c r="A168" s="1"/>
      <c r="B168" s="4" t="s">
        <v>44</v>
      </c>
      <c r="C168" s="1" t="s">
        <v>44</v>
      </c>
      <c r="D168" s="1"/>
      <c r="E168" s="3"/>
      <c r="G168" s="66"/>
      <c r="H168" s="6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3"/>
    </row>
    <row r="169" spans="1:23" s="2" customFormat="1" x14ac:dyDescent="0.25">
      <c r="A169" s="1"/>
      <c r="B169" s="4"/>
      <c r="C169" s="1"/>
      <c r="D169" s="1"/>
      <c r="E169" s="3"/>
      <c r="F169" s="1"/>
      <c r="G169" s="66"/>
      <c r="H169" s="6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3"/>
    </row>
    <row r="170" spans="1:23" s="2" customFormat="1" x14ac:dyDescent="0.25">
      <c r="A170" s="1"/>
      <c r="B170" s="4"/>
      <c r="C170" s="1"/>
      <c r="D170" s="1"/>
      <c r="E170" s="3"/>
      <c r="F170" s="1"/>
      <c r="G170" s="66"/>
      <c r="H170" s="6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3"/>
    </row>
    <row r="171" spans="1:23" s="2" customFormat="1" x14ac:dyDescent="0.25">
      <c r="A171" s="1"/>
      <c r="B171" s="4"/>
      <c r="C171" s="1"/>
      <c r="D171" s="1"/>
      <c r="E171" s="3"/>
      <c r="F171" s="1"/>
      <c r="G171" s="66"/>
      <c r="H171" s="6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3"/>
    </row>
    <row r="172" spans="1:23" s="2" customFormat="1" x14ac:dyDescent="0.25">
      <c r="A172" s="1"/>
      <c r="B172" s="4"/>
      <c r="C172" s="1"/>
      <c r="D172" s="1"/>
      <c r="E172" s="3"/>
      <c r="F172" s="1"/>
      <c r="G172" s="66"/>
      <c r="H172" s="6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s="2" customFormat="1" x14ac:dyDescent="0.25">
      <c r="A173" s="1"/>
      <c r="B173" s="4"/>
      <c r="C173" s="1"/>
      <c r="D173" s="1"/>
      <c r="E173" s="3"/>
      <c r="F173" s="1"/>
      <c r="G173" s="66"/>
      <c r="H173" s="6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B174" s="4"/>
      <c r="E174" s="3"/>
    </row>
    <row r="175" spans="1:23" x14ac:dyDescent="0.25">
      <c r="B175" s="4"/>
      <c r="E175" s="3"/>
    </row>
    <row r="176" spans="1:23" x14ac:dyDescent="0.25">
      <c r="B176" s="4"/>
      <c r="E176" s="3"/>
    </row>
    <row r="177" spans="2:5" x14ac:dyDescent="0.25">
      <c r="B177" s="4"/>
      <c r="E177" s="3"/>
    </row>
    <row r="178" spans="2:5" x14ac:dyDescent="0.25">
      <c r="B178" s="4"/>
      <c r="E178" s="3"/>
    </row>
    <row r="179" spans="2:5" x14ac:dyDescent="0.25">
      <c r="B179" s="4"/>
      <c r="E179" s="3"/>
    </row>
    <row r="180" spans="2:5" x14ac:dyDescent="0.25">
      <c r="B180" s="4"/>
      <c r="E180" s="3"/>
    </row>
    <row r="181" spans="2:5" x14ac:dyDescent="0.25">
      <c r="B181" s="4"/>
      <c r="E181" s="3"/>
    </row>
    <row r="182" spans="2:5" x14ac:dyDescent="0.25">
      <c r="B182" s="4"/>
      <c r="E182" s="3"/>
    </row>
    <row r="183" spans="2:5" x14ac:dyDescent="0.25">
      <c r="B183" s="4"/>
      <c r="E183" s="3"/>
    </row>
    <row r="184" spans="2:5" x14ac:dyDescent="0.25">
      <c r="B184" s="4"/>
      <c r="E184" s="3"/>
    </row>
    <row r="185" spans="2:5" x14ac:dyDescent="0.25">
      <c r="B185" s="4"/>
      <c r="E185" s="3"/>
    </row>
    <row r="186" spans="2:5" x14ac:dyDescent="0.25">
      <c r="B186" s="4"/>
      <c r="E186" s="3"/>
    </row>
    <row r="187" spans="2:5" x14ac:dyDescent="0.25">
      <c r="B187" s="4"/>
      <c r="E187" s="3"/>
    </row>
    <row r="188" spans="2:5" x14ac:dyDescent="0.25">
      <c r="B188" s="4"/>
      <c r="E188" s="3"/>
    </row>
    <row r="189" spans="2:5" x14ac:dyDescent="0.25">
      <c r="B189" s="4"/>
      <c r="E189" s="3"/>
    </row>
    <row r="190" spans="2:5" x14ac:dyDescent="0.25">
      <c r="B190" s="4"/>
      <c r="E190" s="3"/>
    </row>
    <row r="191" spans="2:5" x14ac:dyDescent="0.25">
      <c r="B191" s="4"/>
      <c r="E191" s="3"/>
    </row>
    <row r="192" spans="2:5" x14ac:dyDescent="0.25">
      <c r="B192" s="4"/>
      <c r="E192" s="3"/>
    </row>
    <row r="193" spans="2:5" x14ac:dyDescent="0.25">
      <c r="B193" s="4"/>
      <c r="E193" s="3"/>
    </row>
    <row r="194" spans="2:5" x14ac:dyDescent="0.25">
      <c r="B194" s="4"/>
      <c r="E194" s="3"/>
    </row>
    <row r="195" spans="2:5" x14ac:dyDescent="0.25">
      <c r="B195" s="4"/>
      <c r="E195" s="3"/>
    </row>
    <row r="196" spans="2:5" x14ac:dyDescent="0.25">
      <c r="B196" s="4"/>
      <c r="E196" s="3"/>
    </row>
    <row r="197" spans="2:5" x14ac:dyDescent="0.25">
      <c r="B197" s="4"/>
      <c r="E197" s="3"/>
    </row>
    <row r="198" spans="2:5" x14ac:dyDescent="0.25">
      <c r="B198" s="4"/>
      <c r="E198" s="3"/>
    </row>
    <row r="199" spans="2:5" x14ac:dyDescent="0.25">
      <c r="B199" s="4"/>
      <c r="E199" s="3"/>
    </row>
    <row r="200" spans="2:5" x14ac:dyDescent="0.25">
      <c r="B200" s="4"/>
      <c r="E200" s="3"/>
    </row>
    <row r="201" spans="2:5" x14ac:dyDescent="0.25">
      <c r="B201" s="4"/>
      <c r="E201" s="3"/>
    </row>
    <row r="202" spans="2:5" x14ac:dyDescent="0.25">
      <c r="B202" s="4"/>
      <c r="E202" s="3"/>
    </row>
    <row r="203" spans="2:5" x14ac:dyDescent="0.25">
      <c r="B203" s="4"/>
      <c r="E203" s="3"/>
    </row>
    <row r="204" spans="2:5" x14ac:dyDescent="0.25">
      <c r="B204" s="4"/>
      <c r="E204" s="3"/>
    </row>
    <row r="205" spans="2:5" x14ac:dyDescent="0.25">
      <c r="B205" s="4"/>
      <c r="E205" s="3"/>
    </row>
    <row r="206" spans="2:5" x14ac:dyDescent="0.25">
      <c r="B206" s="4"/>
      <c r="E206" s="3"/>
    </row>
    <row r="207" spans="2:5" x14ac:dyDescent="0.25">
      <c r="B207" s="4"/>
      <c r="E207" s="3"/>
    </row>
    <row r="208" spans="2:5" x14ac:dyDescent="0.25">
      <c r="B208" s="4"/>
      <c r="E208" s="3"/>
    </row>
    <row r="209" spans="2:5" x14ac:dyDescent="0.25">
      <c r="B209" s="4"/>
      <c r="E209" s="3"/>
    </row>
    <row r="210" spans="2:5" x14ac:dyDescent="0.25">
      <c r="B210" s="4"/>
      <c r="E210" s="3"/>
    </row>
    <row r="211" spans="2:5" x14ac:dyDescent="0.25">
      <c r="B211" s="4"/>
      <c r="E211" s="3"/>
    </row>
    <row r="212" spans="2:5" x14ac:dyDescent="0.25">
      <c r="B212" s="4"/>
      <c r="E212" s="3"/>
    </row>
    <row r="213" spans="2:5" x14ac:dyDescent="0.25">
      <c r="B213" s="4"/>
      <c r="E213" s="3"/>
    </row>
    <row r="214" spans="2:5" x14ac:dyDescent="0.25">
      <c r="B214" s="4"/>
      <c r="E214" s="3"/>
    </row>
    <row r="215" spans="2:5" x14ac:dyDescent="0.25">
      <c r="B215" s="4"/>
      <c r="E215" s="3"/>
    </row>
    <row r="216" spans="2:5" x14ac:dyDescent="0.25">
      <c r="B216" s="4"/>
      <c r="E216" s="3"/>
    </row>
    <row r="217" spans="2:5" x14ac:dyDescent="0.25">
      <c r="B217" s="4"/>
      <c r="E217" s="3"/>
    </row>
    <row r="218" spans="2:5" x14ac:dyDescent="0.25">
      <c r="B218" s="4"/>
      <c r="E218" s="3"/>
    </row>
    <row r="219" spans="2:5" x14ac:dyDescent="0.25">
      <c r="B219" s="4"/>
      <c r="E219" s="3"/>
    </row>
    <row r="220" spans="2:5" x14ac:dyDescent="0.25">
      <c r="B220" s="4"/>
      <c r="E220" s="3"/>
    </row>
    <row r="221" spans="2:5" x14ac:dyDescent="0.25">
      <c r="B221" s="4"/>
      <c r="E221" s="3"/>
    </row>
    <row r="222" spans="2:5" x14ac:dyDescent="0.25">
      <c r="B222" s="4"/>
      <c r="E222" s="3"/>
    </row>
    <row r="223" spans="2:5" x14ac:dyDescent="0.25">
      <c r="B223" s="4"/>
      <c r="E223" s="3"/>
    </row>
    <row r="224" spans="2:5" x14ac:dyDescent="0.25">
      <c r="B224" s="4"/>
      <c r="E224" s="3"/>
    </row>
    <row r="225" spans="2:5" x14ac:dyDescent="0.25">
      <c r="B225" s="4"/>
      <c r="E225" s="3"/>
    </row>
    <row r="226" spans="2:5" x14ac:dyDescent="0.25">
      <c r="B226" s="4"/>
      <c r="E226" s="3"/>
    </row>
    <row r="227" spans="2:5" x14ac:dyDescent="0.25">
      <c r="B227" s="4"/>
      <c r="E227" s="3"/>
    </row>
    <row r="228" spans="2:5" x14ac:dyDescent="0.25">
      <c r="B228" s="4"/>
      <c r="E228" s="3"/>
    </row>
    <row r="229" spans="2:5" x14ac:dyDescent="0.25">
      <c r="B229" s="4"/>
      <c r="E229" s="3"/>
    </row>
    <row r="230" spans="2:5" x14ac:dyDescent="0.25">
      <c r="B230" s="4"/>
      <c r="E230" s="3"/>
    </row>
    <row r="231" spans="2:5" x14ac:dyDescent="0.25">
      <c r="B231" s="4"/>
      <c r="E231" s="3"/>
    </row>
    <row r="232" spans="2:5" x14ac:dyDescent="0.25">
      <c r="B232" s="4"/>
      <c r="E232" s="3"/>
    </row>
    <row r="233" spans="2:5" x14ac:dyDescent="0.25">
      <c r="B233" s="4"/>
      <c r="E233" s="3"/>
    </row>
    <row r="234" spans="2:5" x14ac:dyDescent="0.25">
      <c r="B234" s="4"/>
      <c r="E234" s="3"/>
    </row>
    <row r="235" spans="2:5" x14ac:dyDescent="0.25">
      <c r="B235" s="4"/>
      <c r="E235" s="3"/>
    </row>
    <row r="236" spans="2:5" x14ac:dyDescent="0.25">
      <c r="B236" s="4"/>
      <c r="E236" s="3"/>
    </row>
    <row r="237" spans="2:5" x14ac:dyDescent="0.25">
      <c r="B237" s="4"/>
      <c r="E237" s="3"/>
    </row>
    <row r="238" spans="2:5" x14ac:dyDescent="0.25">
      <c r="B238" s="4"/>
      <c r="E238" s="3"/>
    </row>
    <row r="239" spans="2:5" x14ac:dyDescent="0.25">
      <c r="B239" s="4"/>
      <c r="E239" s="3"/>
    </row>
    <row r="240" spans="2:5" x14ac:dyDescent="0.25">
      <c r="B240" s="4"/>
      <c r="E240" s="3"/>
    </row>
    <row r="241" spans="2:5" x14ac:dyDescent="0.25">
      <c r="B241" s="4"/>
      <c r="E241" s="3"/>
    </row>
    <row r="242" spans="2:5" x14ac:dyDescent="0.25">
      <c r="B242" s="4"/>
      <c r="E242" s="3"/>
    </row>
    <row r="243" spans="2:5" x14ac:dyDescent="0.25">
      <c r="B243" s="4"/>
      <c r="E243" s="3"/>
    </row>
    <row r="244" spans="2:5" x14ac:dyDescent="0.25">
      <c r="B244" s="4"/>
      <c r="E244" s="3"/>
    </row>
    <row r="245" spans="2:5" x14ac:dyDescent="0.25">
      <c r="B245" s="4"/>
      <c r="E245" s="3"/>
    </row>
    <row r="246" spans="2:5" x14ac:dyDescent="0.25">
      <c r="B246" s="4"/>
      <c r="E246" s="3"/>
    </row>
    <row r="247" spans="2:5" x14ac:dyDescent="0.25">
      <c r="B247" s="4"/>
      <c r="E247" s="3"/>
    </row>
    <row r="248" spans="2:5" x14ac:dyDescent="0.25">
      <c r="B248" s="4"/>
      <c r="E248" s="3"/>
    </row>
    <row r="249" spans="2:5" x14ac:dyDescent="0.25">
      <c r="B249" s="4"/>
      <c r="E249" s="3"/>
    </row>
    <row r="250" spans="2:5" x14ac:dyDescent="0.25">
      <c r="B250" s="4"/>
      <c r="E250" s="3"/>
    </row>
    <row r="251" spans="2:5" x14ac:dyDescent="0.25">
      <c r="B251" s="4"/>
      <c r="E251" s="3"/>
    </row>
    <row r="252" spans="2:5" x14ac:dyDescent="0.25">
      <c r="B252" s="4"/>
      <c r="E252" s="3"/>
    </row>
    <row r="253" spans="2:5" x14ac:dyDescent="0.25">
      <c r="B253" s="4"/>
      <c r="E253" s="3"/>
    </row>
    <row r="254" spans="2:5" x14ac:dyDescent="0.25">
      <c r="B254" s="4"/>
      <c r="E254" s="3"/>
    </row>
    <row r="255" spans="2:5" x14ac:dyDescent="0.25">
      <c r="B255" s="4"/>
      <c r="E255" s="3"/>
    </row>
    <row r="256" spans="2:5" x14ac:dyDescent="0.25">
      <c r="B256" s="4"/>
      <c r="E256" s="3"/>
    </row>
    <row r="257" spans="2:5" x14ac:dyDescent="0.25">
      <c r="B257" s="4"/>
      <c r="E257" s="3"/>
    </row>
    <row r="258" spans="2:5" x14ac:dyDescent="0.25">
      <c r="B258" s="4"/>
      <c r="E258" s="3"/>
    </row>
    <row r="259" spans="2:5" x14ac:dyDescent="0.25">
      <c r="B259" s="4"/>
      <c r="E259" s="3"/>
    </row>
    <row r="260" spans="2:5" x14ac:dyDescent="0.25">
      <c r="B260" s="4"/>
      <c r="E260" s="3"/>
    </row>
    <row r="261" spans="2:5" x14ac:dyDescent="0.25">
      <c r="B261" s="4"/>
      <c r="E261" s="3"/>
    </row>
    <row r="262" spans="2:5" x14ac:dyDescent="0.25">
      <c r="B262" s="4"/>
      <c r="E262" s="3"/>
    </row>
    <row r="263" spans="2:5" x14ac:dyDescent="0.25">
      <c r="B263" s="4"/>
      <c r="E263" s="3"/>
    </row>
    <row r="264" spans="2:5" x14ac:dyDescent="0.25">
      <c r="B264" s="4"/>
      <c r="E264" s="3"/>
    </row>
    <row r="265" spans="2:5" x14ac:dyDescent="0.25">
      <c r="B265" s="4"/>
      <c r="E265" s="3"/>
    </row>
    <row r="266" spans="2:5" x14ac:dyDescent="0.25">
      <c r="B266" s="4"/>
      <c r="E266" s="3"/>
    </row>
    <row r="267" spans="2:5" x14ac:dyDescent="0.25">
      <c r="B267" s="4"/>
      <c r="E267" s="3"/>
    </row>
    <row r="268" spans="2:5" x14ac:dyDescent="0.25">
      <c r="B268" s="4"/>
      <c r="E268" s="3"/>
    </row>
    <row r="269" spans="2:5" x14ac:dyDescent="0.25">
      <c r="B269" s="4"/>
      <c r="E269" s="3"/>
    </row>
    <row r="270" spans="2:5" x14ac:dyDescent="0.25">
      <c r="B270" s="4"/>
      <c r="E270" s="3"/>
    </row>
    <row r="271" spans="2:5" x14ac:dyDescent="0.25">
      <c r="B271" s="4"/>
      <c r="E271" s="3"/>
    </row>
    <row r="272" spans="2:5" x14ac:dyDescent="0.25">
      <c r="B272" s="4"/>
      <c r="E272" s="3"/>
    </row>
    <row r="273" spans="2:5" x14ac:dyDescent="0.25">
      <c r="B273" s="4"/>
      <c r="E273" s="3"/>
    </row>
    <row r="274" spans="2:5" x14ac:dyDescent="0.25">
      <c r="B274" s="4"/>
      <c r="E274" s="3"/>
    </row>
    <row r="275" spans="2:5" x14ac:dyDescent="0.25">
      <c r="B275" s="4"/>
      <c r="E275" s="3"/>
    </row>
    <row r="276" spans="2:5" x14ac:dyDescent="0.25">
      <c r="B276" s="4"/>
      <c r="E276" s="3"/>
    </row>
    <row r="277" spans="2:5" x14ac:dyDescent="0.25">
      <c r="B277" s="4"/>
      <c r="E277" s="3"/>
    </row>
    <row r="278" spans="2:5" x14ac:dyDescent="0.25">
      <c r="B278" s="4"/>
      <c r="E278" s="3"/>
    </row>
    <row r="279" spans="2:5" x14ac:dyDescent="0.25">
      <c r="B279" s="4"/>
      <c r="E279" s="3"/>
    </row>
    <row r="280" spans="2:5" x14ac:dyDescent="0.25">
      <c r="B280" s="4"/>
      <c r="E280" s="3"/>
    </row>
    <row r="281" spans="2:5" x14ac:dyDescent="0.25">
      <c r="B281" s="4"/>
      <c r="E281" s="3"/>
    </row>
    <row r="282" spans="2:5" x14ac:dyDescent="0.25">
      <c r="B282" s="4"/>
      <c r="E282" s="3"/>
    </row>
    <row r="283" spans="2:5" x14ac:dyDescent="0.25">
      <c r="B283" s="4"/>
      <c r="E283" s="3"/>
    </row>
    <row r="284" spans="2:5" x14ac:dyDescent="0.25">
      <c r="B284" s="4"/>
      <c r="E284" s="3"/>
    </row>
    <row r="285" spans="2:5" x14ac:dyDescent="0.25">
      <c r="B285" s="4"/>
      <c r="E285" s="3"/>
    </row>
    <row r="286" spans="2:5" x14ac:dyDescent="0.25">
      <c r="B286" s="4"/>
      <c r="E286" s="3"/>
    </row>
    <row r="287" spans="2:5" x14ac:dyDescent="0.25">
      <c r="B287" s="4"/>
      <c r="E287" s="3"/>
    </row>
    <row r="288" spans="2:5" x14ac:dyDescent="0.25">
      <c r="B288" s="4"/>
      <c r="E288" s="3"/>
    </row>
    <row r="289" spans="2:5" x14ac:dyDescent="0.25">
      <c r="B289" s="4"/>
      <c r="E289" s="3"/>
    </row>
    <row r="290" spans="2:5" x14ac:dyDescent="0.25">
      <c r="B290" s="4"/>
      <c r="E290" s="3"/>
    </row>
    <row r="291" spans="2:5" x14ac:dyDescent="0.25">
      <c r="B291" s="4"/>
      <c r="E291" s="3"/>
    </row>
    <row r="292" spans="2:5" x14ac:dyDescent="0.25">
      <c r="B292" s="4"/>
      <c r="E292" s="3"/>
    </row>
    <row r="293" spans="2:5" x14ac:dyDescent="0.25">
      <c r="B293" s="4"/>
      <c r="E293" s="3"/>
    </row>
    <row r="294" spans="2:5" x14ac:dyDescent="0.25">
      <c r="B294" s="4"/>
      <c r="E294" s="3"/>
    </row>
    <row r="295" spans="2:5" x14ac:dyDescent="0.25">
      <c r="B295" s="4"/>
      <c r="E295" s="3"/>
    </row>
    <row r="296" spans="2:5" x14ac:dyDescent="0.25">
      <c r="B296" s="4"/>
      <c r="E296" s="3"/>
    </row>
    <row r="297" spans="2:5" x14ac:dyDescent="0.25">
      <c r="B297" s="4"/>
      <c r="E297" s="3"/>
    </row>
    <row r="298" spans="2:5" x14ac:dyDescent="0.25">
      <c r="B298" s="4"/>
      <c r="E298" s="3"/>
    </row>
    <row r="299" spans="2:5" x14ac:dyDescent="0.25">
      <c r="B299" s="4"/>
      <c r="E299" s="3"/>
    </row>
    <row r="300" spans="2:5" x14ac:dyDescent="0.25">
      <c r="B300" s="4"/>
      <c r="E300" s="3"/>
    </row>
    <row r="301" spans="2:5" x14ac:dyDescent="0.25">
      <c r="B301" s="4"/>
      <c r="E301" s="3"/>
    </row>
  </sheetData>
  <conditionalFormatting sqref="F1:G1 E1:E3">
    <cfRule type="cellIs" dxfId="1" priority="1" stopIfTrue="1" operator="lessThan">
      <formula>0</formula>
    </cfRule>
  </conditionalFormatting>
  <pageMargins left="0.25" right="0.25" top="0.75" bottom="0.75" header="0.3" footer="0.3"/>
  <pageSetup paperSize="8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04DB-504C-4928-857A-14BEDE849FD5}">
  <sheetPr>
    <tabColor rgb="FF92D050"/>
  </sheetPr>
  <dimension ref="B6:E87"/>
  <sheetViews>
    <sheetView workbookViewId="0">
      <selection activeCell="H11" sqref="H11"/>
    </sheetView>
  </sheetViews>
  <sheetFormatPr baseColWidth="10" defaultRowHeight="14.5" x14ac:dyDescent="0.35"/>
  <cols>
    <col min="3" max="3" width="50.08984375" customWidth="1"/>
  </cols>
  <sheetData>
    <row r="6" spans="2:5" x14ac:dyDescent="0.35">
      <c r="C6" t="s">
        <v>47</v>
      </c>
    </row>
    <row r="8" spans="2:5" x14ac:dyDescent="0.35">
      <c r="B8" s="46">
        <v>45291</v>
      </c>
      <c r="C8" t="s">
        <v>1</v>
      </c>
      <c r="D8" s="47">
        <v>28.24</v>
      </c>
      <c r="E8" s="47">
        <v>7677.03</v>
      </c>
    </row>
    <row r="9" spans="2:5" x14ac:dyDescent="0.35">
      <c r="B9" s="46">
        <v>45173</v>
      </c>
      <c r="C9" t="s">
        <v>100</v>
      </c>
      <c r="D9" s="47">
        <v>-25000</v>
      </c>
      <c r="E9" s="47">
        <v>7648.79</v>
      </c>
    </row>
    <row r="10" spans="2:5" x14ac:dyDescent="0.35">
      <c r="B10" s="46">
        <v>45152</v>
      </c>
      <c r="C10" t="s">
        <v>101</v>
      </c>
      <c r="D10" s="47">
        <v>-60000</v>
      </c>
      <c r="E10" s="47">
        <v>32648.79</v>
      </c>
    </row>
    <row r="11" spans="2:5" x14ac:dyDescent="0.35">
      <c r="B11" s="46">
        <v>45117</v>
      </c>
      <c r="C11" t="s">
        <v>102</v>
      </c>
      <c r="D11" s="47">
        <v>9876</v>
      </c>
      <c r="E11" s="47">
        <v>92648.79</v>
      </c>
    </row>
    <row r="12" spans="2:5" x14ac:dyDescent="0.35">
      <c r="B12" s="46">
        <v>44960</v>
      </c>
      <c r="C12" t="s">
        <v>103</v>
      </c>
      <c r="D12" s="47">
        <v>924</v>
      </c>
      <c r="E12" s="47">
        <v>82772.789999999994</v>
      </c>
    </row>
    <row r="15" spans="2:5" x14ac:dyDescent="0.35">
      <c r="C15" t="s">
        <v>53</v>
      </c>
    </row>
    <row r="17" spans="2:5" x14ac:dyDescent="0.35">
      <c r="B17" s="46">
        <v>45291</v>
      </c>
      <c r="C17" t="s">
        <v>1</v>
      </c>
      <c r="D17" s="47">
        <v>4.25</v>
      </c>
      <c r="E17" s="47">
        <v>8810.34</v>
      </c>
    </row>
    <row r="18" spans="2:5" x14ac:dyDescent="0.35">
      <c r="B18" s="46">
        <v>45117</v>
      </c>
      <c r="C18" t="s">
        <v>102</v>
      </c>
      <c r="D18" s="47">
        <v>540</v>
      </c>
      <c r="E18" s="47">
        <v>8806.09</v>
      </c>
    </row>
    <row r="21" spans="2:5" x14ac:dyDescent="0.35">
      <c r="C21" t="s">
        <v>54</v>
      </c>
    </row>
    <row r="23" spans="2:5" x14ac:dyDescent="0.35">
      <c r="B23" s="46">
        <v>45291</v>
      </c>
      <c r="C23" t="s">
        <v>1</v>
      </c>
      <c r="D23" s="47">
        <v>55.95</v>
      </c>
      <c r="E23" s="47">
        <v>20595.740000000002</v>
      </c>
    </row>
    <row r="24" spans="2:5" x14ac:dyDescent="0.35">
      <c r="B24" s="46">
        <v>45289</v>
      </c>
      <c r="C24" t="s">
        <v>0</v>
      </c>
      <c r="D24" s="47">
        <v>-10</v>
      </c>
      <c r="E24" s="47">
        <v>20539.79</v>
      </c>
    </row>
    <row r="25" spans="2:5" x14ac:dyDescent="0.35">
      <c r="B25" s="46">
        <v>45279</v>
      </c>
      <c r="C25" t="s">
        <v>104</v>
      </c>
      <c r="D25" s="47">
        <v>7590.75</v>
      </c>
      <c r="E25" s="47">
        <v>20549.79</v>
      </c>
    </row>
    <row r="26" spans="2:5" x14ac:dyDescent="0.35">
      <c r="B26" s="46">
        <v>45260</v>
      </c>
      <c r="C26" t="s">
        <v>0</v>
      </c>
      <c r="D26" s="47">
        <v>-14</v>
      </c>
      <c r="E26" s="47">
        <v>12959.04</v>
      </c>
    </row>
    <row r="27" spans="2:5" x14ac:dyDescent="0.35">
      <c r="B27" s="46">
        <v>45232</v>
      </c>
      <c r="C27" t="s">
        <v>105</v>
      </c>
      <c r="D27" s="47">
        <v>-600</v>
      </c>
      <c r="E27" s="47">
        <v>12973.04</v>
      </c>
    </row>
    <row r="28" spans="2:5" x14ac:dyDescent="0.35">
      <c r="B28" s="46">
        <v>45230</v>
      </c>
      <c r="C28" t="s">
        <v>0</v>
      </c>
      <c r="D28" s="47">
        <v>-10</v>
      </c>
      <c r="E28" s="47">
        <v>13573.04</v>
      </c>
    </row>
    <row r="29" spans="2:5" x14ac:dyDescent="0.35">
      <c r="B29" s="46">
        <v>45218</v>
      </c>
      <c r="C29" t="s">
        <v>106</v>
      </c>
      <c r="D29" s="47">
        <v>260</v>
      </c>
      <c r="E29" s="47">
        <v>13583.04</v>
      </c>
    </row>
    <row r="30" spans="2:5" x14ac:dyDescent="0.35">
      <c r="B30" s="46">
        <v>45198</v>
      </c>
      <c r="C30" t="s">
        <v>0</v>
      </c>
      <c r="D30" s="47">
        <v>-26</v>
      </c>
      <c r="E30" s="47">
        <v>13323.04</v>
      </c>
    </row>
    <row r="31" spans="2:5" x14ac:dyDescent="0.35">
      <c r="B31" s="46">
        <v>45187</v>
      </c>
      <c r="C31" t="s">
        <v>107</v>
      </c>
      <c r="D31" s="47">
        <v>-9719</v>
      </c>
      <c r="E31" s="47">
        <v>13349.04</v>
      </c>
    </row>
    <row r="32" spans="2:5" x14ac:dyDescent="0.35">
      <c r="B32" s="46">
        <v>45176</v>
      </c>
      <c r="C32" t="s">
        <v>108</v>
      </c>
      <c r="D32" s="47">
        <v>-8606.5</v>
      </c>
      <c r="E32" s="47">
        <v>23068.04</v>
      </c>
    </row>
    <row r="33" spans="2:5" x14ac:dyDescent="0.35">
      <c r="B33" s="46">
        <v>45176</v>
      </c>
      <c r="C33" t="s">
        <v>109</v>
      </c>
      <c r="D33" s="47">
        <v>-4156.5</v>
      </c>
      <c r="E33" s="47">
        <v>31674.54</v>
      </c>
    </row>
    <row r="34" spans="2:5" x14ac:dyDescent="0.35">
      <c r="B34" s="46">
        <v>45175</v>
      </c>
      <c r="C34" t="s">
        <v>110</v>
      </c>
      <c r="D34" s="47">
        <v>-5373</v>
      </c>
      <c r="E34" s="47">
        <v>35831.040000000001</v>
      </c>
    </row>
    <row r="35" spans="2:5" x14ac:dyDescent="0.35">
      <c r="B35" s="46">
        <v>45174</v>
      </c>
      <c r="C35" t="s">
        <v>111</v>
      </c>
      <c r="D35" s="47">
        <v>-3125</v>
      </c>
      <c r="E35" s="47">
        <v>41204.04</v>
      </c>
    </row>
    <row r="36" spans="2:5" x14ac:dyDescent="0.35">
      <c r="B36" s="46">
        <v>45173</v>
      </c>
      <c r="C36" t="s">
        <v>112</v>
      </c>
      <c r="D36" s="47">
        <v>-718</v>
      </c>
      <c r="E36" s="47">
        <v>44329.04</v>
      </c>
    </row>
    <row r="37" spans="2:5" x14ac:dyDescent="0.35">
      <c r="B37" s="46">
        <v>45173</v>
      </c>
      <c r="C37" t="s">
        <v>113</v>
      </c>
      <c r="D37" s="47">
        <v>25000</v>
      </c>
      <c r="E37" s="47">
        <v>45047.040000000001</v>
      </c>
    </row>
    <row r="38" spans="2:5" x14ac:dyDescent="0.35">
      <c r="B38" s="46">
        <v>45169</v>
      </c>
      <c r="C38" t="s">
        <v>0</v>
      </c>
      <c r="D38" s="47">
        <v>-26</v>
      </c>
      <c r="E38" s="47">
        <v>20047.04</v>
      </c>
    </row>
    <row r="39" spans="2:5" x14ac:dyDescent="0.35">
      <c r="B39" s="46">
        <v>45169</v>
      </c>
      <c r="C39" t="s">
        <v>114</v>
      </c>
      <c r="D39" s="47">
        <v>-1500</v>
      </c>
      <c r="E39" s="47">
        <v>20073.04</v>
      </c>
    </row>
    <row r="40" spans="2:5" x14ac:dyDescent="0.35">
      <c r="B40" s="46">
        <v>45152</v>
      </c>
      <c r="C40" t="s">
        <v>115</v>
      </c>
      <c r="D40" s="47">
        <v>-319.60000000000002</v>
      </c>
      <c r="E40" s="47">
        <v>21573.040000000001</v>
      </c>
    </row>
    <row r="41" spans="2:5" x14ac:dyDescent="0.35">
      <c r="B41" s="46">
        <v>45152</v>
      </c>
      <c r="C41" t="s">
        <v>116</v>
      </c>
      <c r="D41" s="47">
        <v>-48937.5</v>
      </c>
      <c r="E41" s="47">
        <v>21892.639999999999</v>
      </c>
    </row>
    <row r="42" spans="2:5" x14ac:dyDescent="0.35">
      <c r="B42" s="46">
        <v>45152</v>
      </c>
      <c r="C42" t="s">
        <v>117</v>
      </c>
      <c r="D42" s="47">
        <v>60000</v>
      </c>
      <c r="E42" s="47">
        <v>70830.14</v>
      </c>
    </row>
    <row r="43" spans="2:5" x14ac:dyDescent="0.35">
      <c r="B43" s="46">
        <v>45139</v>
      </c>
      <c r="C43" t="s">
        <v>118</v>
      </c>
      <c r="D43" s="47">
        <v>-396</v>
      </c>
      <c r="E43" s="47">
        <v>10830.14</v>
      </c>
    </row>
    <row r="44" spans="2:5" x14ac:dyDescent="0.35">
      <c r="B44" s="46">
        <v>45138</v>
      </c>
      <c r="C44" t="s">
        <v>0</v>
      </c>
      <c r="D44" s="47">
        <v>-22</v>
      </c>
      <c r="E44" s="47">
        <v>11226.14</v>
      </c>
    </row>
    <row r="45" spans="2:5" x14ac:dyDescent="0.35">
      <c r="B45" s="46">
        <v>45134</v>
      </c>
      <c r="C45" t="s">
        <v>119</v>
      </c>
      <c r="D45" s="47">
        <v>-887.1</v>
      </c>
      <c r="E45" s="47">
        <v>11248.14</v>
      </c>
    </row>
    <row r="46" spans="2:5" x14ac:dyDescent="0.35">
      <c r="B46" s="46">
        <v>45134</v>
      </c>
      <c r="C46" t="s">
        <v>120</v>
      </c>
      <c r="D46" s="47">
        <v>-1168.7</v>
      </c>
      <c r="E46" s="47">
        <v>12135.24</v>
      </c>
    </row>
    <row r="47" spans="2:5" x14ac:dyDescent="0.35">
      <c r="B47" s="46">
        <v>45134</v>
      </c>
      <c r="C47" t="s">
        <v>120</v>
      </c>
      <c r="D47" s="47">
        <v>-297</v>
      </c>
      <c r="E47" s="47">
        <v>13303.94</v>
      </c>
    </row>
    <row r="48" spans="2:5" x14ac:dyDescent="0.35">
      <c r="B48" s="46">
        <v>45134</v>
      </c>
      <c r="C48" t="s">
        <v>121</v>
      </c>
      <c r="D48" s="47">
        <v>-101.5</v>
      </c>
      <c r="E48" s="47">
        <v>13600.94</v>
      </c>
    </row>
    <row r="49" spans="2:5" x14ac:dyDescent="0.35">
      <c r="B49" s="46">
        <v>45134</v>
      </c>
      <c r="C49" t="s">
        <v>122</v>
      </c>
      <c r="D49" s="47">
        <v>-250</v>
      </c>
      <c r="E49" s="47">
        <v>13702.44</v>
      </c>
    </row>
    <row r="50" spans="2:5" x14ac:dyDescent="0.35">
      <c r="B50" s="46">
        <v>45127</v>
      </c>
      <c r="C50" t="s">
        <v>123</v>
      </c>
      <c r="D50" s="47">
        <v>1.64</v>
      </c>
      <c r="E50" s="47">
        <v>13952.44</v>
      </c>
    </row>
    <row r="51" spans="2:5" x14ac:dyDescent="0.35">
      <c r="B51" s="46">
        <v>45121</v>
      </c>
      <c r="C51" t="s">
        <v>124</v>
      </c>
      <c r="D51" s="47">
        <v>-164</v>
      </c>
      <c r="E51" s="47">
        <v>13950.8</v>
      </c>
    </row>
    <row r="52" spans="2:5" x14ac:dyDescent="0.35">
      <c r="B52" s="46">
        <v>45121</v>
      </c>
      <c r="C52" t="s">
        <v>125</v>
      </c>
      <c r="D52" s="47">
        <v>-1500</v>
      </c>
      <c r="E52" s="47">
        <v>14114.8</v>
      </c>
    </row>
    <row r="53" spans="2:5" x14ac:dyDescent="0.35">
      <c r="B53" s="46">
        <v>45121</v>
      </c>
      <c r="C53" t="s">
        <v>126</v>
      </c>
      <c r="D53" s="47">
        <v>-1.64</v>
      </c>
      <c r="E53" s="47">
        <v>15614.8</v>
      </c>
    </row>
    <row r="54" spans="2:5" x14ac:dyDescent="0.35">
      <c r="B54" s="46">
        <v>45107</v>
      </c>
      <c r="C54" t="s">
        <v>0</v>
      </c>
      <c r="D54" s="47">
        <v>-50</v>
      </c>
      <c r="E54" s="47">
        <v>15616.44</v>
      </c>
    </row>
    <row r="55" spans="2:5" x14ac:dyDescent="0.35">
      <c r="B55" s="46">
        <v>45096</v>
      </c>
      <c r="C55" t="s">
        <v>127</v>
      </c>
      <c r="D55" s="47">
        <v>-5373</v>
      </c>
      <c r="E55" s="47">
        <v>15666.44</v>
      </c>
    </row>
    <row r="56" spans="2:5" x14ac:dyDescent="0.35">
      <c r="B56" s="46">
        <v>45091</v>
      </c>
      <c r="C56" t="s">
        <v>128</v>
      </c>
      <c r="D56" s="47">
        <v>-1000</v>
      </c>
      <c r="E56" s="47">
        <v>21039.439999999999</v>
      </c>
    </row>
    <row r="57" spans="2:5" x14ac:dyDescent="0.35">
      <c r="B57" s="46">
        <v>45090</v>
      </c>
      <c r="C57" t="s">
        <v>129</v>
      </c>
      <c r="D57" s="47">
        <v>-38.9</v>
      </c>
      <c r="E57" s="47">
        <v>22039.439999999999</v>
      </c>
    </row>
    <row r="58" spans="2:5" x14ac:dyDescent="0.35">
      <c r="B58" s="46">
        <v>45090</v>
      </c>
      <c r="C58" t="s">
        <v>130</v>
      </c>
      <c r="D58" s="47">
        <v>-231.5</v>
      </c>
      <c r="E58" s="47">
        <v>22078.34</v>
      </c>
    </row>
    <row r="59" spans="2:5" x14ac:dyDescent="0.35">
      <c r="B59" s="46">
        <v>45090</v>
      </c>
      <c r="C59" t="s">
        <v>130</v>
      </c>
      <c r="D59" s="47">
        <v>-1802.9</v>
      </c>
      <c r="E59" s="47">
        <v>22309.84</v>
      </c>
    </row>
    <row r="60" spans="2:5" x14ac:dyDescent="0.35">
      <c r="B60" s="46">
        <v>45090</v>
      </c>
      <c r="C60" t="s">
        <v>131</v>
      </c>
      <c r="D60" s="47">
        <v>-349.9</v>
      </c>
      <c r="E60" s="47">
        <v>24112.74</v>
      </c>
    </row>
    <row r="61" spans="2:5" x14ac:dyDescent="0.35">
      <c r="B61" s="46">
        <v>45090</v>
      </c>
      <c r="C61" t="s">
        <v>120</v>
      </c>
      <c r="D61" s="47">
        <v>-2148</v>
      </c>
      <c r="E61" s="47">
        <v>24462.639999999999</v>
      </c>
    </row>
    <row r="62" spans="2:5" x14ac:dyDescent="0.35">
      <c r="B62" s="46">
        <v>45090</v>
      </c>
      <c r="C62" t="s">
        <v>132</v>
      </c>
      <c r="D62" s="47">
        <v>-499</v>
      </c>
      <c r="E62" s="47">
        <v>26610.639999999999</v>
      </c>
    </row>
    <row r="63" spans="2:5" x14ac:dyDescent="0.35">
      <c r="B63" s="46">
        <v>45090</v>
      </c>
      <c r="C63" t="s">
        <v>133</v>
      </c>
      <c r="D63" s="47">
        <v>-1558.05</v>
      </c>
      <c r="E63" s="47">
        <v>27109.64</v>
      </c>
    </row>
    <row r="64" spans="2:5" x14ac:dyDescent="0.35">
      <c r="B64" s="46">
        <v>45085</v>
      </c>
      <c r="C64" t="s">
        <v>134</v>
      </c>
      <c r="D64" s="47">
        <v>-8836.89</v>
      </c>
      <c r="E64" s="47">
        <v>28667.69</v>
      </c>
    </row>
    <row r="65" spans="2:5" x14ac:dyDescent="0.35">
      <c r="B65" s="46">
        <v>45077</v>
      </c>
      <c r="C65" t="s">
        <v>0</v>
      </c>
      <c r="D65" s="47">
        <v>-42</v>
      </c>
      <c r="E65" s="47">
        <v>37504.58</v>
      </c>
    </row>
    <row r="66" spans="2:5" x14ac:dyDescent="0.35">
      <c r="B66" s="46">
        <v>45068</v>
      </c>
      <c r="C66" t="s">
        <v>135</v>
      </c>
      <c r="D66" s="47">
        <v>-994</v>
      </c>
      <c r="E66" s="47">
        <v>37546.58</v>
      </c>
    </row>
    <row r="67" spans="2:5" x14ac:dyDescent="0.35">
      <c r="B67" s="46">
        <v>45068</v>
      </c>
      <c r="C67" t="s">
        <v>136</v>
      </c>
      <c r="D67" s="47">
        <v>-337</v>
      </c>
      <c r="E67" s="47">
        <v>38540.58</v>
      </c>
    </row>
    <row r="68" spans="2:5" x14ac:dyDescent="0.35">
      <c r="B68" s="46">
        <v>45068</v>
      </c>
      <c r="C68" t="s">
        <v>137</v>
      </c>
      <c r="D68" s="47">
        <v>-835.2</v>
      </c>
      <c r="E68" s="47">
        <v>38877.58</v>
      </c>
    </row>
    <row r="69" spans="2:5" x14ac:dyDescent="0.35">
      <c r="B69" s="46">
        <v>45068</v>
      </c>
      <c r="C69" t="s">
        <v>138</v>
      </c>
      <c r="D69" s="47">
        <v>-318.60000000000002</v>
      </c>
      <c r="E69" s="47">
        <v>39712.78</v>
      </c>
    </row>
    <row r="70" spans="2:5" x14ac:dyDescent="0.35">
      <c r="B70" s="46">
        <v>45068</v>
      </c>
      <c r="C70" t="s">
        <v>139</v>
      </c>
      <c r="D70" s="47">
        <v>-7050</v>
      </c>
      <c r="E70" s="47">
        <v>40031.379999999997</v>
      </c>
    </row>
    <row r="71" spans="2:5" x14ac:dyDescent="0.35">
      <c r="B71" s="46">
        <v>45065</v>
      </c>
      <c r="C71" t="s">
        <v>140</v>
      </c>
      <c r="D71" s="47">
        <v>-1500</v>
      </c>
      <c r="E71" s="47">
        <v>47081.38</v>
      </c>
    </row>
    <row r="72" spans="2:5" x14ac:dyDescent="0.35">
      <c r="B72" s="46">
        <v>45049</v>
      </c>
      <c r="C72" t="s">
        <v>141</v>
      </c>
      <c r="D72" s="47">
        <v>450</v>
      </c>
      <c r="E72" s="47">
        <v>48581.38</v>
      </c>
    </row>
    <row r="73" spans="2:5" x14ac:dyDescent="0.35">
      <c r="B73" s="46">
        <v>45049</v>
      </c>
      <c r="C73" t="s">
        <v>142</v>
      </c>
      <c r="D73" s="47">
        <v>-159.80000000000001</v>
      </c>
      <c r="E73" s="47">
        <v>48131.38</v>
      </c>
    </row>
    <row r="74" spans="2:5" x14ac:dyDescent="0.35">
      <c r="B74" s="46">
        <v>45049</v>
      </c>
      <c r="C74" t="s">
        <v>143</v>
      </c>
      <c r="D74" s="47">
        <v>-1462.36</v>
      </c>
      <c r="E74" s="47">
        <v>48291.18</v>
      </c>
    </row>
    <row r="75" spans="2:5" x14ac:dyDescent="0.35">
      <c r="B75" s="46">
        <v>45048</v>
      </c>
      <c r="C75" t="s">
        <v>144</v>
      </c>
      <c r="D75" s="47">
        <v>150</v>
      </c>
      <c r="E75" s="47">
        <v>49753.54</v>
      </c>
    </row>
    <row r="76" spans="2:5" x14ac:dyDescent="0.35">
      <c r="B76" s="46">
        <v>45048</v>
      </c>
      <c r="C76" t="s">
        <v>144</v>
      </c>
      <c r="D76" s="47">
        <v>332</v>
      </c>
      <c r="E76" s="47">
        <v>49603.54</v>
      </c>
    </row>
    <row r="77" spans="2:5" x14ac:dyDescent="0.35">
      <c r="B77" s="46">
        <v>45044</v>
      </c>
      <c r="C77" t="s">
        <v>0</v>
      </c>
      <c r="D77" s="47">
        <v>-14</v>
      </c>
      <c r="E77" s="47">
        <v>49271.54</v>
      </c>
    </row>
    <row r="78" spans="2:5" x14ac:dyDescent="0.35">
      <c r="B78" s="46">
        <v>45019</v>
      </c>
      <c r="C78" t="s">
        <v>145</v>
      </c>
      <c r="D78" s="47">
        <v>-3000</v>
      </c>
      <c r="E78" s="47">
        <v>49285.54</v>
      </c>
    </row>
    <row r="79" spans="2:5" x14ac:dyDescent="0.35">
      <c r="B79" s="46">
        <v>45016</v>
      </c>
      <c r="C79" t="s">
        <v>0</v>
      </c>
      <c r="D79" s="47">
        <v>-10</v>
      </c>
      <c r="E79" s="47">
        <v>52285.54</v>
      </c>
    </row>
    <row r="80" spans="2:5" x14ac:dyDescent="0.35">
      <c r="B80" s="46">
        <v>45009</v>
      </c>
      <c r="C80" t="s">
        <v>146</v>
      </c>
      <c r="D80" s="47">
        <v>12422.88</v>
      </c>
      <c r="E80" s="47">
        <v>52295.54</v>
      </c>
    </row>
    <row r="81" spans="2:5" x14ac:dyDescent="0.35">
      <c r="B81" s="46">
        <v>44985</v>
      </c>
      <c r="C81" t="s">
        <v>0</v>
      </c>
      <c r="D81" s="47">
        <v>-14</v>
      </c>
      <c r="E81" s="47">
        <v>39872.660000000003</v>
      </c>
    </row>
    <row r="82" spans="2:5" x14ac:dyDescent="0.35">
      <c r="B82" s="46">
        <v>44981</v>
      </c>
      <c r="C82" t="s">
        <v>147</v>
      </c>
      <c r="D82" s="47">
        <v>-190</v>
      </c>
      <c r="E82" s="47">
        <v>39886.660000000003</v>
      </c>
    </row>
    <row r="83" spans="2:5" x14ac:dyDescent="0.35">
      <c r="B83" s="46">
        <v>44971</v>
      </c>
      <c r="C83" t="s">
        <v>148</v>
      </c>
      <c r="D83" s="47">
        <v>1000</v>
      </c>
      <c r="E83" s="47">
        <v>40076.660000000003</v>
      </c>
    </row>
    <row r="84" spans="2:5" x14ac:dyDescent="0.35">
      <c r="B84" s="46">
        <v>44957</v>
      </c>
      <c r="C84" t="s">
        <v>0</v>
      </c>
      <c r="D84" s="47">
        <v>-14</v>
      </c>
      <c r="E84" s="47">
        <v>39076.660000000003</v>
      </c>
    </row>
    <row r="85" spans="2:5" x14ac:dyDescent="0.35">
      <c r="B85" s="46">
        <v>44953</v>
      </c>
      <c r="C85" t="s">
        <v>149</v>
      </c>
      <c r="D85" s="47">
        <v>-525</v>
      </c>
      <c r="E85" s="47">
        <v>39090.660000000003</v>
      </c>
    </row>
    <row r="86" spans="2:5" x14ac:dyDescent="0.35">
      <c r="B86" s="46">
        <v>44942</v>
      </c>
      <c r="C86" t="s">
        <v>150</v>
      </c>
      <c r="D86" s="47">
        <v>-617.5</v>
      </c>
      <c r="E86" s="47">
        <v>39615.660000000003</v>
      </c>
    </row>
    <row r="87" spans="2:5" x14ac:dyDescent="0.35">
      <c r="B87" s="46">
        <v>44931</v>
      </c>
      <c r="C87" t="s">
        <v>151</v>
      </c>
      <c r="D87" s="47">
        <v>5061</v>
      </c>
      <c r="E87" s="47">
        <v>40233.160000000003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CE9C-63A7-4E18-92DE-815AA3D87DC6}">
  <sheetPr>
    <tabColor rgb="FFFFFF00"/>
  </sheetPr>
  <dimension ref="A1:L65"/>
  <sheetViews>
    <sheetView topLeftCell="A23" workbookViewId="0">
      <selection activeCell="C25" sqref="C25"/>
    </sheetView>
  </sheetViews>
  <sheetFormatPr baseColWidth="10" defaultColWidth="11.453125" defaultRowHeight="12.5" x14ac:dyDescent="0.25"/>
  <cols>
    <col min="1" max="1" width="8.7265625" style="1" customWidth="1"/>
    <col min="2" max="2" width="26.81640625" style="1" customWidth="1"/>
    <col min="3" max="6" width="13.1796875" style="1" customWidth="1"/>
    <col min="7" max="7" width="7" style="1" customWidth="1"/>
    <col min="8" max="8" width="15.26953125" style="1" bestFit="1" customWidth="1"/>
    <col min="9" max="10" width="11.453125" style="1"/>
    <col min="11" max="12" width="13.1796875" style="1" customWidth="1"/>
    <col min="13" max="16384" width="11.453125" style="1"/>
  </cols>
  <sheetData>
    <row r="1" spans="1:9" ht="23" x14ac:dyDescent="0.5">
      <c r="D1" s="27" t="s">
        <v>57</v>
      </c>
    </row>
    <row r="2" spans="1:9" ht="13" x14ac:dyDescent="0.3">
      <c r="D2" s="28" t="s">
        <v>46</v>
      </c>
    </row>
    <row r="5" spans="1:9" x14ac:dyDescent="0.25">
      <c r="B5" s="1" t="s">
        <v>11</v>
      </c>
    </row>
    <row r="6" spans="1:9" ht="13.5" thickBot="1" x14ac:dyDescent="0.35">
      <c r="B6" s="29"/>
      <c r="C6" s="30">
        <v>44926</v>
      </c>
      <c r="D6" s="31" t="s">
        <v>13</v>
      </c>
      <c r="E6" s="31" t="s">
        <v>12</v>
      </c>
      <c r="F6" s="31" t="s">
        <v>56</v>
      </c>
    </row>
    <row r="7" spans="1:9" x14ac:dyDescent="0.25">
      <c r="A7" s="32"/>
      <c r="C7" s="33"/>
      <c r="D7" s="33"/>
      <c r="E7" s="33">
        <f>+C7-D7</f>
        <v>0</v>
      </c>
      <c r="F7" s="34"/>
    </row>
    <row r="8" spans="1:9" x14ac:dyDescent="0.25">
      <c r="A8" s="32"/>
      <c r="B8" s="32" t="str">
        <f>'Konto AP22'!L4</f>
        <v>Medlems-kontingent</v>
      </c>
      <c r="C8" s="79">
        <f>'Konto AP22'!L6</f>
        <v>13104</v>
      </c>
      <c r="D8" s="79">
        <v>12000</v>
      </c>
      <c r="E8" s="79">
        <f t="shared" ref="E8:E11" si="0">+C8-D8</f>
        <v>1104</v>
      </c>
      <c r="F8" s="80">
        <v>13000</v>
      </c>
    </row>
    <row r="9" spans="1:9" x14ac:dyDescent="0.25">
      <c r="A9" s="32"/>
      <c r="B9" s="32" t="str">
        <f>'Konto AP22'!M4</f>
        <v>Offentlig støtte</v>
      </c>
      <c r="C9" s="79">
        <f>'Konto AP22'!M6</f>
        <v>17505.96</v>
      </c>
      <c r="D9" s="79">
        <v>25000</v>
      </c>
      <c r="E9" s="79">
        <f t="shared" si="0"/>
        <v>-7494.0400000000009</v>
      </c>
      <c r="F9" s="80">
        <v>17500</v>
      </c>
    </row>
    <row r="10" spans="1:9" x14ac:dyDescent="0.25">
      <c r="A10" s="32"/>
      <c r="B10" s="32" t="str">
        <f>'Konto AP22'!N4</f>
        <v>Rente-inntekter</v>
      </c>
      <c r="C10" s="79">
        <f>'Konto AP22'!N6</f>
        <v>186.34999999999997</v>
      </c>
      <c r="D10" s="79">
        <v>30</v>
      </c>
      <c r="E10" s="79">
        <f t="shared" si="0"/>
        <v>156.34999999999997</v>
      </c>
      <c r="F10" s="80">
        <v>200</v>
      </c>
    </row>
    <row r="11" spans="1:9" x14ac:dyDescent="0.25">
      <c r="A11" s="32"/>
      <c r="B11" s="11" t="s">
        <v>93</v>
      </c>
      <c r="C11" s="79"/>
      <c r="D11" s="79">
        <v>2000</v>
      </c>
      <c r="E11" s="79">
        <f t="shared" si="0"/>
        <v>-2000</v>
      </c>
      <c r="F11" s="80"/>
    </row>
    <row r="12" spans="1:9" x14ac:dyDescent="0.25">
      <c r="A12" s="32"/>
      <c r="B12" s="11"/>
      <c r="C12" s="79"/>
      <c r="D12" s="79"/>
      <c r="E12" s="79"/>
      <c r="F12" s="80"/>
    </row>
    <row r="13" spans="1:9" ht="13" x14ac:dyDescent="0.3">
      <c r="B13" s="35" t="s">
        <v>14</v>
      </c>
      <c r="C13" s="81">
        <f>SUM(C7:C12)</f>
        <v>30796.309999999998</v>
      </c>
      <c r="D13" s="81">
        <f>SUM(D7:D12)</f>
        <v>39030</v>
      </c>
      <c r="E13" s="81">
        <f>SUM(E7:E12)</f>
        <v>-8233.69</v>
      </c>
      <c r="F13" s="82">
        <f>SUM(F7:F12)</f>
        <v>30700</v>
      </c>
      <c r="H13" s="36"/>
      <c r="I13" s="36"/>
    </row>
    <row r="14" spans="1:9" ht="24" customHeight="1" x14ac:dyDescent="0.3">
      <c r="C14" s="37"/>
      <c r="D14" s="38"/>
      <c r="E14" s="37"/>
      <c r="F14" s="37"/>
    </row>
    <row r="15" spans="1:9" ht="13" x14ac:dyDescent="0.3">
      <c r="B15" s="1" t="s">
        <v>15</v>
      </c>
      <c r="C15" s="37"/>
      <c r="D15" s="38"/>
      <c r="E15" s="37"/>
      <c r="F15" s="37"/>
    </row>
    <row r="16" spans="1:9" ht="13.5" thickBot="1" x14ac:dyDescent="0.35">
      <c r="B16" s="29"/>
      <c r="C16" s="30">
        <f>+C6</f>
        <v>44926</v>
      </c>
      <c r="D16" s="31" t="str">
        <f>+D6</f>
        <v>Bud.22</v>
      </c>
      <c r="E16" s="31" t="str">
        <f>+E6</f>
        <v>Differanse</v>
      </c>
      <c r="F16" s="31" t="str">
        <f>+F6</f>
        <v>Bud.23</v>
      </c>
    </row>
    <row r="17" spans="1:9" x14ac:dyDescent="0.25">
      <c r="A17" s="32"/>
      <c r="C17" s="33"/>
      <c r="D17" s="33"/>
      <c r="E17" s="33"/>
      <c r="F17" s="39"/>
    </row>
    <row r="18" spans="1:9" x14ac:dyDescent="0.25">
      <c r="A18" s="32"/>
      <c r="B18" s="1" t="str">
        <f>'Konto AP22'!O4</f>
        <v>Folkemøter/ medl.møter</v>
      </c>
      <c r="C18" s="79">
        <f>-'Konto AP22'!O6</f>
        <v>5163</v>
      </c>
      <c r="D18" s="79">
        <v>7000</v>
      </c>
      <c r="E18" s="79">
        <f t="shared" ref="E18:E26" si="1">+C18-D18</f>
        <v>-1837</v>
      </c>
      <c r="F18" s="83">
        <v>7000</v>
      </c>
    </row>
    <row r="19" spans="1:9" x14ac:dyDescent="0.25">
      <c r="A19" s="32"/>
      <c r="B19" s="1" t="str">
        <f>'Konto AP22'!P4</f>
        <v>Årsmøter</v>
      </c>
      <c r="C19" s="79">
        <f>-'Konto AP22'!P6</f>
        <v>15044</v>
      </c>
      <c r="D19" s="79"/>
      <c r="E19" s="79">
        <f t="shared" si="1"/>
        <v>15044</v>
      </c>
      <c r="F19" s="83">
        <v>12000</v>
      </c>
    </row>
    <row r="20" spans="1:9" x14ac:dyDescent="0.25">
      <c r="A20" s="32"/>
      <c r="B20" s="1" t="str">
        <f>'Konto AP22'!Q4</f>
        <v>Valgkamp/martna</v>
      </c>
      <c r="C20" s="79">
        <f>-'Konto AP22'!Q6</f>
        <v>1877.4</v>
      </c>
      <c r="D20" s="79"/>
      <c r="E20" s="79">
        <f t="shared" si="1"/>
        <v>1877.4</v>
      </c>
      <c r="F20" s="83">
        <v>30000</v>
      </c>
    </row>
    <row r="21" spans="1:9" x14ac:dyDescent="0.25">
      <c r="A21" s="32"/>
      <c r="B21" s="1" t="str">
        <f>'Konto AP22'!R4</f>
        <v>Gaver</v>
      </c>
      <c r="C21" s="79">
        <f>-'Konto AP22'!R6</f>
        <v>1113.5999999999999</v>
      </c>
      <c r="D21" s="79"/>
      <c r="E21" s="79">
        <f t="shared" si="1"/>
        <v>1113.5999999999999</v>
      </c>
      <c r="F21" s="83">
        <v>4000</v>
      </c>
    </row>
    <row r="22" spans="1:9" x14ac:dyDescent="0.25">
      <c r="A22" s="32"/>
      <c r="B22" s="1" t="str">
        <f>'Konto AP22'!S4</f>
        <v>Styremøte</v>
      </c>
      <c r="C22" s="79">
        <f>-'Konto AP22'!S6</f>
        <v>4834</v>
      </c>
      <c r="D22" s="79">
        <v>5000</v>
      </c>
      <c r="E22" s="79">
        <f t="shared" si="1"/>
        <v>-166</v>
      </c>
      <c r="F22" s="83">
        <v>5000</v>
      </c>
    </row>
    <row r="23" spans="1:9" x14ac:dyDescent="0.25">
      <c r="A23" s="32"/>
      <c r="B23" s="1" t="str">
        <f>'Konto AP22'!T4</f>
        <v>Driftsmateriell/ sms</v>
      </c>
      <c r="C23" s="79">
        <f>-'Konto AP22'!T6</f>
        <v>630</v>
      </c>
      <c r="D23" s="79">
        <v>2000</v>
      </c>
      <c r="E23" s="79">
        <f t="shared" si="1"/>
        <v>-1370</v>
      </c>
      <c r="F23" s="83">
        <v>1000</v>
      </c>
    </row>
    <row r="24" spans="1:9" x14ac:dyDescent="0.25">
      <c r="A24" s="32"/>
      <c r="B24" s="1" t="str">
        <f>'Konto AP22'!U4</f>
        <v>Annonser nettside</v>
      </c>
      <c r="C24" s="79">
        <f>-'Konto AP22'!U6</f>
        <v>2500</v>
      </c>
      <c r="D24" s="79"/>
      <c r="E24" s="79">
        <f t="shared" si="1"/>
        <v>2500</v>
      </c>
      <c r="F24" s="83">
        <v>6000</v>
      </c>
    </row>
    <row r="25" spans="1:9" x14ac:dyDescent="0.25">
      <c r="A25" s="32"/>
      <c r="B25" s="1" t="str">
        <f>'Konto AP22'!V4</f>
        <v>Bankgebyr</v>
      </c>
      <c r="C25" s="79">
        <f>-'Konto AP22'!V6</f>
        <v>196</v>
      </c>
      <c r="D25" s="79">
        <v>200</v>
      </c>
      <c r="E25" s="79">
        <f t="shared" si="1"/>
        <v>-4</v>
      </c>
      <c r="F25" s="83">
        <v>200</v>
      </c>
      <c r="H25" s="11"/>
    </row>
    <row r="26" spans="1:9" ht="12.75" customHeight="1" x14ac:dyDescent="0.25">
      <c r="A26" s="32"/>
      <c r="B26" s="11" t="s">
        <v>92</v>
      </c>
      <c r="C26" s="79"/>
      <c r="D26" s="79">
        <v>5000</v>
      </c>
      <c r="E26" s="79">
        <f t="shared" si="1"/>
        <v>-5000</v>
      </c>
      <c r="F26" s="83"/>
      <c r="H26" s="11"/>
    </row>
    <row r="27" spans="1:9" x14ac:dyDescent="0.25">
      <c r="A27" s="32"/>
      <c r="B27" s="11"/>
      <c r="C27" s="79"/>
      <c r="D27" s="79"/>
      <c r="E27" s="79"/>
      <c r="F27" s="83"/>
      <c r="H27" s="11"/>
    </row>
    <row r="28" spans="1:9" ht="13" x14ac:dyDescent="0.3">
      <c r="A28" s="32"/>
      <c r="B28" s="35" t="s">
        <v>16</v>
      </c>
      <c r="C28" s="81">
        <f>SUM(C17:C27)</f>
        <v>31358</v>
      </c>
      <c r="D28" s="81">
        <f>SUM(D17:D27)</f>
        <v>19200</v>
      </c>
      <c r="E28" s="81">
        <f>SUM(E17:E27)</f>
        <v>12158</v>
      </c>
      <c r="F28" s="82">
        <f>SUM(F17:F27)</f>
        <v>65200</v>
      </c>
    </row>
    <row r="29" spans="1:9" ht="15" customHeight="1" x14ac:dyDescent="0.3">
      <c r="C29" s="36"/>
      <c r="D29" s="36"/>
      <c r="E29" s="36"/>
      <c r="F29" s="84"/>
      <c r="H29" s="36"/>
      <c r="I29" s="36"/>
    </row>
    <row r="30" spans="1:9" ht="13" x14ac:dyDescent="0.3">
      <c r="B30" s="35" t="s">
        <v>17</v>
      </c>
      <c r="C30" s="81">
        <f>+C13-C28</f>
        <v>-561.69000000000233</v>
      </c>
      <c r="D30" s="81">
        <f>+D13-D28</f>
        <v>19830</v>
      </c>
      <c r="E30" s="81">
        <f>+E13-E28</f>
        <v>-20391.690000000002</v>
      </c>
      <c r="F30" s="81">
        <f>+F13-F28</f>
        <v>-34500</v>
      </c>
    </row>
    <row r="31" spans="1:9" ht="24" customHeight="1" x14ac:dyDescent="0.25">
      <c r="C31" s="40"/>
      <c r="D31" s="40"/>
      <c r="E31" s="11"/>
      <c r="F31" s="11"/>
    </row>
    <row r="32" spans="1:9" x14ac:dyDescent="0.25">
      <c r="B32" s="1" t="s">
        <v>18</v>
      </c>
      <c r="C32" s="11"/>
      <c r="D32" s="11"/>
      <c r="E32" s="11"/>
      <c r="F32" s="11"/>
    </row>
    <row r="33" spans="1:12" x14ac:dyDescent="0.25">
      <c r="C33" s="11"/>
      <c r="D33" s="11"/>
      <c r="E33" s="11"/>
      <c r="F33" s="11"/>
    </row>
    <row r="34" spans="1:12" ht="13.5" thickBot="1" x14ac:dyDescent="0.35">
      <c r="B34" s="41" t="s">
        <v>19</v>
      </c>
      <c r="C34" s="30">
        <v>44562</v>
      </c>
      <c r="D34" s="31" t="s">
        <v>20</v>
      </c>
      <c r="E34" s="30">
        <v>44926</v>
      </c>
      <c r="F34" s="11"/>
    </row>
    <row r="35" spans="1:12" x14ac:dyDescent="0.25">
      <c r="B35" s="26" t="str">
        <f>'Konto AP22'!E4</f>
        <v>Indre Fosen AP</v>
      </c>
      <c r="C35" s="79">
        <f>'Konto AP22'!E1</f>
        <v>49985.06</v>
      </c>
      <c r="D35" s="79">
        <f>+E35-C35</f>
        <v>-14812.899999999994</v>
      </c>
      <c r="E35" s="79">
        <f>'Konto AP22'!E6</f>
        <v>35172.160000000003</v>
      </c>
      <c r="F35" s="11"/>
      <c r="L35" s="11"/>
    </row>
    <row r="36" spans="1:12" x14ac:dyDescent="0.25">
      <c r="B36" s="40" t="str">
        <f>'Konto AP22'!F4</f>
        <v>Lag og forenings-konto</v>
      </c>
      <c r="C36" s="79">
        <f>'Konto AP22'!F1</f>
        <v>39676.83</v>
      </c>
      <c r="D36" s="79">
        <f t="shared" ref="D36:D42" si="2">+E36-C36</f>
        <v>42171.960000000006</v>
      </c>
      <c r="E36" s="79">
        <f>'Konto AP22'!F6</f>
        <v>81848.790000000008</v>
      </c>
      <c r="F36" s="11"/>
      <c r="L36" s="11"/>
    </row>
    <row r="37" spans="1:12" x14ac:dyDescent="0.25">
      <c r="B37" s="40" t="str">
        <f>'Konto AP22'!G4</f>
        <v>Stjørna arbeiderlag</v>
      </c>
      <c r="C37" s="79">
        <f>'Konto AP22'!G1</f>
        <v>7758.08</v>
      </c>
      <c r="D37" s="79">
        <f t="shared" si="2"/>
        <v>508.01000000000022</v>
      </c>
      <c r="E37" s="79">
        <f>'Konto AP22'!G6</f>
        <v>8266.09</v>
      </c>
      <c r="F37" s="11"/>
      <c r="L37" s="11"/>
    </row>
    <row r="38" spans="1:12" x14ac:dyDescent="0.25">
      <c r="B38" s="55" t="str">
        <f>'Konto AP22'!H4</f>
        <v>Stadsbygd arbeiderparti</v>
      </c>
      <c r="C38" s="79">
        <f>'Konto AP22'!H1</f>
        <v>4454</v>
      </c>
      <c r="D38" s="79">
        <f t="shared" si="2"/>
        <v>-4454</v>
      </c>
      <c r="E38" s="79">
        <f>'Konto AP22'!H6</f>
        <v>0</v>
      </c>
      <c r="F38" s="11"/>
      <c r="L38" s="11"/>
    </row>
    <row r="39" spans="1:12" x14ac:dyDescent="0.25">
      <c r="B39" s="55" t="str">
        <f>'Konto AP22'!I4</f>
        <v>Vikingen</v>
      </c>
      <c r="C39" s="79">
        <f>'Konto AP22'!I1</f>
        <v>19105.11</v>
      </c>
      <c r="D39" s="79">
        <f t="shared" si="2"/>
        <v>-19105.11</v>
      </c>
      <c r="E39" s="79">
        <f>'Konto AP22'!I6</f>
        <v>0</v>
      </c>
      <c r="F39" s="11"/>
      <c r="L39" s="11"/>
    </row>
    <row r="40" spans="1:12" x14ac:dyDescent="0.25">
      <c r="B40" s="55" t="str">
        <f>'Konto AP22'!J4</f>
        <v>Stadsbygd arbeiderparti</v>
      </c>
      <c r="C40" s="79">
        <f>'Konto AP22'!J1</f>
        <v>5875.63</v>
      </c>
      <c r="D40" s="79">
        <f t="shared" si="2"/>
        <v>-5875.63</v>
      </c>
      <c r="E40" s="79">
        <f>'Konto AP22'!J6</f>
        <v>0</v>
      </c>
      <c r="F40" s="11"/>
      <c r="L40" s="11"/>
    </row>
    <row r="41" spans="1:12" x14ac:dyDescent="0.25">
      <c r="B41" s="55" t="str">
        <f>'Konto AP22'!K4</f>
        <v>Coop medlems-konto</v>
      </c>
      <c r="C41" s="79">
        <f>'Konto AP22'!K1</f>
        <v>1994.01</v>
      </c>
      <c r="D41" s="79">
        <f t="shared" si="2"/>
        <v>5.9800000000000182</v>
      </c>
      <c r="E41" s="79">
        <f>'Konto AP22'!K6</f>
        <v>1999.99</v>
      </c>
      <c r="F41" s="11"/>
      <c r="L41" s="11"/>
    </row>
    <row r="42" spans="1:12" x14ac:dyDescent="0.25">
      <c r="A42" s="32"/>
      <c r="B42" s="11" t="str">
        <f>'Konto AP22'!W4</f>
        <v>Fordring/ Gjeld</v>
      </c>
      <c r="C42" s="79">
        <f>'Konto AP22'!W1</f>
        <v>0</v>
      </c>
      <c r="D42" s="79">
        <f t="shared" si="2"/>
        <v>1000</v>
      </c>
      <c r="E42" s="79">
        <f>'Konto AP22'!W6</f>
        <v>1000</v>
      </c>
      <c r="F42" s="11"/>
      <c r="L42" s="11"/>
    </row>
    <row r="43" spans="1:12" ht="13" x14ac:dyDescent="0.3">
      <c r="B43" s="42" t="s">
        <v>21</v>
      </c>
      <c r="C43" s="81">
        <f>SUM(C35:C42)</f>
        <v>128848.72</v>
      </c>
      <c r="D43" s="81">
        <f>SUM(D35:D42)</f>
        <v>-561.68999999998641</v>
      </c>
      <c r="E43" s="81">
        <f>SUM(E35:E42)</f>
        <v>128287.03000000001</v>
      </c>
      <c r="F43" s="11"/>
      <c r="L43" s="11"/>
    </row>
    <row r="44" spans="1:12" x14ac:dyDescent="0.25">
      <c r="C44" s="11"/>
      <c r="D44" s="11"/>
      <c r="E44" s="11"/>
      <c r="F44" s="11"/>
      <c r="L44" s="11"/>
    </row>
    <row r="45" spans="1:12" ht="13.5" thickBot="1" x14ac:dyDescent="0.35">
      <c r="B45" s="41" t="s">
        <v>22</v>
      </c>
      <c r="C45" s="30">
        <f>+C34</f>
        <v>44562</v>
      </c>
      <c r="D45" s="31" t="s">
        <v>20</v>
      </c>
      <c r="E45" s="30">
        <f>+E34</f>
        <v>44926</v>
      </c>
      <c r="F45" s="11"/>
      <c r="L45" s="11"/>
    </row>
    <row r="46" spans="1:12" x14ac:dyDescent="0.25">
      <c r="B46" s="1" t="s">
        <v>62</v>
      </c>
      <c r="C46" s="79">
        <v>128848.72</v>
      </c>
      <c r="D46" s="79">
        <f>D43</f>
        <v>-561.68999999998641</v>
      </c>
      <c r="E46" s="79">
        <f>SUM(C46:D46)</f>
        <v>128287.03000000001</v>
      </c>
      <c r="F46" s="11"/>
      <c r="K46" s="11"/>
      <c r="L46" s="11"/>
    </row>
    <row r="47" spans="1:12" x14ac:dyDescent="0.25">
      <c r="B47" s="11"/>
      <c r="C47" s="79">
        <f>+'[1]Regn19 '!E47</f>
        <v>0</v>
      </c>
      <c r="D47" s="79">
        <f>+E47-C47</f>
        <v>0</v>
      </c>
      <c r="E47" s="79">
        <v>0</v>
      </c>
      <c r="F47" s="11"/>
      <c r="K47" s="11"/>
      <c r="L47" s="11"/>
    </row>
    <row r="48" spans="1:12" ht="13" x14ac:dyDescent="0.3">
      <c r="B48" s="43" t="s">
        <v>23</v>
      </c>
      <c r="C48" s="81">
        <f>SUM(C46:C47)</f>
        <v>128848.72</v>
      </c>
      <c r="D48" s="81">
        <f t="shared" ref="D48:E48" si="3">SUM(D46:D47)</f>
        <v>-561.68999999998641</v>
      </c>
      <c r="E48" s="81">
        <f t="shared" si="3"/>
        <v>128287.03000000001</v>
      </c>
      <c r="F48" s="11"/>
      <c r="K48" s="11"/>
      <c r="L48" s="11"/>
    </row>
    <row r="49" spans="2:12" x14ac:dyDescent="0.25">
      <c r="C49" s="11"/>
      <c r="D49" s="11"/>
      <c r="E49" s="11"/>
      <c r="F49" s="11"/>
      <c r="K49" s="11"/>
      <c r="L49" s="11"/>
    </row>
    <row r="50" spans="2:12" x14ac:dyDescent="0.25">
      <c r="C50" s="11"/>
      <c r="D50" s="44"/>
      <c r="E50" s="11"/>
      <c r="F50" s="11"/>
      <c r="K50" s="11"/>
      <c r="L50" s="11"/>
    </row>
    <row r="51" spans="2:12" x14ac:dyDescent="0.25">
      <c r="D51" s="44"/>
      <c r="E51" s="11"/>
      <c r="F51" s="11"/>
      <c r="K51" s="11"/>
      <c r="L51" s="11"/>
    </row>
    <row r="52" spans="2:12" x14ac:dyDescent="0.25">
      <c r="C52" s="11"/>
      <c r="D52" s="44"/>
      <c r="E52" s="11"/>
      <c r="F52" s="11"/>
      <c r="K52" s="11"/>
      <c r="L52" s="11"/>
    </row>
    <row r="53" spans="2:12" x14ac:dyDescent="0.25">
      <c r="C53" s="11"/>
      <c r="D53" s="44"/>
      <c r="E53" s="11"/>
      <c r="F53" s="11"/>
      <c r="K53" s="11"/>
      <c r="L53" s="11"/>
    </row>
    <row r="54" spans="2:12" x14ac:dyDescent="0.25">
      <c r="C54" s="11"/>
      <c r="D54" s="44"/>
      <c r="E54" s="11"/>
      <c r="F54" s="11"/>
      <c r="K54" s="11"/>
      <c r="L54" s="11"/>
    </row>
    <row r="55" spans="2:12" x14ac:dyDescent="0.25">
      <c r="B55" s="11" t="s">
        <v>95</v>
      </c>
      <c r="C55" s="11"/>
      <c r="D55" s="44"/>
      <c r="E55" s="11"/>
      <c r="F55" s="11"/>
      <c r="K55" s="11"/>
      <c r="L55" s="11"/>
    </row>
    <row r="56" spans="2:12" x14ac:dyDescent="0.25">
      <c r="C56" s="11"/>
      <c r="D56" s="44"/>
      <c r="E56" s="11"/>
      <c r="F56" s="11"/>
      <c r="K56" s="11"/>
      <c r="L56" s="11"/>
    </row>
    <row r="57" spans="2:12" x14ac:dyDescent="0.25">
      <c r="C57" s="11"/>
      <c r="D57" s="44"/>
      <c r="E57" s="11"/>
      <c r="F57" s="11"/>
      <c r="K57" s="11"/>
      <c r="L57" s="11"/>
    </row>
    <row r="58" spans="2:12" x14ac:dyDescent="0.25">
      <c r="C58" s="11"/>
      <c r="D58" s="44"/>
      <c r="E58" s="11"/>
      <c r="F58" s="11"/>
      <c r="K58" s="11"/>
      <c r="L58" s="11"/>
    </row>
    <row r="59" spans="2:12" x14ac:dyDescent="0.25">
      <c r="C59" s="11"/>
      <c r="D59" s="44"/>
      <c r="E59" s="11"/>
      <c r="F59" s="11"/>
      <c r="K59" s="11"/>
      <c r="L59" s="11"/>
    </row>
    <row r="60" spans="2:12" x14ac:dyDescent="0.25">
      <c r="C60" s="11"/>
      <c r="D60" s="44"/>
      <c r="E60" s="11"/>
      <c r="F60" s="11"/>
      <c r="K60" s="11"/>
      <c r="L60" s="11"/>
    </row>
    <row r="61" spans="2:12" x14ac:dyDescent="0.25">
      <c r="C61" s="44"/>
      <c r="D61" s="44"/>
      <c r="E61" s="11"/>
      <c r="F61" s="11"/>
      <c r="K61" s="11"/>
      <c r="L61" s="11"/>
    </row>
    <row r="62" spans="2:12" x14ac:dyDescent="0.25">
      <c r="C62" s="11"/>
      <c r="D62" s="44"/>
      <c r="E62" s="11"/>
      <c r="F62" s="11"/>
      <c r="K62" s="11"/>
      <c r="L62" s="11"/>
    </row>
    <row r="63" spans="2:12" x14ac:dyDescent="0.25">
      <c r="C63" s="11"/>
      <c r="D63" s="11"/>
      <c r="E63" s="11"/>
      <c r="F63" s="11"/>
      <c r="K63" s="11"/>
      <c r="L63" s="11"/>
    </row>
    <row r="64" spans="2:12" x14ac:dyDescent="0.25">
      <c r="F64" s="11"/>
      <c r="K64" s="11"/>
      <c r="L64" s="11"/>
    </row>
    <row r="65" spans="2:6" ht="13" x14ac:dyDescent="0.3">
      <c r="B65" s="45"/>
      <c r="F65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6B8B-F3B9-49D5-9580-5E14FC8B70BC}">
  <sheetPr>
    <tabColor rgb="FFFFFF00"/>
    <pageSetUpPr fitToPage="1"/>
  </sheetPr>
  <dimension ref="A1:AA301"/>
  <sheetViews>
    <sheetView zoomScaleNormal="100" workbookViewId="0">
      <pane xSplit="7" ySplit="6" topLeftCell="P7" activePane="bottomRight" state="frozen"/>
      <selection pane="topRight" activeCell="H1" sqref="H1"/>
      <selection pane="bottomLeft" activeCell="A7" sqref="A7"/>
      <selection pane="bottomRight" activeCell="E6" sqref="E6"/>
    </sheetView>
  </sheetViews>
  <sheetFormatPr baseColWidth="10" defaultColWidth="11.453125" defaultRowHeight="12.5" x14ac:dyDescent="0.25"/>
  <cols>
    <col min="1" max="1" width="7.26953125" style="1" customWidth="1"/>
    <col min="2" max="2" width="11.453125" style="1"/>
    <col min="3" max="3" width="66" style="1" customWidth="1"/>
    <col min="4" max="4" width="6.7265625" style="1" customWidth="1"/>
    <col min="5" max="6" width="13.54296875" style="1" customWidth="1"/>
    <col min="7" max="10" width="13.54296875" style="66" customWidth="1"/>
    <col min="11" max="11" width="13.54296875" style="67" customWidth="1"/>
    <col min="12" max="13" width="11.26953125" style="1" customWidth="1"/>
    <col min="14" max="17" width="11.7265625" style="1" bestFit="1" customWidth="1"/>
    <col min="18" max="18" width="13.54296875" style="1" customWidth="1"/>
    <col min="19" max="20" width="10.1796875" style="1" customWidth="1"/>
    <col min="21" max="21" width="11.54296875" style="1" bestFit="1" customWidth="1"/>
    <col min="22" max="22" width="11.7265625" style="1" bestFit="1" customWidth="1"/>
    <col min="23" max="25" width="11.54296875" style="1" bestFit="1" customWidth="1"/>
    <col min="26" max="27" width="5.54296875" style="2" bestFit="1" customWidth="1"/>
    <col min="28" max="16384" width="11.453125" style="1"/>
  </cols>
  <sheetData>
    <row r="1" spans="1:25" ht="14.5" x14ac:dyDescent="0.35">
      <c r="C1" s="50" t="s">
        <v>60</v>
      </c>
      <c r="E1" s="26">
        <v>49985.06</v>
      </c>
      <c r="F1" s="47">
        <v>39676.83</v>
      </c>
      <c r="G1" s="66">
        <v>7758.08</v>
      </c>
      <c r="H1" s="66">
        <v>4454</v>
      </c>
      <c r="I1" s="66">
        <v>19105.11</v>
      </c>
      <c r="J1" s="66">
        <v>5875.63</v>
      </c>
      <c r="K1" s="67">
        <v>1994.01</v>
      </c>
      <c r="N1" s="55">
        <f>SUM(L6:N6)</f>
        <v>30796.309999999998</v>
      </c>
      <c r="X1" s="2">
        <f>SUM(O6:V6)</f>
        <v>-31358</v>
      </c>
      <c r="Y1" s="2">
        <f>N1+X1</f>
        <v>-561.69000000000233</v>
      </c>
    </row>
    <row r="2" spans="1:25" ht="14.5" x14ac:dyDescent="0.35">
      <c r="E2" s="26"/>
      <c r="F2" s="47"/>
      <c r="L2" s="25" t="s">
        <v>10</v>
      </c>
      <c r="O2" s="25" t="s">
        <v>9</v>
      </c>
    </row>
    <row r="3" spans="1:25" ht="13.5" thickBot="1" x14ac:dyDescent="0.35">
      <c r="E3" s="26"/>
      <c r="F3" s="58"/>
      <c r="G3" s="68"/>
      <c r="H3" s="68"/>
      <c r="I3" s="68"/>
      <c r="J3" s="68"/>
      <c r="K3" s="6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5" ht="50.25" customHeight="1" thickBot="1" x14ac:dyDescent="0.35">
      <c r="A4" s="24" t="s">
        <v>8</v>
      </c>
      <c r="B4" s="23" t="s">
        <v>7</v>
      </c>
      <c r="C4" s="23" t="s">
        <v>6</v>
      </c>
      <c r="D4" s="21"/>
      <c r="E4" s="22" t="s">
        <v>54</v>
      </c>
      <c r="F4" s="22" t="s">
        <v>58</v>
      </c>
      <c r="G4" s="22" t="s">
        <v>53</v>
      </c>
      <c r="H4" s="22" t="s">
        <v>66</v>
      </c>
      <c r="I4" s="22" t="s">
        <v>67</v>
      </c>
      <c r="J4" s="22" t="s">
        <v>66</v>
      </c>
      <c r="K4" s="22" t="s">
        <v>72</v>
      </c>
      <c r="L4" s="21" t="s">
        <v>61</v>
      </c>
      <c r="M4" s="21" t="s">
        <v>74</v>
      </c>
      <c r="N4" s="21" t="s">
        <v>76</v>
      </c>
      <c r="O4" s="21" t="s">
        <v>90</v>
      </c>
      <c r="P4" s="21" t="s">
        <v>78</v>
      </c>
      <c r="Q4" s="21" t="s">
        <v>91</v>
      </c>
      <c r="R4" s="21" t="s">
        <v>77</v>
      </c>
      <c r="S4" s="21" t="s">
        <v>30</v>
      </c>
      <c r="T4" s="21" t="s">
        <v>94</v>
      </c>
      <c r="U4" s="21" t="s">
        <v>5</v>
      </c>
      <c r="V4" s="21" t="s">
        <v>75</v>
      </c>
      <c r="W4" s="21" t="s">
        <v>4</v>
      </c>
      <c r="X4" s="21" t="s">
        <v>3</v>
      </c>
      <c r="Y4" s="21" t="s">
        <v>2</v>
      </c>
    </row>
    <row r="5" spans="1:25" ht="25.5" customHeight="1" x14ac:dyDescent="0.3">
      <c r="A5" s="59"/>
      <c r="B5" s="60"/>
      <c r="C5" s="60"/>
      <c r="D5" s="60"/>
      <c r="E5" s="57" t="s">
        <v>63</v>
      </c>
      <c r="F5" s="57" t="s">
        <v>64</v>
      </c>
      <c r="G5" s="70" t="s">
        <v>65</v>
      </c>
      <c r="H5" s="71" t="s">
        <v>68</v>
      </c>
      <c r="I5" s="71" t="s">
        <v>69</v>
      </c>
      <c r="J5" s="70" t="s">
        <v>70</v>
      </c>
      <c r="K5" s="72"/>
      <c r="L5" s="61"/>
      <c r="M5" s="61"/>
      <c r="N5" s="61"/>
      <c r="O5" s="62"/>
      <c r="P5" s="62"/>
      <c r="Q5" s="62"/>
      <c r="R5" s="63"/>
      <c r="S5" s="63"/>
      <c r="T5" s="63"/>
      <c r="U5" s="62"/>
      <c r="V5" s="62"/>
      <c r="W5" s="62"/>
      <c r="X5" s="64"/>
      <c r="Y5" s="65"/>
    </row>
    <row r="6" spans="1:25" ht="14.5" x14ac:dyDescent="0.35">
      <c r="A6" s="20"/>
      <c r="B6" s="19"/>
      <c r="C6" s="54" t="s">
        <v>59</v>
      </c>
      <c r="D6" s="18"/>
      <c r="E6" s="17">
        <f t="shared" ref="E6:J6" si="0">SUM(E9:E1048576)+E1</f>
        <v>35172.160000000003</v>
      </c>
      <c r="F6" s="56">
        <f t="shared" si="0"/>
        <v>81848.790000000008</v>
      </c>
      <c r="G6" s="73">
        <f t="shared" si="0"/>
        <v>8266.09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>SUM(K8:K1048576)+K1</f>
        <v>1999.99</v>
      </c>
      <c r="L6" s="53">
        <f>SUM(L7:L1048576)</f>
        <v>13104</v>
      </c>
      <c r="M6" s="53">
        <f>SUM(M7:M1048576)</f>
        <v>17505.96</v>
      </c>
      <c r="N6" s="53">
        <f t="shared" ref="N6:W6" si="1">SUM(N7:N1048576)</f>
        <v>186.34999999999997</v>
      </c>
      <c r="O6" s="53">
        <f t="shared" si="1"/>
        <v>-5163</v>
      </c>
      <c r="P6" s="53">
        <f t="shared" si="1"/>
        <v>-15044</v>
      </c>
      <c r="Q6" s="53">
        <f t="shared" si="1"/>
        <v>-1877.4</v>
      </c>
      <c r="R6" s="53">
        <f t="shared" si="1"/>
        <v>-1113.5999999999999</v>
      </c>
      <c r="S6" s="53">
        <f t="shared" si="1"/>
        <v>-4834</v>
      </c>
      <c r="T6" s="53">
        <f t="shared" si="1"/>
        <v>-630</v>
      </c>
      <c r="U6" s="53">
        <f t="shared" si="1"/>
        <v>-2500</v>
      </c>
      <c r="V6" s="53">
        <f t="shared" si="1"/>
        <v>-196</v>
      </c>
      <c r="W6" s="53">
        <f t="shared" si="1"/>
        <v>1000</v>
      </c>
      <c r="X6" s="53">
        <f>SUM(X7:X1048576)</f>
        <v>0</v>
      </c>
      <c r="Y6" s="16"/>
    </row>
    <row r="7" spans="1:25" ht="14.5" x14ac:dyDescent="0.35">
      <c r="B7" s="15"/>
      <c r="C7" s="14"/>
      <c r="D7" s="14"/>
      <c r="E7" s="13"/>
      <c r="F7" s="12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12"/>
      <c r="Y7" s="3"/>
    </row>
    <row r="8" spans="1:25" ht="14.5" x14ac:dyDescent="0.35">
      <c r="A8" s="1">
        <v>44</v>
      </c>
      <c r="B8" s="85">
        <v>44926</v>
      </c>
      <c r="C8" s="86" t="s">
        <v>73</v>
      </c>
      <c r="D8" s="14"/>
      <c r="E8" s="13"/>
      <c r="F8" s="12"/>
      <c r="G8" s="51"/>
      <c r="H8" s="51"/>
      <c r="I8" s="51"/>
      <c r="J8" s="51"/>
      <c r="K8" s="51">
        <v>5.98</v>
      </c>
      <c r="L8" s="51"/>
      <c r="N8" s="51">
        <v>5.98</v>
      </c>
      <c r="O8" s="51"/>
      <c r="P8" s="51"/>
      <c r="Q8" s="51"/>
      <c r="R8" s="51"/>
      <c r="S8" s="51"/>
      <c r="T8" s="51"/>
      <c r="U8" s="51"/>
      <c r="V8" s="51"/>
      <c r="W8" s="51"/>
      <c r="X8" s="12"/>
      <c r="Y8" s="3">
        <f>E8+F8+G8+H8+I8+J8+K8+W8-L8-M8-N8-O8-P8-Q8-R8-S8-T8-U8-V8</f>
        <v>0</v>
      </c>
    </row>
    <row r="9" spans="1:25" ht="14.5" x14ac:dyDescent="0.35">
      <c r="A9" s="1">
        <v>43</v>
      </c>
      <c r="B9" s="46">
        <v>44916</v>
      </c>
      <c r="C9" t="s">
        <v>89</v>
      </c>
      <c r="F9" s="47">
        <v>4471.38</v>
      </c>
      <c r="G9" s="51"/>
      <c r="H9" s="51">
        <v>-4471.38</v>
      </c>
      <c r="I9" s="51"/>
      <c r="J9" s="51"/>
      <c r="K9" s="74"/>
      <c r="L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12"/>
      <c r="Y9" s="3">
        <f t="shared" ref="Y9:Y54" si="2">E9+F9+G9+H9+I9+J9+K9+W9-L9-M9-N9-O9-P9-Q9-R9-S9-T9-U9-V9</f>
        <v>0</v>
      </c>
    </row>
    <row r="10" spans="1:25" ht="14.5" x14ac:dyDescent="0.35">
      <c r="A10" s="1">
        <v>43</v>
      </c>
      <c r="B10" s="46">
        <v>44916</v>
      </c>
      <c r="C10" t="s">
        <v>71</v>
      </c>
      <c r="F10" s="47"/>
      <c r="G10" s="51"/>
      <c r="H10" s="51">
        <v>17.38</v>
      </c>
      <c r="I10" s="51"/>
      <c r="J10" s="51"/>
      <c r="K10" s="74"/>
      <c r="L10" s="51"/>
      <c r="N10" s="51">
        <v>17.38</v>
      </c>
      <c r="O10" s="51"/>
      <c r="P10" s="51"/>
      <c r="Q10" s="51"/>
      <c r="R10" s="51"/>
      <c r="S10" s="51"/>
      <c r="T10" s="51"/>
      <c r="U10" s="51"/>
      <c r="V10" s="51"/>
      <c r="W10" s="51"/>
      <c r="X10" s="12"/>
      <c r="Y10" s="3">
        <f t="shared" si="2"/>
        <v>0</v>
      </c>
    </row>
    <row r="11" spans="1:25" ht="14.5" x14ac:dyDescent="0.35">
      <c r="A11" s="1">
        <v>42</v>
      </c>
      <c r="B11" s="46">
        <v>44916</v>
      </c>
      <c r="C11" t="s">
        <v>89</v>
      </c>
      <c r="F11" s="47">
        <v>5881.3</v>
      </c>
      <c r="G11" s="51"/>
      <c r="H11" s="51"/>
      <c r="I11" s="51"/>
      <c r="J11" s="51">
        <f>-F11</f>
        <v>-5881.3</v>
      </c>
      <c r="K11" s="74"/>
      <c r="L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12"/>
      <c r="Y11" s="3">
        <f t="shared" si="2"/>
        <v>0</v>
      </c>
    </row>
    <row r="12" spans="1:25" ht="14.5" x14ac:dyDescent="0.35">
      <c r="A12" s="1">
        <v>42</v>
      </c>
      <c r="B12" s="46">
        <v>44916</v>
      </c>
      <c r="C12" t="s">
        <v>71</v>
      </c>
      <c r="F12" s="47"/>
      <c r="G12" s="51"/>
      <c r="H12" s="51"/>
      <c r="I12" s="51"/>
      <c r="J12" s="51">
        <v>5.67</v>
      </c>
      <c r="K12" s="74"/>
      <c r="L12" s="51"/>
      <c r="N12" s="51">
        <v>5.67</v>
      </c>
      <c r="O12" s="51"/>
      <c r="P12" s="51"/>
      <c r="Q12" s="51"/>
      <c r="R12" s="51"/>
      <c r="S12" s="51"/>
      <c r="T12" s="51"/>
      <c r="U12" s="51"/>
      <c r="V12" s="51"/>
      <c r="W12" s="51"/>
      <c r="X12" s="12"/>
      <c r="Y12" s="3">
        <f t="shared" si="2"/>
        <v>0</v>
      </c>
    </row>
    <row r="13" spans="1:25" ht="14.5" x14ac:dyDescent="0.35">
      <c r="A13" s="1">
        <v>41</v>
      </c>
      <c r="B13" s="46">
        <v>44916</v>
      </c>
      <c r="C13" t="s">
        <v>89</v>
      </c>
      <c r="F13" s="47">
        <v>19195.740000000002</v>
      </c>
      <c r="G13" s="51"/>
      <c r="H13" s="51"/>
      <c r="I13" s="51">
        <v>-19195.740000000002</v>
      </c>
      <c r="J13" s="51"/>
      <c r="K13" s="74"/>
      <c r="L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2"/>
      <c r="Y13" s="3">
        <f t="shared" si="2"/>
        <v>0</v>
      </c>
    </row>
    <row r="14" spans="1:25" ht="14.5" x14ac:dyDescent="0.35">
      <c r="A14" s="1">
        <v>41</v>
      </c>
      <c r="B14" s="46">
        <v>44916</v>
      </c>
      <c r="C14" t="s">
        <v>71</v>
      </c>
      <c r="F14" s="47"/>
      <c r="G14" s="51"/>
      <c r="H14" s="51"/>
      <c r="I14" s="51">
        <v>90.63</v>
      </c>
      <c r="J14" s="51"/>
      <c r="K14" s="74"/>
      <c r="L14" s="51"/>
      <c r="N14" s="51">
        <v>90.63</v>
      </c>
      <c r="O14" s="51"/>
      <c r="P14" s="51"/>
      <c r="Q14" s="51"/>
      <c r="R14" s="51"/>
      <c r="S14" s="51"/>
      <c r="T14" s="51"/>
      <c r="U14" s="51"/>
      <c r="V14" s="51"/>
      <c r="W14" s="51"/>
      <c r="X14" s="12"/>
      <c r="Y14" s="3">
        <f t="shared" si="2"/>
        <v>0</v>
      </c>
    </row>
    <row r="15" spans="1:25" ht="14.5" x14ac:dyDescent="0.35">
      <c r="A15" s="1">
        <f t="shared" ref="A15:A19" si="3">A16+1</f>
        <v>40</v>
      </c>
      <c r="B15" s="46">
        <v>44926</v>
      </c>
      <c r="C15" t="s">
        <v>1</v>
      </c>
      <c r="F15" s="47">
        <v>23.54</v>
      </c>
      <c r="G15" s="51"/>
      <c r="H15" s="51"/>
      <c r="I15" s="51"/>
      <c r="J15" s="51"/>
      <c r="K15" s="74"/>
      <c r="L15" s="51"/>
      <c r="N15" s="51">
        <v>23.54</v>
      </c>
      <c r="O15" s="51"/>
      <c r="P15" s="51"/>
      <c r="Q15" s="51"/>
      <c r="R15" s="51"/>
      <c r="S15" s="51"/>
      <c r="T15" s="51"/>
      <c r="U15" s="51"/>
      <c r="V15" s="51"/>
      <c r="W15" s="51"/>
      <c r="X15" s="12"/>
      <c r="Y15" s="3">
        <f t="shared" si="2"/>
        <v>0</v>
      </c>
    </row>
    <row r="16" spans="1:25" ht="14.5" x14ac:dyDescent="0.35">
      <c r="A16" s="1">
        <f t="shared" si="3"/>
        <v>39</v>
      </c>
      <c r="B16" s="46">
        <v>44746</v>
      </c>
      <c r="C16" t="s">
        <v>51</v>
      </c>
      <c r="F16" s="47">
        <v>11160</v>
      </c>
      <c r="G16" s="51"/>
      <c r="H16" s="51"/>
      <c r="I16" s="51"/>
      <c r="J16" s="51"/>
      <c r="K16" s="74"/>
      <c r="L16" s="51">
        <v>11160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12"/>
      <c r="Y16" s="3">
        <f t="shared" si="2"/>
        <v>0</v>
      </c>
    </row>
    <row r="17" spans="1:27" ht="14.5" x14ac:dyDescent="0.35">
      <c r="A17" s="1">
        <f>A18+1</f>
        <v>38</v>
      </c>
      <c r="B17" s="46">
        <v>44595</v>
      </c>
      <c r="C17" t="s">
        <v>52</v>
      </c>
      <c r="F17" s="47">
        <v>1440</v>
      </c>
      <c r="G17" s="51"/>
      <c r="H17" s="51"/>
      <c r="I17" s="51"/>
      <c r="J17" s="51"/>
      <c r="K17" s="74"/>
      <c r="L17" s="51">
        <v>1440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12"/>
      <c r="Y17" s="3">
        <f t="shared" si="2"/>
        <v>0</v>
      </c>
    </row>
    <row r="18" spans="1:27" ht="14.5" x14ac:dyDescent="0.35">
      <c r="A18" s="1">
        <f t="shared" si="3"/>
        <v>37</v>
      </c>
      <c r="B18" s="46">
        <v>44926</v>
      </c>
      <c r="C18" t="s">
        <v>1</v>
      </c>
      <c r="F18" s="12"/>
      <c r="G18" s="75">
        <v>4.01</v>
      </c>
      <c r="H18" s="75"/>
      <c r="I18" s="75"/>
      <c r="J18" s="75"/>
      <c r="K18" s="76"/>
      <c r="L18" s="51"/>
      <c r="N18" s="51">
        <v>4.01</v>
      </c>
      <c r="O18" s="51"/>
      <c r="P18" s="51"/>
      <c r="Q18" s="51"/>
      <c r="R18" s="51"/>
      <c r="S18" s="51"/>
      <c r="T18" s="51"/>
      <c r="U18" s="51"/>
      <c r="V18" s="51"/>
      <c r="W18" s="51"/>
      <c r="X18" s="12"/>
      <c r="Y18" s="3">
        <f t="shared" si="2"/>
        <v>0</v>
      </c>
    </row>
    <row r="19" spans="1:27" ht="14.5" x14ac:dyDescent="0.35">
      <c r="A19" s="1">
        <f t="shared" si="3"/>
        <v>36</v>
      </c>
      <c r="B19" s="46">
        <v>44746</v>
      </c>
      <c r="C19" t="s">
        <v>51</v>
      </c>
      <c r="F19" s="12"/>
      <c r="G19" s="75">
        <v>432</v>
      </c>
      <c r="H19" s="75"/>
      <c r="I19" s="75"/>
      <c r="J19" s="75"/>
      <c r="K19" s="76"/>
      <c r="L19" s="51">
        <v>432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12"/>
      <c r="Y19" s="3">
        <f t="shared" si="2"/>
        <v>0</v>
      </c>
    </row>
    <row r="20" spans="1:27" ht="14.5" x14ac:dyDescent="0.35">
      <c r="A20" s="1">
        <f>A21+1</f>
        <v>35</v>
      </c>
      <c r="B20" s="46">
        <v>44595</v>
      </c>
      <c r="C20" t="s">
        <v>52</v>
      </c>
      <c r="F20" s="12"/>
      <c r="G20" s="75">
        <v>72</v>
      </c>
      <c r="H20" s="75"/>
      <c r="I20" s="75"/>
      <c r="J20" s="75"/>
      <c r="K20" s="76"/>
      <c r="L20" s="51">
        <v>72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12"/>
      <c r="Y20" s="3">
        <f t="shared" si="2"/>
        <v>0</v>
      </c>
    </row>
    <row r="21" spans="1:27" ht="14.5" x14ac:dyDescent="0.35">
      <c r="A21" s="1">
        <f t="shared" ref="A21:A53" si="4">A22+1</f>
        <v>34</v>
      </c>
      <c r="B21" s="46">
        <v>44926</v>
      </c>
      <c r="C21" t="s">
        <v>1</v>
      </c>
      <c r="D21" s="47" t="s">
        <v>44</v>
      </c>
      <c r="E21" s="47">
        <v>39.14</v>
      </c>
      <c r="F21" s="10"/>
      <c r="G21" s="75"/>
      <c r="H21" s="75"/>
      <c r="I21" s="75"/>
      <c r="J21" s="75"/>
      <c r="K21" s="76"/>
      <c r="L21" s="52"/>
      <c r="N21" s="52">
        <v>39.14</v>
      </c>
      <c r="O21" s="52"/>
      <c r="P21" s="52"/>
      <c r="Q21" s="52"/>
      <c r="R21" s="52"/>
      <c r="S21" s="52"/>
      <c r="T21" s="52"/>
      <c r="U21" s="52"/>
      <c r="V21" s="52"/>
      <c r="W21" s="52"/>
      <c r="X21" s="10"/>
      <c r="Y21" s="3">
        <f t="shared" si="2"/>
        <v>0</v>
      </c>
      <c r="AA21" s="1"/>
    </row>
    <row r="22" spans="1:27" ht="14.5" x14ac:dyDescent="0.35">
      <c r="A22" s="1">
        <f t="shared" si="4"/>
        <v>33</v>
      </c>
      <c r="B22" s="46">
        <v>44925</v>
      </c>
      <c r="C22" t="s">
        <v>0</v>
      </c>
      <c r="D22" s="47" t="s">
        <v>44</v>
      </c>
      <c r="E22" s="47">
        <v>-14</v>
      </c>
      <c r="F22" s="10"/>
      <c r="G22" s="75"/>
      <c r="H22" s="75"/>
      <c r="I22" s="75"/>
      <c r="J22" s="75"/>
      <c r="K22" s="76"/>
      <c r="L22" s="52"/>
      <c r="N22" s="52"/>
      <c r="P22" s="52"/>
      <c r="Q22" s="52"/>
      <c r="R22" s="52"/>
      <c r="S22" s="52"/>
      <c r="T22" s="52"/>
      <c r="U22" s="52"/>
      <c r="V22" s="52">
        <v>-14</v>
      </c>
      <c r="W22" s="52"/>
      <c r="X22" s="10"/>
      <c r="Y22" s="3">
        <f t="shared" si="2"/>
        <v>0</v>
      </c>
      <c r="AA22" s="1"/>
    </row>
    <row r="23" spans="1:27" ht="14.5" x14ac:dyDescent="0.35">
      <c r="A23" s="1">
        <f t="shared" si="4"/>
        <v>32</v>
      </c>
      <c r="B23" s="46">
        <v>44900</v>
      </c>
      <c r="C23" t="s">
        <v>88</v>
      </c>
      <c r="D23" s="47" t="s">
        <v>44</v>
      </c>
      <c r="E23" s="47">
        <v>-1110</v>
      </c>
      <c r="F23" s="10"/>
      <c r="G23" s="75"/>
      <c r="H23" s="75"/>
      <c r="I23" s="75"/>
      <c r="J23" s="75"/>
      <c r="K23" s="76"/>
      <c r="L23" s="52"/>
      <c r="M23" s="52"/>
      <c r="N23" s="52"/>
      <c r="P23" s="52"/>
      <c r="S23" s="52">
        <v>-1110</v>
      </c>
      <c r="T23" s="52"/>
      <c r="U23" s="52"/>
      <c r="V23" s="52"/>
      <c r="W23" s="52"/>
      <c r="X23" s="10"/>
      <c r="Y23" s="3">
        <f t="shared" si="2"/>
        <v>0</v>
      </c>
      <c r="AA23" s="1"/>
    </row>
    <row r="24" spans="1:27" ht="14.5" x14ac:dyDescent="0.35">
      <c r="A24" s="1">
        <f t="shared" si="4"/>
        <v>31</v>
      </c>
      <c r="B24" s="46">
        <v>44895</v>
      </c>
      <c r="C24" t="s">
        <v>0</v>
      </c>
      <c r="D24" s="47" t="s">
        <v>44</v>
      </c>
      <c r="E24" s="47">
        <v>-10</v>
      </c>
      <c r="F24" s="10"/>
      <c r="G24" s="75"/>
      <c r="H24" s="75"/>
      <c r="I24" s="75"/>
      <c r="J24" s="75"/>
      <c r="K24" s="76"/>
      <c r="L24" s="52"/>
      <c r="M24" s="52"/>
      <c r="N24" s="52"/>
      <c r="P24" s="52"/>
      <c r="R24" s="52"/>
      <c r="T24" s="52"/>
      <c r="U24" s="52"/>
      <c r="V24" s="52">
        <v>-10</v>
      </c>
      <c r="W24" s="52"/>
      <c r="X24" s="10"/>
      <c r="Y24" s="3">
        <f t="shared" si="2"/>
        <v>0</v>
      </c>
      <c r="AA24" s="1"/>
    </row>
    <row r="25" spans="1:27" ht="14.5" x14ac:dyDescent="0.35">
      <c r="A25" s="1">
        <f t="shared" si="4"/>
        <v>30</v>
      </c>
      <c r="B25" s="46">
        <v>44865</v>
      </c>
      <c r="C25" t="s">
        <v>0</v>
      </c>
      <c r="D25" s="47" t="s">
        <v>44</v>
      </c>
      <c r="E25" s="47">
        <v>-14</v>
      </c>
      <c r="F25" s="10"/>
      <c r="G25" s="75"/>
      <c r="H25" s="75"/>
      <c r="I25" s="75"/>
      <c r="J25" s="75"/>
      <c r="K25" s="76"/>
      <c r="L25" s="52"/>
      <c r="M25" s="52"/>
      <c r="N25" s="52"/>
      <c r="P25" s="52"/>
      <c r="R25" s="52"/>
      <c r="T25" s="52"/>
      <c r="U25" s="52"/>
      <c r="V25" s="52">
        <v>-14</v>
      </c>
      <c r="W25" s="52"/>
      <c r="X25" s="10"/>
      <c r="Y25" s="3">
        <f t="shared" si="2"/>
        <v>0</v>
      </c>
      <c r="AA25" s="1"/>
    </row>
    <row r="26" spans="1:27" ht="14.5" x14ac:dyDescent="0.35">
      <c r="A26" s="1">
        <f t="shared" si="4"/>
        <v>29</v>
      </c>
      <c r="B26" s="46">
        <v>44858</v>
      </c>
      <c r="C26" t="s">
        <v>87</v>
      </c>
      <c r="D26" s="47" t="s">
        <v>44</v>
      </c>
      <c r="E26" s="47">
        <v>-3064</v>
      </c>
      <c r="F26" s="10"/>
      <c r="G26" s="75"/>
      <c r="H26" s="75"/>
      <c r="I26" s="75"/>
      <c r="J26" s="75"/>
      <c r="K26" s="76"/>
      <c r="L26" s="52"/>
      <c r="M26" s="52"/>
      <c r="N26" s="52"/>
      <c r="P26" s="52"/>
      <c r="S26" s="52">
        <v>-3064</v>
      </c>
      <c r="T26" s="52"/>
      <c r="U26" s="52"/>
      <c r="V26" s="52"/>
      <c r="W26" s="52"/>
      <c r="X26" s="10"/>
      <c r="Y26" s="3">
        <f t="shared" si="2"/>
        <v>0</v>
      </c>
      <c r="AA26" s="1"/>
    </row>
    <row r="27" spans="1:27" ht="14.5" x14ac:dyDescent="0.35">
      <c r="A27" s="1">
        <f t="shared" si="4"/>
        <v>28</v>
      </c>
      <c r="B27" s="46">
        <v>44834</v>
      </c>
      <c r="C27" t="s">
        <v>0</v>
      </c>
      <c r="D27" s="47" t="s">
        <v>44</v>
      </c>
      <c r="E27" s="47">
        <v>-14</v>
      </c>
      <c r="F27" s="10"/>
      <c r="G27" s="75"/>
      <c r="H27" s="75"/>
      <c r="I27" s="75"/>
      <c r="J27" s="75"/>
      <c r="K27" s="76"/>
      <c r="L27" s="52"/>
      <c r="M27" s="52"/>
      <c r="N27" s="52"/>
      <c r="P27" s="52"/>
      <c r="R27" s="52"/>
      <c r="S27" s="52"/>
      <c r="T27" s="52"/>
      <c r="U27" s="52"/>
      <c r="V27" s="52">
        <v>-14</v>
      </c>
      <c r="W27" s="52"/>
      <c r="X27" s="10"/>
      <c r="Y27" s="3">
        <f t="shared" si="2"/>
        <v>0</v>
      </c>
      <c r="AA27" s="1"/>
    </row>
    <row r="28" spans="1:27" ht="14.5" x14ac:dyDescent="0.35">
      <c r="A28" s="1">
        <f t="shared" si="4"/>
        <v>27</v>
      </c>
      <c r="B28" s="46">
        <v>44818</v>
      </c>
      <c r="C28" t="s">
        <v>85</v>
      </c>
      <c r="D28" s="47" t="s">
        <v>44</v>
      </c>
      <c r="E28" s="47">
        <v>-377.4</v>
      </c>
      <c r="F28" s="10"/>
      <c r="G28" s="75"/>
      <c r="H28" s="75"/>
      <c r="I28" s="75"/>
      <c r="J28" s="75"/>
      <c r="K28" s="76"/>
      <c r="L28" s="52"/>
      <c r="M28" s="52"/>
      <c r="N28" s="52"/>
      <c r="P28" s="52"/>
      <c r="Q28" s="52">
        <v>-377.4</v>
      </c>
      <c r="R28" s="52"/>
      <c r="S28" s="52"/>
      <c r="T28" s="52"/>
      <c r="U28" s="52"/>
      <c r="V28" s="52"/>
      <c r="W28" s="52"/>
      <c r="X28" s="10"/>
      <c r="Y28" s="3">
        <f t="shared" si="2"/>
        <v>0</v>
      </c>
      <c r="AA28" s="1"/>
    </row>
    <row r="29" spans="1:27" ht="14.5" x14ac:dyDescent="0.35">
      <c r="A29" s="1">
        <f t="shared" si="4"/>
        <v>26</v>
      </c>
      <c r="B29" s="46">
        <v>44804</v>
      </c>
      <c r="C29" t="s">
        <v>0</v>
      </c>
      <c r="D29" s="47" t="s">
        <v>44</v>
      </c>
      <c r="E29" s="47">
        <v>-14</v>
      </c>
      <c r="F29" s="10"/>
      <c r="G29" s="75"/>
      <c r="H29" s="75"/>
      <c r="I29" s="75"/>
      <c r="J29" s="75"/>
      <c r="K29" s="76"/>
      <c r="L29" s="52"/>
      <c r="M29" s="52"/>
      <c r="N29" s="52"/>
      <c r="O29" s="52"/>
      <c r="P29" s="52"/>
      <c r="R29" s="52"/>
      <c r="S29" s="52"/>
      <c r="T29" s="52"/>
      <c r="U29" s="52"/>
      <c r="V29" s="52">
        <v>-14</v>
      </c>
      <c r="W29" s="52"/>
      <c r="X29" s="10"/>
      <c r="Y29" s="3">
        <f t="shared" si="2"/>
        <v>0</v>
      </c>
      <c r="AA29" s="1"/>
    </row>
    <row r="30" spans="1:27" ht="14.5" x14ac:dyDescent="0.35">
      <c r="A30" s="1">
        <f t="shared" si="4"/>
        <v>25</v>
      </c>
      <c r="B30" s="46">
        <v>44802</v>
      </c>
      <c r="C30" t="s">
        <v>86</v>
      </c>
      <c r="D30" s="47" t="s">
        <v>44</v>
      </c>
      <c r="E30" s="47">
        <v>-1500</v>
      </c>
      <c r="F30" s="10"/>
      <c r="G30" s="75"/>
      <c r="H30" s="75"/>
      <c r="I30" s="75"/>
      <c r="J30" s="75"/>
      <c r="K30" s="76"/>
      <c r="L30" s="52"/>
      <c r="M30" s="52"/>
      <c r="N30" s="52"/>
      <c r="P30" s="52"/>
      <c r="Q30" s="52">
        <v>-1500</v>
      </c>
      <c r="R30" s="52"/>
      <c r="S30" s="52"/>
      <c r="T30" s="52"/>
      <c r="U30" s="52"/>
      <c r="V30" s="52"/>
      <c r="W30" s="52"/>
      <c r="X30" s="10"/>
      <c r="Y30" s="3">
        <f t="shared" si="2"/>
        <v>0</v>
      </c>
      <c r="AA30" s="1"/>
    </row>
    <row r="31" spans="1:27" ht="14.5" x14ac:dyDescent="0.35">
      <c r="A31" s="1">
        <f t="shared" si="4"/>
        <v>24</v>
      </c>
      <c r="B31" s="46">
        <v>44771</v>
      </c>
      <c r="C31" t="s">
        <v>0</v>
      </c>
      <c r="D31" s="47" t="s">
        <v>44</v>
      </c>
      <c r="E31" s="47">
        <v>-10</v>
      </c>
      <c r="F31" s="10"/>
      <c r="G31" s="75"/>
      <c r="H31" s="75"/>
      <c r="I31" s="75"/>
      <c r="J31" s="75"/>
      <c r="K31" s="76"/>
      <c r="L31" s="52"/>
      <c r="M31" s="52"/>
      <c r="N31" s="52"/>
      <c r="O31" s="52"/>
      <c r="P31" s="52"/>
      <c r="R31" s="52"/>
      <c r="S31" s="52"/>
      <c r="T31" s="52"/>
      <c r="U31" s="52"/>
      <c r="V31" s="52">
        <v>-10</v>
      </c>
      <c r="W31" s="52"/>
      <c r="X31" s="10"/>
      <c r="Y31" s="3">
        <f t="shared" si="2"/>
        <v>0</v>
      </c>
      <c r="AA31" s="1"/>
    </row>
    <row r="32" spans="1:27" ht="14.5" x14ac:dyDescent="0.35">
      <c r="A32" s="1">
        <f t="shared" si="4"/>
        <v>23</v>
      </c>
      <c r="B32" s="46">
        <v>44742</v>
      </c>
      <c r="C32" t="s">
        <v>0</v>
      </c>
      <c r="D32" s="47" t="s">
        <v>44</v>
      </c>
      <c r="E32" s="47">
        <v>-18</v>
      </c>
      <c r="F32" s="10"/>
      <c r="G32" s="75"/>
      <c r="H32" s="75"/>
      <c r="I32" s="75"/>
      <c r="J32" s="75"/>
      <c r="K32" s="76"/>
      <c r="L32" s="52"/>
      <c r="M32" s="52"/>
      <c r="O32" s="52"/>
      <c r="P32" s="52"/>
      <c r="R32" s="52"/>
      <c r="S32" s="52"/>
      <c r="T32" s="52"/>
      <c r="U32" s="52"/>
      <c r="V32" s="52">
        <v>-18</v>
      </c>
      <c r="W32" s="52"/>
      <c r="X32" s="10"/>
      <c r="Y32" s="3">
        <f t="shared" si="2"/>
        <v>0</v>
      </c>
      <c r="AA32" s="1"/>
    </row>
    <row r="33" spans="1:25" ht="14.5" x14ac:dyDescent="0.35">
      <c r="A33" s="1">
        <f t="shared" si="4"/>
        <v>22</v>
      </c>
      <c r="B33" s="46">
        <v>44740</v>
      </c>
      <c r="C33" t="s">
        <v>28</v>
      </c>
      <c r="D33" s="47" t="s">
        <v>44</v>
      </c>
      <c r="E33" s="47">
        <v>5061</v>
      </c>
      <c r="F33" s="10"/>
      <c r="G33" s="75"/>
      <c r="H33" s="75"/>
      <c r="I33" s="75"/>
      <c r="J33" s="75"/>
      <c r="K33" s="76"/>
      <c r="L33" s="52"/>
      <c r="M33" s="52">
        <v>5061</v>
      </c>
      <c r="O33" s="52"/>
      <c r="P33" s="52"/>
      <c r="R33" s="52"/>
      <c r="S33" s="52"/>
      <c r="T33" s="52"/>
      <c r="U33" s="52"/>
      <c r="V33" s="52"/>
      <c r="W33" s="52"/>
      <c r="X33" s="10"/>
      <c r="Y33" s="3">
        <f t="shared" si="2"/>
        <v>0</v>
      </c>
    </row>
    <row r="34" spans="1:25" ht="14.5" x14ac:dyDescent="0.35">
      <c r="A34" s="1">
        <f t="shared" si="4"/>
        <v>21</v>
      </c>
      <c r="B34" s="46">
        <v>44739</v>
      </c>
      <c r="C34" t="s">
        <v>84</v>
      </c>
      <c r="D34" s="47" t="s">
        <v>44</v>
      </c>
      <c r="E34" s="47">
        <v>-2228</v>
      </c>
      <c r="F34" s="10"/>
      <c r="G34" s="75"/>
      <c r="H34" s="75"/>
      <c r="I34" s="75"/>
      <c r="J34" s="75"/>
      <c r="K34" s="76"/>
      <c r="L34" s="52"/>
      <c r="M34" s="52"/>
      <c r="O34" s="52">
        <v>-2228</v>
      </c>
      <c r="P34" s="52"/>
      <c r="R34" s="52"/>
      <c r="S34" s="52"/>
      <c r="T34" s="52"/>
      <c r="U34" s="52"/>
      <c r="V34" s="52"/>
      <c r="W34" s="52"/>
      <c r="X34" s="10"/>
      <c r="Y34" s="3">
        <f t="shared" si="2"/>
        <v>0</v>
      </c>
    </row>
    <row r="35" spans="1:25" ht="14.5" x14ac:dyDescent="0.35">
      <c r="A35" s="1">
        <f t="shared" si="4"/>
        <v>20</v>
      </c>
      <c r="B35" s="46">
        <v>44727</v>
      </c>
      <c r="C35" t="s">
        <v>83</v>
      </c>
      <c r="D35" s="47" t="s">
        <v>44</v>
      </c>
      <c r="E35" s="47">
        <v>-465</v>
      </c>
      <c r="F35" s="10"/>
      <c r="G35" s="75"/>
      <c r="H35" s="75"/>
      <c r="I35" s="75"/>
      <c r="J35" s="75"/>
      <c r="K35" s="76"/>
      <c r="L35" s="52"/>
      <c r="M35" s="52"/>
      <c r="O35" s="52"/>
      <c r="P35" s="52"/>
      <c r="S35" s="52">
        <v>-465</v>
      </c>
      <c r="T35" s="52"/>
      <c r="U35" s="52"/>
      <c r="V35" s="52"/>
      <c r="W35" s="52"/>
      <c r="X35" s="10"/>
      <c r="Y35" s="3">
        <f t="shared" si="2"/>
        <v>0</v>
      </c>
    </row>
    <row r="36" spans="1:25" ht="14.5" x14ac:dyDescent="0.35">
      <c r="A36" s="1">
        <f t="shared" si="4"/>
        <v>19</v>
      </c>
      <c r="B36" s="46">
        <v>44712</v>
      </c>
      <c r="C36" t="s">
        <v>0</v>
      </c>
      <c r="D36" s="47" t="s">
        <v>44</v>
      </c>
      <c r="E36" s="47">
        <v>-26</v>
      </c>
      <c r="F36" s="10"/>
      <c r="G36" s="75"/>
      <c r="H36" s="75"/>
      <c r="I36" s="75"/>
      <c r="J36" s="75"/>
      <c r="K36" s="76"/>
      <c r="L36" s="52"/>
      <c r="M36" s="52"/>
      <c r="O36" s="52"/>
      <c r="P36" s="52"/>
      <c r="Q36" s="52"/>
      <c r="S36" s="52"/>
      <c r="T36" s="52"/>
      <c r="U36" s="52"/>
      <c r="V36" s="52">
        <v>-26</v>
      </c>
      <c r="W36" s="52"/>
      <c r="X36" s="10"/>
      <c r="Y36" s="3">
        <f t="shared" si="2"/>
        <v>0</v>
      </c>
    </row>
    <row r="37" spans="1:25" ht="14.5" x14ac:dyDescent="0.35">
      <c r="A37" s="1">
        <f t="shared" si="4"/>
        <v>18</v>
      </c>
      <c r="B37" s="46">
        <v>44711</v>
      </c>
      <c r="C37" t="s">
        <v>31</v>
      </c>
      <c r="D37" s="47" t="s">
        <v>44</v>
      </c>
      <c r="E37" s="47">
        <v>-630</v>
      </c>
      <c r="F37" s="10"/>
      <c r="G37" s="75"/>
      <c r="H37" s="75"/>
      <c r="I37" s="75"/>
      <c r="J37" s="75"/>
      <c r="K37" s="76"/>
      <c r="L37" s="52"/>
      <c r="M37" s="52"/>
      <c r="P37" s="52"/>
      <c r="Q37" s="52"/>
      <c r="S37" s="52"/>
      <c r="T37" s="52">
        <v>-630</v>
      </c>
      <c r="U37" s="52"/>
      <c r="V37" s="52"/>
      <c r="W37" s="52"/>
      <c r="X37" s="10"/>
      <c r="Y37" s="3">
        <f t="shared" si="2"/>
        <v>0</v>
      </c>
    </row>
    <row r="38" spans="1:25" ht="14.5" x14ac:dyDescent="0.35">
      <c r="A38" s="1">
        <f t="shared" si="4"/>
        <v>17</v>
      </c>
      <c r="B38" s="46">
        <v>44699</v>
      </c>
      <c r="C38" t="s">
        <v>82</v>
      </c>
      <c r="D38" s="47" t="s">
        <v>45</v>
      </c>
      <c r="E38" s="47">
        <v>-1935</v>
      </c>
      <c r="F38" s="10"/>
      <c r="G38" s="75"/>
      <c r="H38" s="75"/>
      <c r="I38" s="75"/>
      <c r="J38" s="75"/>
      <c r="K38" s="76"/>
      <c r="L38" s="52"/>
      <c r="M38" s="52"/>
      <c r="O38" s="52">
        <v>-1935</v>
      </c>
      <c r="P38" s="52"/>
      <c r="S38" s="52"/>
      <c r="T38" s="52"/>
      <c r="V38" s="52"/>
      <c r="W38" s="52"/>
      <c r="X38" s="10"/>
      <c r="Y38" s="3">
        <f t="shared" si="2"/>
        <v>0</v>
      </c>
    </row>
    <row r="39" spans="1:25" ht="14.5" x14ac:dyDescent="0.35">
      <c r="A39" s="1">
        <f t="shared" si="4"/>
        <v>16</v>
      </c>
      <c r="B39" s="46">
        <v>44697</v>
      </c>
      <c r="C39" t="s">
        <v>33</v>
      </c>
      <c r="D39" s="47" t="s">
        <v>44</v>
      </c>
      <c r="E39" s="47">
        <v>-195</v>
      </c>
      <c r="F39" s="10"/>
      <c r="G39" s="75"/>
      <c r="H39" s="75"/>
      <c r="I39" s="75"/>
      <c r="J39" s="75"/>
      <c r="K39" s="76"/>
      <c r="L39" s="52"/>
      <c r="M39" s="52"/>
      <c r="P39" s="52"/>
      <c r="Q39" s="52"/>
      <c r="S39" s="52">
        <v>-195</v>
      </c>
      <c r="T39" s="52"/>
      <c r="U39" s="52"/>
      <c r="V39" s="52"/>
      <c r="W39" s="52"/>
      <c r="X39" s="10"/>
      <c r="Y39" s="3">
        <f t="shared" si="2"/>
        <v>0</v>
      </c>
    </row>
    <row r="40" spans="1:25" ht="14.5" x14ac:dyDescent="0.35">
      <c r="A40" s="1">
        <f t="shared" si="4"/>
        <v>15</v>
      </c>
      <c r="B40" s="46">
        <v>44697</v>
      </c>
      <c r="C40" t="s">
        <v>34</v>
      </c>
      <c r="D40" s="47" t="s">
        <v>44</v>
      </c>
      <c r="E40" s="47">
        <v>-8400</v>
      </c>
      <c r="F40" s="10"/>
      <c r="G40" s="75"/>
      <c r="H40" s="75"/>
      <c r="I40" s="75"/>
      <c r="J40" s="75"/>
      <c r="K40" s="76"/>
      <c r="L40" s="52"/>
      <c r="M40" s="52"/>
      <c r="O40" s="52"/>
      <c r="P40" s="52">
        <v>-8400</v>
      </c>
      <c r="S40" s="52"/>
      <c r="T40" s="52"/>
      <c r="U40" s="52"/>
      <c r="V40" s="52"/>
      <c r="W40" s="52"/>
      <c r="X40" s="10"/>
      <c r="Y40" s="3">
        <f t="shared" si="2"/>
        <v>0</v>
      </c>
    </row>
    <row r="41" spans="1:25" ht="14.5" x14ac:dyDescent="0.35">
      <c r="A41" s="1">
        <f t="shared" si="4"/>
        <v>14</v>
      </c>
      <c r="B41" s="46">
        <v>44680</v>
      </c>
      <c r="C41" t="s">
        <v>0</v>
      </c>
      <c r="D41" s="47" t="s">
        <v>44</v>
      </c>
      <c r="E41" s="47">
        <v>-18</v>
      </c>
      <c r="F41" s="10"/>
      <c r="G41" s="75"/>
      <c r="H41" s="75"/>
      <c r="I41" s="75"/>
      <c r="J41" s="75"/>
      <c r="K41" s="76"/>
      <c r="L41" s="52"/>
      <c r="M41" s="52"/>
      <c r="O41" s="52"/>
      <c r="P41" s="52"/>
      <c r="Q41" s="52"/>
      <c r="S41" s="52"/>
      <c r="T41" s="52"/>
      <c r="U41" s="52"/>
      <c r="V41" s="52">
        <v>-18</v>
      </c>
      <c r="W41" s="52"/>
      <c r="X41" s="10"/>
      <c r="Y41" s="3">
        <f t="shared" si="2"/>
        <v>0</v>
      </c>
    </row>
    <row r="42" spans="1:25" ht="14.5" x14ac:dyDescent="0.35">
      <c r="A42" s="1">
        <f t="shared" si="4"/>
        <v>13</v>
      </c>
      <c r="B42" s="46">
        <v>44662</v>
      </c>
      <c r="C42" t="s">
        <v>81</v>
      </c>
      <c r="D42" s="47" t="s">
        <v>44</v>
      </c>
      <c r="E42" s="47">
        <v>-3710</v>
      </c>
      <c r="F42" s="10"/>
      <c r="G42" s="75"/>
      <c r="H42" s="75"/>
      <c r="I42" s="75"/>
      <c r="J42" s="75"/>
      <c r="K42" s="76"/>
      <c r="L42" s="52"/>
      <c r="M42" s="52"/>
      <c r="O42" s="52"/>
      <c r="P42" s="52">
        <v>-3710</v>
      </c>
      <c r="Q42" s="52"/>
      <c r="U42" s="52"/>
      <c r="V42" s="52"/>
      <c r="W42" s="52"/>
      <c r="X42" s="10"/>
      <c r="Y42" s="3">
        <f t="shared" si="2"/>
        <v>0</v>
      </c>
    </row>
    <row r="43" spans="1:25" ht="14.5" x14ac:dyDescent="0.35">
      <c r="A43" s="1">
        <f t="shared" si="4"/>
        <v>12</v>
      </c>
      <c r="B43" s="46">
        <v>44652</v>
      </c>
      <c r="C43" t="s">
        <v>36</v>
      </c>
      <c r="D43" s="47" t="s">
        <v>44</v>
      </c>
      <c r="E43" s="47">
        <v>-695</v>
      </c>
      <c r="F43" s="10"/>
      <c r="G43" s="75"/>
      <c r="H43" s="75"/>
      <c r="I43" s="75"/>
      <c r="J43" s="75"/>
      <c r="K43" s="76"/>
      <c r="L43" s="52"/>
      <c r="M43" s="52"/>
      <c r="O43" s="52"/>
      <c r="P43" s="52">
        <v>-695</v>
      </c>
      <c r="S43" s="52"/>
      <c r="T43" s="52"/>
      <c r="U43" s="52"/>
      <c r="V43" s="52"/>
      <c r="W43" s="52"/>
      <c r="X43" s="10"/>
      <c r="Y43" s="3">
        <f t="shared" si="2"/>
        <v>0</v>
      </c>
    </row>
    <row r="44" spans="1:25" ht="14.5" x14ac:dyDescent="0.35">
      <c r="A44" s="1">
        <f t="shared" si="4"/>
        <v>11</v>
      </c>
      <c r="B44" s="46">
        <v>44651</v>
      </c>
      <c r="C44" t="s">
        <v>0</v>
      </c>
      <c r="D44" s="47" t="s">
        <v>44</v>
      </c>
      <c r="E44" s="47">
        <v>-30</v>
      </c>
      <c r="F44" s="10"/>
      <c r="G44" s="75"/>
      <c r="H44" s="75"/>
      <c r="I44" s="75"/>
      <c r="J44" s="75"/>
      <c r="K44" s="76"/>
      <c r="L44" s="52"/>
      <c r="M44" s="52"/>
      <c r="O44" s="52"/>
      <c r="P44" s="52"/>
      <c r="Q44" s="52"/>
      <c r="S44" s="52"/>
      <c r="T44" s="52"/>
      <c r="U44" s="52"/>
      <c r="V44" s="52">
        <v>-30</v>
      </c>
      <c r="W44" s="52"/>
      <c r="X44" s="10"/>
      <c r="Y44" s="3">
        <f t="shared" si="2"/>
        <v>0</v>
      </c>
    </row>
    <row r="45" spans="1:25" ht="14.5" x14ac:dyDescent="0.35">
      <c r="A45" s="1">
        <f t="shared" si="4"/>
        <v>10</v>
      </c>
      <c r="B45" s="46">
        <v>44645</v>
      </c>
      <c r="C45" t="s">
        <v>37</v>
      </c>
      <c r="D45" s="47" t="s">
        <v>44</v>
      </c>
      <c r="E45" s="47">
        <v>12444.96</v>
      </c>
      <c r="F45" s="10"/>
      <c r="G45" s="75"/>
      <c r="H45" s="75"/>
      <c r="I45" s="75"/>
      <c r="J45" s="75"/>
      <c r="K45" s="76"/>
      <c r="L45" s="52"/>
      <c r="M45" s="52">
        <v>12444.96</v>
      </c>
      <c r="O45" s="52"/>
      <c r="P45" s="52"/>
      <c r="Q45" s="52"/>
      <c r="S45" s="52"/>
      <c r="T45" s="52"/>
      <c r="U45" s="52"/>
      <c r="V45" s="52"/>
      <c r="W45" s="52"/>
      <c r="X45" s="10"/>
      <c r="Y45" s="3">
        <f t="shared" si="2"/>
        <v>0</v>
      </c>
    </row>
    <row r="46" spans="1:25" s="2" customFormat="1" ht="14.5" x14ac:dyDescent="0.35">
      <c r="A46" s="1">
        <f t="shared" si="4"/>
        <v>9</v>
      </c>
      <c r="B46" s="46">
        <v>44637</v>
      </c>
      <c r="C46" t="s">
        <v>38</v>
      </c>
      <c r="D46" s="47" t="s">
        <v>44</v>
      </c>
      <c r="E46" s="47">
        <v>-629.79999999999995</v>
      </c>
      <c r="F46" s="10"/>
      <c r="G46" s="75"/>
      <c r="H46" s="75"/>
      <c r="I46" s="75"/>
      <c r="J46" s="75"/>
      <c r="K46" s="76"/>
      <c r="L46" s="52"/>
      <c r="M46" s="52"/>
      <c r="O46" s="52"/>
      <c r="Q46" s="52"/>
      <c r="R46" s="52">
        <v>-629.79999999999995</v>
      </c>
      <c r="S46" s="52"/>
      <c r="T46" s="52"/>
      <c r="U46" s="52"/>
      <c r="V46" s="52"/>
      <c r="W46" s="52"/>
      <c r="X46" s="10"/>
      <c r="Y46" s="3">
        <f t="shared" si="2"/>
        <v>0</v>
      </c>
    </row>
    <row r="47" spans="1:25" s="2" customFormat="1" ht="14.5" x14ac:dyDescent="0.35">
      <c r="A47" s="1">
        <f t="shared" si="4"/>
        <v>8</v>
      </c>
      <c r="B47" s="46">
        <v>44629</v>
      </c>
      <c r="C47" t="s">
        <v>39</v>
      </c>
      <c r="D47" s="47" t="s">
        <v>44</v>
      </c>
      <c r="E47" s="47">
        <v>-1500</v>
      </c>
      <c r="F47" s="10"/>
      <c r="G47" s="75"/>
      <c r="H47" s="75"/>
      <c r="I47" s="75"/>
      <c r="J47" s="75"/>
      <c r="K47" s="76"/>
      <c r="L47" s="52"/>
      <c r="M47" s="52"/>
      <c r="N47" s="52"/>
      <c r="P47" s="52">
        <v>-1500</v>
      </c>
      <c r="Q47" s="52"/>
      <c r="R47" s="52"/>
      <c r="S47" s="52"/>
      <c r="T47" s="52"/>
      <c r="U47" s="52"/>
      <c r="V47" s="52"/>
      <c r="W47" s="52"/>
      <c r="X47" s="10"/>
      <c r="Y47" s="3">
        <f t="shared" si="2"/>
        <v>0</v>
      </c>
    </row>
    <row r="48" spans="1:25" s="2" customFormat="1" ht="14.5" x14ac:dyDescent="0.35">
      <c r="A48" s="1">
        <f t="shared" si="4"/>
        <v>7</v>
      </c>
      <c r="B48" s="46">
        <v>44627</v>
      </c>
      <c r="C48" t="s">
        <v>40</v>
      </c>
      <c r="D48" s="47" t="s">
        <v>44</v>
      </c>
      <c r="E48" s="47">
        <v>-739</v>
      </c>
      <c r="F48" s="10"/>
      <c r="G48" s="75"/>
      <c r="H48" s="75"/>
      <c r="I48" s="75"/>
      <c r="J48" s="75"/>
      <c r="K48" s="76"/>
      <c r="L48" s="52"/>
      <c r="M48" s="52"/>
      <c r="N48" s="52"/>
      <c r="P48" s="52">
        <v>-739</v>
      </c>
      <c r="Q48" s="52"/>
      <c r="R48" s="52"/>
      <c r="S48" s="52"/>
      <c r="T48" s="52"/>
      <c r="U48" s="52"/>
      <c r="V48" s="52"/>
      <c r="W48" s="52"/>
      <c r="X48" s="10"/>
      <c r="Y48" s="3">
        <f t="shared" si="2"/>
        <v>0</v>
      </c>
    </row>
    <row r="49" spans="1:25" s="2" customFormat="1" ht="14.5" x14ac:dyDescent="0.35">
      <c r="A49" s="1">
        <f t="shared" si="4"/>
        <v>6</v>
      </c>
      <c r="B49" s="46">
        <v>44622</v>
      </c>
      <c r="C49" t="s">
        <v>80</v>
      </c>
      <c r="D49" s="47" t="s">
        <v>44</v>
      </c>
      <c r="E49" s="47">
        <v>-1000</v>
      </c>
      <c r="F49" s="10"/>
      <c r="G49" s="75"/>
      <c r="H49" s="75"/>
      <c r="I49" s="75"/>
      <c r="J49" s="75"/>
      <c r="K49" s="76"/>
      <c r="L49" s="52"/>
      <c r="M49" s="52"/>
      <c r="N49" s="52"/>
      <c r="O49" s="52"/>
      <c r="Q49" s="52"/>
      <c r="R49" s="52"/>
      <c r="S49" s="52"/>
      <c r="T49" s="52"/>
      <c r="U49" s="52"/>
      <c r="V49" s="52"/>
      <c r="W49" s="52">
        <v>1000</v>
      </c>
      <c r="X49" s="10"/>
      <c r="Y49" s="3">
        <f t="shared" si="2"/>
        <v>0</v>
      </c>
    </row>
    <row r="50" spans="1:25" s="2" customFormat="1" ht="14.5" x14ac:dyDescent="0.35">
      <c r="A50" s="1">
        <f t="shared" si="4"/>
        <v>5</v>
      </c>
      <c r="B50" s="46">
        <v>44621</v>
      </c>
      <c r="C50" t="s">
        <v>42</v>
      </c>
      <c r="D50" s="47" t="s">
        <v>44</v>
      </c>
      <c r="E50" s="47">
        <v>-2500</v>
      </c>
      <c r="F50" s="10"/>
      <c r="G50" s="75"/>
      <c r="H50" s="75"/>
      <c r="I50" s="75"/>
      <c r="J50" s="75"/>
      <c r="K50" s="76"/>
      <c r="L50" s="52"/>
      <c r="M50" s="52"/>
      <c r="N50" s="52"/>
      <c r="O50" s="52"/>
      <c r="Q50" s="52"/>
      <c r="R50" s="52"/>
      <c r="S50" s="52"/>
      <c r="T50" s="52"/>
      <c r="U50" s="52">
        <v>-2500</v>
      </c>
      <c r="V50" s="52"/>
      <c r="W50" s="52"/>
      <c r="X50" s="10"/>
      <c r="Y50" s="3">
        <f t="shared" si="2"/>
        <v>0</v>
      </c>
    </row>
    <row r="51" spans="1:25" s="2" customFormat="1" ht="14.5" x14ac:dyDescent="0.35">
      <c r="A51" s="1">
        <f t="shared" si="4"/>
        <v>4</v>
      </c>
      <c r="B51" s="46">
        <v>44620</v>
      </c>
      <c r="C51" t="s">
        <v>0</v>
      </c>
      <c r="D51" s="47" t="s">
        <v>44</v>
      </c>
      <c r="E51" s="47">
        <v>-14</v>
      </c>
      <c r="F51" s="10"/>
      <c r="G51" s="75"/>
      <c r="H51" s="75"/>
      <c r="I51" s="75"/>
      <c r="J51" s="75"/>
      <c r="K51" s="76"/>
      <c r="L51" s="52"/>
      <c r="M51" s="52"/>
      <c r="N51" s="52"/>
      <c r="O51" s="52"/>
      <c r="Q51" s="52"/>
      <c r="R51" s="52"/>
      <c r="S51" s="52"/>
      <c r="T51" s="52"/>
      <c r="U51" s="52"/>
      <c r="V51" s="52">
        <v>-14</v>
      </c>
      <c r="W51" s="52"/>
      <c r="X51" s="10"/>
      <c r="Y51" s="3">
        <f t="shared" si="2"/>
        <v>0</v>
      </c>
    </row>
    <row r="52" spans="1:25" s="2" customFormat="1" ht="14.5" x14ac:dyDescent="0.35">
      <c r="A52" s="1">
        <f t="shared" si="4"/>
        <v>3</v>
      </c>
      <c r="B52" s="46">
        <v>44596</v>
      </c>
      <c r="C52" t="s">
        <v>79</v>
      </c>
      <c r="D52" s="47" t="s">
        <v>44</v>
      </c>
      <c r="E52" s="47">
        <v>-1000</v>
      </c>
      <c r="F52" s="10"/>
      <c r="G52" s="75"/>
      <c r="H52" s="75"/>
      <c r="I52" s="75"/>
      <c r="J52" s="75"/>
      <c r="K52" s="76"/>
      <c r="L52" s="52"/>
      <c r="M52" s="52"/>
      <c r="N52" s="52"/>
      <c r="O52" s="52">
        <v>-1000</v>
      </c>
      <c r="Q52" s="52"/>
      <c r="R52" s="52"/>
      <c r="S52" s="52"/>
      <c r="T52" s="52"/>
      <c r="U52" s="52"/>
      <c r="V52" s="52"/>
      <c r="W52" s="52"/>
      <c r="X52" s="10"/>
      <c r="Y52" s="3">
        <f t="shared" si="2"/>
        <v>0</v>
      </c>
    </row>
    <row r="53" spans="1:25" s="2" customFormat="1" ht="14.5" x14ac:dyDescent="0.35">
      <c r="A53" s="1">
        <f t="shared" si="4"/>
        <v>2</v>
      </c>
      <c r="B53" s="46">
        <v>44592</v>
      </c>
      <c r="C53" t="s">
        <v>0</v>
      </c>
      <c r="D53" s="47" t="s">
        <v>44</v>
      </c>
      <c r="E53" s="47">
        <v>-14</v>
      </c>
      <c r="F53" s="10"/>
      <c r="G53" s="75"/>
      <c r="H53" s="75"/>
      <c r="I53" s="75"/>
      <c r="J53" s="75"/>
      <c r="K53" s="76"/>
      <c r="L53" s="52"/>
      <c r="M53" s="52"/>
      <c r="N53" s="52"/>
      <c r="O53" s="52"/>
      <c r="Q53" s="52"/>
      <c r="R53" s="52"/>
      <c r="S53" s="52"/>
      <c r="T53" s="52"/>
      <c r="U53" s="52"/>
      <c r="V53" s="52">
        <v>-14</v>
      </c>
      <c r="W53" s="52"/>
      <c r="X53" s="10"/>
      <c r="Y53" s="3">
        <f t="shared" si="2"/>
        <v>0</v>
      </c>
    </row>
    <row r="54" spans="1:25" s="2" customFormat="1" ht="14.5" x14ac:dyDescent="0.35">
      <c r="A54" s="1">
        <v>1</v>
      </c>
      <c r="B54" s="46">
        <v>44575</v>
      </c>
      <c r="C54" t="s">
        <v>43</v>
      </c>
      <c r="D54" s="47" t="s">
        <v>44</v>
      </c>
      <c r="E54" s="47">
        <v>-483.8</v>
      </c>
      <c r="F54" s="10"/>
      <c r="G54" s="75"/>
      <c r="H54" s="75"/>
      <c r="I54" s="75"/>
      <c r="J54" s="75"/>
      <c r="K54" s="76"/>
      <c r="L54" s="52"/>
      <c r="M54" s="52"/>
      <c r="N54" s="52"/>
      <c r="Q54" s="52"/>
      <c r="R54" s="52">
        <v>-483.8</v>
      </c>
      <c r="S54" s="52"/>
      <c r="T54" s="52"/>
      <c r="U54" s="52"/>
      <c r="V54" s="52"/>
      <c r="W54" s="52"/>
      <c r="X54" s="10"/>
      <c r="Y54" s="3">
        <f t="shared" si="2"/>
        <v>0</v>
      </c>
    </row>
    <row r="55" spans="1:25" s="2" customFormat="1" ht="14.5" x14ac:dyDescent="0.35">
      <c r="A55" s="1"/>
      <c r="B55" s="4"/>
      <c r="C55" s="1" t="s">
        <v>44</v>
      </c>
      <c r="D55" s="1"/>
      <c r="E55" s="3" t="s">
        <v>44</v>
      </c>
      <c r="F55" s="10"/>
      <c r="G55" s="75"/>
      <c r="H55" s="75"/>
      <c r="I55" s="75"/>
      <c r="J55" s="75"/>
      <c r="K55" s="76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10"/>
      <c r="Y55" s="3"/>
    </row>
    <row r="56" spans="1:25" s="2" customFormat="1" ht="14.5" x14ac:dyDescent="0.35">
      <c r="A56" s="1"/>
      <c r="B56" s="4" t="s">
        <v>44</v>
      </c>
      <c r="C56" s="1" t="s">
        <v>44</v>
      </c>
      <c r="D56" s="1"/>
      <c r="E56" s="3" t="s">
        <v>44</v>
      </c>
      <c r="F56" s="10"/>
      <c r="G56" s="75"/>
      <c r="H56" s="75"/>
      <c r="I56" s="75"/>
      <c r="J56" s="75"/>
      <c r="K56" s="76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3"/>
    </row>
    <row r="57" spans="1:25" s="2" customFormat="1" ht="14.5" x14ac:dyDescent="0.35">
      <c r="A57" s="1"/>
      <c r="B57" s="4" t="s">
        <v>44</v>
      </c>
      <c r="C57" s="1" t="s">
        <v>44</v>
      </c>
      <c r="D57" s="1"/>
      <c r="E57" s="3" t="s">
        <v>44</v>
      </c>
      <c r="F57" s="10"/>
      <c r="G57" s="75"/>
      <c r="H57" s="75"/>
      <c r="I57" s="75"/>
      <c r="J57" s="75"/>
      <c r="K57" s="76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"/>
    </row>
    <row r="58" spans="1:25" s="2" customFormat="1" ht="14.5" x14ac:dyDescent="0.35">
      <c r="A58" s="1"/>
      <c r="B58" s="4" t="s">
        <v>44</v>
      </c>
      <c r="C58" s="1" t="s">
        <v>44</v>
      </c>
      <c r="D58" s="1"/>
      <c r="E58" s="3" t="s">
        <v>44</v>
      </c>
      <c r="F58" s="10"/>
      <c r="G58" s="75"/>
      <c r="H58" s="75"/>
      <c r="I58" s="75"/>
      <c r="J58" s="75"/>
      <c r="K58" s="76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3"/>
    </row>
    <row r="59" spans="1:25" s="2" customFormat="1" ht="14.5" x14ac:dyDescent="0.35">
      <c r="A59" s="1"/>
      <c r="B59" s="4" t="s">
        <v>44</v>
      </c>
      <c r="C59" s="1" t="s">
        <v>44</v>
      </c>
      <c r="D59" s="1"/>
      <c r="E59" s="3" t="s">
        <v>44</v>
      </c>
      <c r="F59" s="10"/>
      <c r="G59" s="75"/>
      <c r="H59" s="75"/>
      <c r="I59" s="75"/>
      <c r="J59" s="75"/>
      <c r="K59" s="76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3"/>
    </row>
    <row r="60" spans="1:25" s="2" customFormat="1" ht="14.5" x14ac:dyDescent="0.35">
      <c r="A60" s="1"/>
      <c r="B60" s="4" t="s">
        <v>44</v>
      </c>
      <c r="C60" s="1" t="s">
        <v>44</v>
      </c>
      <c r="D60" s="1"/>
      <c r="E60" s="3" t="s">
        <v>44</v>
      </c>
      <c r="F60" s="10"/>
      <c r="G60" s="75"/>
      <c r="H60" s="75"/>
      <c r="I60" s="75"/>
      <c r="J60" s="75"/>
      <c r="K60" s="76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3"/>
    </row>
    <row r="61" spans="1:25" s="2" customFormat="1" ht="14.5" x14ac:dyDescent="0.35">
      <c r="A61" s="1"/>
      <c r="B61" s="4" t="s">
        <v>44</v>
      </c>
      <c r="C61" s="1" t="s">
        <v>44</v>
      </c>
      <c r="D61" s="1"/>
      <c r="E61" s="3" t="s">
        <v>44</v>
      </c>
      <c r="F61" s="10"/>
      <c r="G61" s="75"/>
      <c r="H61" s="75"/>
      <c r="I61" s="75"/>
      <c r="J61" s="75"/>
      <c r="K61" s="76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3"/>
    </row>
    <row r="62" spans="1:25" s="2" customFormat="1" ht="14.5" x14ac:dyDescent="0.35">
      <c r="A62" s="1"/>
      <c r="B62" s="4" t="s">
        <v>44</v>
      </c>
      <c r="C62" s="1" t="s">
        <v>44</v>
      </c>
      <c r="D62" s="1"/>
      <c r="E62" s="3" t="s">
        <v>44</v>
      </c>
      <c r="F62" s="10"/>
      <c r="G62" s="75"/>
      <c r="H62" s="75"/>
      <c r="I62" s="75"/>
      <c r="J62" s="75"/>
      <c r="K62" s="7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3"/>
    </row>
    <row r="63" spans="1:25" s="2" customFormat="1" ht="14.5" x14ac:dyDescent="0.35">
      <c r="A63" s="1"/>
      <c r="B63" s="4" t="s">
        <v>44</v>
      </c>
      <c r="C63" s="1" t="s">
        <v>44</v>
      </c>
      <c r="D63" s="1"/>
      <c r="E63" s="3" t="s">
        <v>44</v>
      </c>
      <c r="F63" s="10"/>
      <c r="G63" s="75"/>
      <c r="H63" s="75"/>
      <c r="I63" s="75"/>
      <c r="J63" s="75"/>
      <c r="K63" s="7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3"/>
    </row>
    <row r="64" spans="1:25" s="2" customFormat="1" ht="14.5" x14ac:dyDescent="0.35">
      <c r="A64" s="1"/>
      <c r="B64" s="4" t="s">
        <v>44</v>
      </c>
      <c r="C64" s="1" t="s">
        <v>44</v>
      </c>
      <c r="D64" s="1"/>
      <c r="E64" s="3" t="s">
        <v>44</v>
      </c>
      <c r="F64" s="10"/>
      <c r="G64" s="75"/>
      <c r="H64" s="75"/>
      <c r="I64" s="75"/>
      <c r="J64" s="75"/>
      <c r="K64" s="7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3"/>
    </row>
    <row r="65" spans="1:25" s="2" customFormat="1" ht="14.5" x14ac:dyDescent="0.35">
      <c r="A65" s="1"/>
      <c r="B65" s="4" t="s">
        <v>44</v>
      </c>
      <c r="C65" s="1" t="s">
        <v>44</v>
      </c>
      <c r="D65" s="1"/>
      <c r="E65" s="3" t="s">
        <v>44</v>
      </c>
      <c r="F65" s="10"/>
      <c r="G65" s="75"/>
      <c r="H65" s="75"/>
      <c r="I65" s="75"/>
      <c r="J65" s="75"/>
      <c r="K65" s="7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3"/>
    </row>
    <row r="66" spans="1:25" s="2" customFormat="1" ht="14.5" x14ac:dyDescent="0.35">
      <c r="A66" s="1"/>
      <c r="B66" s="4" t="s">
        <v>44</v>
      </c>
      <c r="C66" s="1" t="s">
        <v>44</v>
      </c>
      <c r="D66" s="1"/>
      <c r="E66" s="3" t="s">
        <v>44</v>
      </c>
      <c r="F66" s="10"/>
      <c r="G66" s="75"/>
      <c r="H66" s="75"/>
      <c r="I66" s="75"/>
      <c r="J66" s="75"/>
      <c r="K66" s="7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3"/>
    </row>
    <row r="67" spans="1:25" s="2" customFormat="1" ht="14.5" x14ac:dyDescent="0.35">
      <c r="A67" s="1"/>
      <c r="B67" s="4" t="s">
        <v>44</v>
      </c>
      <c r="C67" s="1" t="s">
        <v>44</v>
      </c>
      <c r="D67" s="1"/>
      <c r="E67" s="3" t="s">
        <v>44</v>
      </c>
      <c r="F67" s="10"/>
      <c r="G67" s="75"/>
      <c r="H67" s="75"/>
      <c r="I67" s="75"/>
      <c r="J67" s="75"/>
      <c r="K67" s="7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3"/>
    </row>
    <row r="68" spans="1:25" s="2" customFormat="1" ht="14.5" x14ac:dyDescent="0.35">
      <c r="A68" s="1"/>
      <c r="B68" s="4" t="s">
        <v>44</v>
      </c>
      <c r="C68" s="1" t="s">
        <v>44</v>
      </c>
      <c r="D68" s="1"/>
      <c r="E68" s="3" t="s">
        <v>44</v>
      </c>
      <c r="F68" s="10"/>
      <c r="G68" s="75"/>
      <c r="H68" s="75"/>
      <c r="I68" s="75"/>
      <c r="J68" s="75"/>
      <c r="K68" s="76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3"/>
    </row>
    <row r="69" spans="1:25" s="2" customFormat="1" ht="14.5" x14ac:dyDescent="0.35">
      <c r="A69" s="1"/>
      <c r="B69" s="4" t="s">
        <v>44</v>
      </c>
      <c r="C69" s="1" t="s">
        <v>44</v>
      </c>
      <c r="D69" s="1"/>
      <c r="E69" s="3" t="s">
        <v>44</v>
      </c>
      <c r="F69" s="10"/>
      <c r="G69" s="75"/>
      <c r="H69" s="75"/>
      <c r="I69" s="75"/>
      <c r="J69" s="75"/>
      <c r="K69" s="76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3"/>
    </row>
    <row r="70" spans="1:25" s="2" customFormat="1" ht="14.5" x14ac:dyDescent="0.35">
      <c r="A70" s="1"/>
      <c r="B70" s="4" t="s">
        <v>44</v>
      </c>
      <c r="C70" s="1" t="s">
        <v>44</v>
      </c>
      <c r="D70" s="1"/>
      <c r="E70" s="3" t="s">
        <v>44</v>
      </c>
      <c r="F70" s="10"/>
      <c r="G70" s="75"/>
      <c r="H70" s="75"/>
      <c r="I70" s="75"/>
      <c r="J70" s="75"/>
      <c r="K70" s="76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3"/>
    </row>
    <row r="71" spans="1:25" s="2" customFormat="1" ht="14.5" x14ac:dyDescent="0.35">
      <c r="A71" s="1"/>
      <c r="B71" s="4" t="s">
        <v>44</v>
      </c>
      <c r="C71" s="1" t="s">
        <v>44</v>
      </c>
      <c r="D71" s="1"/>
      <c r="E71" s="3" t="s">
        <v>44</v>
      </c>
      <c r="F71" s="10"/>
      <c r="G71" s="75"/>
      <c r="H71" s="75"/>
      <c r="I71" s="75"/>
      <c r="J71" s="75"/>
      <c r="K71" s="76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3"/>
    </row>
    <row r="72" spans="1:25" s="2" customFormat="1" ht="14.5" x14ac:dyDescent="0.35">
      <c r="A72" s="1"/>
      <c r="B72" s="4" t="s">
        <v>44</v>
      </c>
      <c r="C72" s="1" t="s">
        <v>45</v>
      </c>
      <c r="D72" s="1"/>
      <c r="E72" s="3" t="s">
        <v>44</v>
      </c>
      <c r="F72" s="10"/>
      <c r="G72" s="75"/>
      <c r="H72" s="75"/>
      <c r="I72" s="75"/>
      <c r="J72" s="75"/>
      <c r="K72" s="76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3"/>
    </row>
    <row r="73" spans="1:25" s="2" customFormat="1" ht="14.5" x14ac:dyDescent="0.35">
      <c r="A73" s="1"/>
      <c r="B73" s="4" t="s">
        <v>44</v>
      </c>
      <c r="C73" s="1" t="s">
        <v>44</v>
      </c>
      <c r="D73" s="1"/>
      <c r="E73" s="3" t="s">
        <v>44</v>
      </c>
      <c r="F73" s="10"/>
      <c r="G73" s="75"/>
      <c r="H73" s="75"/>
      <c r="I73" s="75"/>
      <c r="J73" s="75"/>
      <c r="K73" s="76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3"/>
    </row>
    <row r="74" spans="1:25" s="2" customFormat="1" ht="14.5" x14ac:dyDescent="0.35">
      <c r="A74" s="1"/>
      <c r="B74" s="4" t="s">
        <v>44</v>
      </c>
      <c r="C74" s="1" t="s">
        <v>44</v>
      </c>
      <c r="D74" s="1"/>
      <c r="E74" s="3" t="s">
        <v>44</v>
      </c>
      <c r="F74" s="10"/>
      <c r="G74" s="75"/>
      <c r="H74" s="75"/>
      <c r="I74" s="75"/>
      <c r="J74" s="75"/>
      <c r="K74" s="76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3"/>
    </row>
    <row r="75" spans="1:25" s="2" customFormat="1" ht="14.5" x14ac:dyDescent="0.35">
      <c r="A75" s="1"/>
      <c r="B75" s="4" t="s">
        <v>44</v>
      </c>
      <c r="C75" s="1" t="s">
        <v>44</v>
      </c>
      <c r="D75" s="1"/>
      <c r="E75" s="3" t="s">
        <v>44</v>
      </c>
      <c r="F75" s="10"/>
      <c r="G75" s="75"/>
      <c r="H75" s="75"/>
      <c r="I75" s="75"/>
      <c r="J75" s="75"/>
      <c r="K75" s="76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3"/>
    </row>
    <row r="76" spans="1:25" s="2" customFormat="1" ht="14.5" x14ac:dyDescent="0.35">
      <c r="A76" s="1"/>
      <c r="B76" s="4" t="s">
        <v>44</v>
      </c>
      <c r="C76" s="1" t="s">
        <v>44</v>
      </c>
      <c r="D76" s="1"/>
      <c r="E76" s="3" t="s">
        <v>44</v>
      </c>
      <c r="F76" s="10"/>
      <c r="G76" s="75"/>
      <c r="H76" s="75"/>
      <c r="I76" s="75"/>
      <c r="J76" s="75"/>
      <c r="K76" s="76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3"/>
    </row>
    <row r="77" spans="1:25" s="2" customFormat="1" ht="14.5" x14ac:dyDescent="0.35">
      <c r="A77" s="1"/>
      <c r="B77" s="4" t="s">
        <v>44</v>
      </c>
      <c r="C77" s="1" t="s">
        <v>44</v>
      </c>
      <c r="D77" s="1"/>
      <c r="E77" s="3" t="s">
        <v>44</v>
      </c>
      <c r="F77" s="10"/>
      <c r="G77" s="75"/>
      <c r="H77" s="75"/>
      <c r="I77" s="75"/>
      <c r="J77" s="75"/>
      <c r="K77" s="76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3"/>
    </row>
    <row r="78" spans="1:25" s="2" customFormat="1" ht="14.5" x14ac:dyDescent="0.35">
      <c r="A78" s="1"/>
      <c r="B78" s="4" t="s">
        <v>44</v>
      </c>
      <c r="C78" s="1" t="s">
        <v>44</v>
      </c>
      <c r="D78" s="1"/>
      <c r="E78" s="3" t="s">
        <v>44</v>
      </c>
      <c r="F78" s="10"/>
      <c r="G78" s="75"/>
      <c r="H78" s="75"/>
      <c r="I78" s="75"/>
      <c r="J78" s="75"/>
      <c r="K78" s="76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3"/>
    </row>
    <row r="79" spans="1:25" s="2" customFormat="1" ht="14.5" x14ac:dyDescent="0.35">
      <c r="A79" s="1"/>
      <c r="B79" s="4" t="s">
        <v>44</v>
      </c>
      <c r="C79" s="1" t="s">
        <v>44</v>
      </c>
      <c r="D79" s="1"/>
      <c r="E79" s="3" t="s">
        <v>44</v>
      </c>
      <c r="F79" s="10"/>
      <c r="G79" s="75"/>
      <c r="H79" s="75"/>
      <c r="I79" s="75"/>
      <c r="J79" s="75"/>
      <c r="K79" s="76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3"/>
    </row>
    <row r="80" spans="1:25" s="2" customFormat="1" ht="14.5" x14ac:dyDescent="0.35">
      <c r="A80" s="1"/>
      <c r="B80" s="4" t="s">
        <v>44</v>
      </c>
      <c r="C80" s="1" t="s">
        <v>44</v>
      </c>
      <c r="D80" s="1"/>
      <c r="E80" s="3" t="s">
        <v>44</v>
      </c>
      <c r="F80" s="10"/>
      <c r="G80" s="75"/>
      <c r="H80" s="75"/>
      <c r="I80" s="75"/>
      <c r="J80" s="75"/>
      <c r="K80" s="7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3"/>
    </row>
    <row r="81" spans="1:25" s="2" customFormat="1" ht="14.5" x14ac:dyDescent="0.35">
      <c r="A81" s="1"/>
      <c r="B81" s="4" t="s">
        <v>44</v>
      </c>
      <c r="C81" s="1" t="s">
        <v>44</v>
      </c>
      <c r="D81" s="1"/>
      <c r="E81" s="3" t="s">
        <v>44</v>
      </c>
      <c r="F81" s="10"/>
      <c r="G81" s="75"/>
      <c r="H81" s="75"/>
      <c r="I81" s="75"/>
      <c r="J81" s="75"/>
      <c r="K81" s="7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3"/>
    </row>
    <row r="82" spans="1:25" s="2" customFormat="1" ht="14.5" x14ac:dyDescent="0.35">
      <c r="A82" s="1"/>
      <c r="B82" s="4" t="s">
        <v>44</v>
      </c>
      <c r="C82" s="1" t="s">
        <v>44</v>
      </c>
      <c r="D82" s="1"/>
      <c r="E82" s="3" t="s">
        <v>44</v>
      </c>
      <c r="F82" s="10"/>
      <c r="G82" s="75"/>
      <c r="H82" s="75"/>
      <c r="I82" s="75"/>
      <c r="J82" s="75"/>
      <c r="K82" s="76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3"/>
    </row>
    <row r="83" spans="1:25" s="2" customFormat="1" ht="14.5" x14ac:dyDescent="0.35">
      <c r="A83" s="1"/>
      <c r="B83" s="4" t="s">
        <v>44</v>
      </c>
      <c r="C83" s="1" t="s">
        <v>44</v>
      </c>
      <c r="D83" s="1"/>
      <c r="E83" s="3" t="s">
        <v>44</v>
      </c>
      <c r="F83" s="10"/>
      <c r="G83" s="75"/>
      <c r="H83" s="75"/>
      <c r="I83" s="75"/>
      <c r="J83" s="75"/>
      <c r="K83" s="76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3"/>
    </row>
    <row r="84" spans="1:25" s="2" customFormat="1" ht="14.5" x14ac:dyDescent="0.35">
      <c r="A84" s="1"/>
      <c r="B84" s="4" t="s">
        <v>44</v>
      </c>
      <c r="C84" s="1" t="s">
        <v>44</v>
      </c>
      <c r="D84" s="1"/>
      <c r="E84" s="3" t="s">
        <v>44</v>
      </c>
      <c r="F84" s="10"/>
      <c r="G84" s="75"/>
      <c r="H84" s="75"/>
      <c r="I84" s="75"/>
      <c r="J84" s="75"/>
      <c r="K84" s="76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3"/>
    </row>
    <row r="85" spans="1:25" s="2" customFormat="1" ht="14.5" x14ac:dyDescent="0.35">
      <c r="A85" s="1"/>
      <c r="B85" s="4" t="s">
        <v>44</v>
      </c>
      <c r="C85" s="1" t="s">
        <v>44</v>
      </c>
      <c r="D85" s="1"/>
      <c r="E85" s="3" t="s">
        <v>44</v>
      </c>
      <c r="F85" s="10"/>
      <c r="G85" s="75"/>
      <c r="H85" s="75"/>
      <c r="I85" s="75"/>
      <c r="J85" s="75"/>
      <c r="K85" s="76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3"/>
    </row>
    <row r="86" spans="1:25" s="2" customFormat="1" ht="14.5" x14ac:dyDescent="0.35">
      <c r="A86" s="1"/>
      <c r="B86" s="4" t="s">
        <v>44</v>
      </c>
      <c r="C86" s="1" t="s">
        <v>44</v>
      </c>
      <c r="D86" s="1"/>
      <c r="E86" s="3" t="s">
        <v>44</v>
      </c>
      <c r="F86" s="10"/>
      <c r="G86" s="75"/>
      <c r="H86" s="75"/>
      <c r="I86" s="75"/>
      <c r="J86" s="75"/>
      <c r="K86" s="76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3"/>
    </row>
    <row r="87" spans="1:25" s="2" customFormat="1" ht="14.5" x14ac:dyDescent="0.35">
      <c r="A87" s="1"/>
      <c r="B87" s="4" t="s">
        <v>44</v>
      </c>
      <c r="C87" s="1" t="s">
        <v>44</v>
      </c>
      <c r="D87" s="1"/>
      <c r="E87" s="3" t="s">
        <v>44</v>
      </c>
      <c r="F87" s="10"/>
      <c r="G87" s="75"/>
      <c r="H87" s="75"/>
      <c r="I87" s="75"/>
      <c r="J87" s="75"/>
      <c r="K87" s="76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3"/>
    </row>
    <row r="88" spans="1:25" s="2" customFormat="1" ht="14.5" x14ac:dyDescent="0.35">
      <c r="A88" s="1"/>
      <c r="B88" s="4" t="s">
        <v>44</v>
      </c>
      <c r="C88" s="1" t="s">
        <v>44</v>
      </c>
      <c r="D88" s="1"/>
      <c r="E88" s="3" t="s">
        <v>44</v>
      </c>
      <c r="F88" s="10"/>
      <c r="G88" s="75"/>
      <c r="H88" s="75"/>
      <c r="I88" s="75"/>
      <c r="J88" s="75"/>
      <c r="K88" s="76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3"/>
    </row>
    <row r="89" spans="1:25" s="2" customFormat="1" ht="14.5" x14ac:dyDescent="0.35">
      <c r="A89" s="1"/>
      <c r="B89" s="4" t="s">
        <v>44</v>
      </c>
      <c r="C89" s="1" t="s">
        <v>44</v>
      </c>
      <c r="D89" s="1"/>
      <c r="E89" s="3" t="s">
        <v>44</v>
      </c>
      <c r="F89" s="10"/>
      <c r="G89" s="75"/>
      <c r="H89" s="75"/>
      <c r="I89" s="75"/>
      <c r="J89" s="75"/>
      <c r="K89" s="76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3"/>
    </row>
    <row r="90" spans="1:25" s="2" customFormat="1" ht="14.5" x14ac:dyDescent="0.35">
      <c r="A90" s="1"/>
      <c r="B90" s="4" t="s">
        <v>44</v>
      </c>
      <c r="C90" s="1" t="s">
        <v>44</v>
      </c>
      <c r="D90" s="1"/>
      <c r="E90" s="3" t="s">
        <v>44</v>
      </c>
      <c r="F90" s="10"/>
      <c r="G90" s="75"/>
      <c r="H90" s="75"/>
      <c r="I90" s="75"/>
      <c r="J90" s="75"/>
      <c r="K90" s="76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3"/>
    </row>
    <row r="91" spans="1:25" s="2" customFormat="1" ht="14.5" x14ac:dyDescent="0.35">
      <c r="A91" s="1"/>
      <c r="B91" s="4" t="s">
        <v>44</v>
      </c>
      <c r="C91" s="1" t="s">
        <v>44</v>
      </c>
      <c r="D91" s="1"/>
      <c r="E91" s="3" t="s">
        <v>44</v>
      </c>
      <c r="F91" s="10"/>
      <c r="G91" s="75"/>
      <c r="H91" s="75"/>
      <c r="I91" s="75"/>
      <c r="J91" s="75"/>
      <c r="K91" s="76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3"/>
    </row>
    <row r="92" spans="1:25" s="2" customFormat="1" ht="14.5" x14ac:dyDescent="0.35">
      <c r="A92" s="1"/>
      <c r="B92" s="4" t="s">
        <v>44</v>
      </c>
      <c r="C92" s="1" t="s">
        <v>45</v>
      </c>
      <c r="D92" s="1"/>
      <c r="E92" s="3" t="s">
        <v>44</v>
      </c>
      <c r="F92" s="10"/>
      <c r="G92" s="75"/>
      <c r="H92" s="75"/>
      <c r="I92" s="75"/>
      <c r="J92" s="75"/>
      <c r="K92" s="76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3"/>
    </row>
    <row r="93" spans="1:25" s="2" customFormat="1" ht="14.5" x14ac:dyDescent="0.35">
      <c r="A93" s="1"/>
      <c r="B93" s="4" t="s">
        <v>44</v>
      </c>
      <c r="C93" s="1" t="s">
        <v>44</v>
      </c>
      <c r="D93" s="1"/>
      <c r="E93" s="3" t="s">
        <v>44</v>
      </c>
      <c r="F93" s="10"/>
      <c r="G93" s="75"/>
      <c r="H93" s="75"/>
      <c r="I93" s="75"/>
      <c r="J93" s="75"/>
      <c r="K93" s="76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3"/>
    </row>
    <row r="94" spans="1:25" s="2" customFormat="1" ht="14.5" x14ac:dyDescent="0.35">
      <c r="A94" s="1"/>
      <c r="B94" s="4" t="s">
        <v>44</v>
      </c>
      <c r="C94" s="1" t="s">
        <v>44</v>
      </c>
      <c r="D94" s="1"/>
      <c r="E94" s="3" t="s">
        <v>44</v>
      </c>
      <c r="F94" s="10"/>
      <c r="G94" s="75"/>
      <c r="H94" s="75"/>
      <c r="I94" s="75"/>
      <c r="J94" s="75"/>
      <c r="K94" s="76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3"/>
    </row>
    <row r="95" spans="1:25" s="2" customFormat="1" ht="14.5" x14ac:dyDescent="0.35">
      <c r="A95" s="1"/>
      <c r="B95" s="4" t="s">
        <v>44</v>
      </c>
      <c r="C95" s="1" t="s">
        <v>44</v>
      </c>
      <c r="D95" s="1"/>
      <c r="E95" s="3" t="s">
        <v>44</v>
      </c>
      <c r="F95" s="10"/>
      <c r="G95" s="75"/>
      <c r="H95" s="75"/>
      <c r="I95" s="75"/>
      <c r="J95" s="75"/>
      <c r="K95" s="76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3"/>
    </row>
    <row r="96" spans="1:25" s="2" customFormat="1" ht="14.5" x14ac:dyDescent="0.35">
      <c r="A96" s="1"/>
      <c r="B96" s="4" t="s">
        <v>44</v>
      </c>
      <c r="C96" s="1" t="s">
        <v>44</v>
      </c>
      <c r="D96" s="1"/>
      <c r="E96" s="3" t="s">
        <v>44</v>
      </c>
      <c r="F96" s="10"/>
      <c r="G96" s="75"/>
      <c r="H96" s="75"/>
      <c r="I96" s="75"/>
      <c r="J96" s="75"/>
      <c r="K96" s="76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3"/>
    </row>
    <row r="97" spans="1:25" s="2" customFormat="1" ht="14.5" x14ac:dyDescent="0.35">
      <c r="A97" s="1"/>
      <c r="B97" s="4" t="s">
        <v>44</v>
      </c>
      <c r="C97" s="1" t="s">
        <v>44</v>
      </c>
      <c r="D97" s="1"/>
      <c r="E97" s="3" t="s">
        <v>44</v>
      </c>
      <c r="F97" s="10"/>
      <c r="G97" s="75"/>
      <c r="H97" s="75"/>
      <c r="I97" s="75"/>
      <c r="J97" s="75"/>
      <c r="K97" s="76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3"/>
    </row>
    <row r="98" spans="1:25" s="2" customFormat="1" ht="14.5" x14ac:dyDescent="0.35">
      <c r="A98" s="1"/>
      <c r="B98" s="4" t="s">
        <v>44</v>
      </c>
      <c r="C98" s="1" t="s">
        <v>44</v>
      </c>
      <c r="D98" s="1"/>
      <c r="E98" s="3" t="s">
        <v>44</v>
      </c>
      <c r="F98" s="10"/>
      <c r="G98" s="75"/>
      <c r="H98" s="75"/>
      <c r="I98" s="75"/>
      <c r="J98" s="75"/>
      <c r="K98" s="76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3"/>
    </row>
    <row r="99" spans="1:25" s="2" customFormat="1" ht="14.5" x14ac:dyDescent="0.35">
      <c r="A99" s="1"/>
      <c r="B99" s="4" t="s">
        <v>44</v>
      </c>
      <c r="C99" s="1" t="s">
        <v>44</v>
      </c>
      <c r="D99" s="1"/>
      <c r="E99" s="3" t="s">
        <v>44</v>
      </c>
      <c r="F99" s="10"/>
      <c r="G99" s="75"/>
      <c r="H99" s="75"/>
      <c r="I99" s="75"/>
      <c r="J99" s="75"/>
      <c r="K99" s="76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3"/>
    </row>
    <row r="100" spans="1:25" s="2" customFormat="1" ht="14.5" x14ac:dyDescent="0.35">
      <c r="A100" s="1"/>
      <c r="B100" s="4" t="s">
        <v>44</v>
      </c>
      <c r="C100" s="1" t="s">
        <v>44</v>
      </c>
      <c r="D100" s="1"/>
      <c r="E100" s="3" t="s">
        <v>44</v>
      </c>
      <c r="F100" s="10"/>
      <c r="G100" s="75"/>
      <c r="H100" s="75"/>
      <c r="I100" s="75"/>
      <c r="J100" s="75"/>
      <c r="K100" s="76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3"/>
    </row>
    <row r="101" spans="1:25" s="2" customFormat="1" ht="14.5" x14ac:dyDescent="0.35">
      <c r="A101" s="1"/>
      <c r="B101" s="4" t="s">
        <v>44</v>
      </c>
      <c r="C101" s="1" t="s">
        <v>44</v>
      </c>
      <c r="D101" s="1"/>
      <c r="E101" s="3" t="s">
        <v>44</v>
      </c>
      <c r="F101" s="10"/>
      <c r="G101" s="75"/>
      <c r="H101" s="75"/>
      <c r="I101" s="75"/>
      <c r="J101" s="75"/>
      <c r="K101" s="76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3"/>
    </row>
    <row r="102" spans="1:25" s="2" customFormat="1" ht="14.5" x14ac:dyDescent="0.35">
      <c r="A102" s="1"/>
      <c r="B102" s="4" t="s">
        <v>44</v>
      </c>
      <c r="C102" s="1" t="s">
        <v>44</v>
      </c>
      <c r="D102" s="1"/>
      <c r="E102" s="3" t="s">
        <v>44</v>
      </c>
      <c r="F102" s="10"/>
      <c r="G102" s="75"/>
      <c r="H102" s="75"/>
      <c r="I102" s="75"/>
      <c r="J102" s="75"/>
      <c r="K102" s="76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3"/>
    </row>
    <row r="103" spans="1:25" s="2" customFormat="1" ht="14.5" x14ac:dyDescent="0.35">
      <c r="A103" s="1"/>
      <c r="B103" s="4" t="s">
        <v>44</v>
      </c>
      <c r="C103" s="1" t="s">
        <v>44</v>
      </c>
      <c r="D103" s="1"/>
      <c r="E103" s="3" t="s">
        <v>44</v>
      </c>
      <c r="F103" s="10"/>
      <c r="G103" s="75"/>
      <c r="H103" s="75"/>
      <c r="I103" s="75"/>
      <c r="J103" s="75"/>
      <c r="K103" s="76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3"/>
    </row>
    <row r="104" spans="1:25" s="2" customFormat="1" ht="14.5" x14ac:dyDescent="0.35">
      <c r="A104" s="1"/>
      <c r="B104" s="4" t="s">
        <v>44</v>
      </c>
      <c r="C104" s="1" t="s">
        <v>44</v>
      </c>
      <c r="D104" s="1"/>
      <c r="E104" s="3" t="s">
        <v>44</v>
      </c>
      <c r="F104" s="10"/>
      <c r="G104" s="75"/>
      <c r="H104" s="75"/>
      <c r="I104" s="75"/>
      <c r="J104" s="75"/>
      <c r="K104" s="76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3"/>
    </row>
    <row r="105" spans="1:25" s="2" customFormat="1" ht="14.5" x14ac:dyDescent="0.35">
      <c r="A105" s="1"/>
      <c r="B105" s="4" t="s">
        <v>44</v>
      </c>
      <c r="C105" s="1" t="s">
        <v>44</v>
      </c>
      <c r="D105" s="1"/>
      <c r="E105" s="3" t="s">
        <v>44</v>
      </c>
      <c r="F105" s="10"/>
      <c r="G105" s="75"/>
      <c r="H105" s="75"/>
      <c r="I105" s="75"/>
      <c r="J105" s="75"/>
      <c r="K105" s="76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3"/>
    </row>
    <row r="106" spans="1:25" s="2" customFormat="1" ht="14.5" x14ac:dyDescent="0.35">
      <c r="A106" s="1"/>
      <c r="B106" s="4" t="s">
        <v>44</v>
      </c>
      <c r="C106" s="1" t="s">
        <v>44</v>
      </c>
      <c r="D106" s="1"/>
      <c r="E106" s="3" t="s">
        <v>44</v>
      </c>
      <c r="F106" s="10"/>
      <c r="G106" s="75"/>
      <c r="H106" s="75"/>
      <c r="I106" s="75"/>
      <c r="J106" s="75"/>
      <c r="K106" s="76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3"/>
    </row>
    <row r="107" spans="1:25" s="2" customFormat="1" ht="14.5" x14ac:dyDescent="0.35">
      <c r="A107" s="1"/>
      <c r="B107" s="4" t="s">
        <v>44</v>
      </c>
      <c r="C107" s="1" t="s">
        <v>44</v>
      </c>
      <c r="D107" s="1"/>
      <c r="E107" s="3" t="s">
        <v>44</v>
      </c>
      <c r="F107" s="10"/>
      <c r="G107" s="75"/>
      <c r="H107" s="75"/>
      <c r="I107" s="75"/>
      <c r="J107" s="75"/>
      <c r="K107" s="76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3"/>
    </row>
    <row r="108" spans="1:25" s="2" customFormat="1" ht="14.5" x14ac:dyDescent="0.35">
      <c r="A108" s="1"/>
      <c r="B108" s="4" t="s">
        <v>44</v>
      </c>
      <c r="C108" s="1" t="s">
        <v>44</v>
      </c>
      <c r="D108" s="1"/>
      <c r="E108" s="3" t="s">
        <v>44</v>
      </c>
      <c r="F108" s="10"/>
      <c r="G108" s="75"/>
      <c r="H108" s="75"/>
      <c r="I108" s="75"/>
      <c r="J108" s="75"/>
      <c r="K108" s="76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3"/>
    </row>
    <row r="109" spans="1:25" s="2" customFormat="1" ht="14.5" x14ac:dyDescent="0.35">
      <c r="A109" s="1"/>
      <c r="B109" s="4" t="s">
        <v>44</v>
      </c>
      <c r="C109" s="1" t="s">
        <v>45</v>
      </c>
      <c r="D109" s="1"/>
      <c r="E109" s="3" t="s">
        <v>44</v>
      </c>
      <c r="F109" s="10"/>
      <c r="G109" s="75"/>
      <c r="H109" s="75"/>
      <c r="I109" s="75"/>
      <c r="J109" s="75"/>
      <c r="K109" s="76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3"/>
    </row>
    <row r="110" spans="1:25" s="2" customFormat="1" ht="14.5" x14ac:dyDescent="0.35">
      <c r="A110" s="1"/>
      <c r="B110" s="4" t="s">
        <v>44</v>
      </c>
      <c r="C110" s="1" t="s">
        <v>44</v>
      </c>
      <c r="D110" s="1"/>
      <c r="E110" s="3" t="s">
        <v>44</v>
      </c>
      <c r="F110" s="10"/>
      <c r="G110" s="75"/>
      <c r="H110" s="75"/>
      <c r="I110" s="75"/>
      <c r="J110" s="75"/>
      <c r="K110" s="76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3"/>
    </row>
    <row r="111" spans="1:25" s="2" customFormat="1" ht="14.5" x14ac:dyDescent="0.35">
      <c r="A111" s="1"/>
      <c r="B111" s="4" t="s">
        <v>44</v>
      </c>
      <c r="C111" s="1" t="s">
        <v>44</v>
      </c>
      <c r="D111" s="1"/>
      <c r="E111" s="3" t="s">
        <v>44</v>
      </c>
      <c r="F111" s="10"/>
      <c r="G111" s="75"/>
      <c r="H111" s="75"/>
      <c r="I111" s="75"/>
      <c r="J111" s="75"/>
      <c r="K111" s="76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3"/>
    </row>
    <row r="112" spans="1:25" s="2" customFormat="1" ht="14.5" x14ac:dyDescent="0.35">
      <c r="A112" s="1"/>
      <c r="B112" s="4" t="s">
        <v>44</v>
      </c>
      <c r="C112" s="1" t="s">
        <v>44</v>
      </c>
      <c r="D112" s="1"/>
      <c r="E112" s="3" t="s">
        <v>44</v>
      </c>
      <c r="F112" s="10"/>
      <c r="G112" s="75"/>
      <c r="H112" s="75"/>
      <c r="I112" s="75"/>
      <c r="J112" s="75"/>
      <c r="K112" s="76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3"/>
    </row>
    <row r="113" spans="1:25" s="2" customFormat="1" ht="14.5" x14ac:dyDescent="0.35">
      <c r="A113" s="1"/>
      <c r="B113" s="4" t="s">
        <v>44</v>
      </c>
      <c r="C113" s="1" t="s">
        <v>44</v>
      </c>
      <c r="D113" s="1"/>
      <c r="E113" s="3" t="s">
        <v>44</v>
      </c>
      <c r="F113" s="10"/>
      <c r="G113" s="75"/>
      <c r="H113" s="75"/>
      <c r="I113" s="75"/>
      <c r="J113" s="75"/>
      <c r="K113" s="76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3"/>
    </row>
    <row r="114" spans="1:25" s="2" customFormat="1" ht="14.5" x14ac:dyDescent="0.35">
      <c r="A114" s="1"/>
      <c r="B114" s="4" t="s">
        <v>44</v>
      </c>
      <c r="C114" s="1" t="s">
        <v>44</v>
      </c>
      <c r="D114" s="1"/>
      <c r="E114" s="3" t="s">
        <v>44</v>
      </c>
      <c r="F114" s="10"/>
      <c r="G114" s="75"/>
      <c r="H114" s="75"/>
      <c r="I114" s="75"/>
      <c r="J114" s="75"/>
      <c r="K114" s="76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3"/>
    </row>
    <row r="115" spans="1:25" s="2" customFormat="1" ht="14.5" x14ac:dyDescent="0.35">
      <c r="A115" s="1"/>
      <c r="B115" s="4" t="s">
        <v>44</v>
      </c>
      <c r="C115" s="1" t="s">
        <v>44</v>
      </c>
      <c r="D115" s="1"/>
      <c r="E115" s="3" t="s">
        <v>44</v>
      </c>
      <c r="F115" s="10"/>
      <c r="G115" s="75"/>
      <c r="H115" s="75"/>
      <c r="I115" s="75"/>
      <c r="J115" s="75"/>
      <c r="K115" s="76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3"/>
    </row>
    <row r="116" spans="1:25" s="2" customFormat="1" ht="14.5" x14ac:dyDescent="0.35">
      <c r="A116" s="1"/>
      <c r="B116" s="4" t="s">
        <v>44</v>
      </c>
      <c r="C116" s="1" t="s">
        <v>44</v>
      </c>
      <c r="D116" s="1"/>
      <c r="E116" s="3" t="s">
        <v>44</v>
      </c>
      <c r="F116" s="10"/>
      <c r="G116" s="75"/>
      <c r="H116" s="75"/>
      <c r="I116" s="75"/>
      <c r="J116" s="75"/>
      <c r="K116" s="76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3"/>
    </row>
    <row r="117" spans="1:25" s="2" customFormat="1" ht="14.5" x14ac:dyDescent="0.35">
      <c r="A117" s="1"/>
      <c r="B117" s="4" t="s">
        <v>44</v>
      </c>
      <c r="C117" s="1" t="s">
        <v>44</v>
      </c>
      <c r="D117" s="1"/>
      <c r="E117" s="3" t="s">
        <v>44</v>
      </c>
      <c r="F117" s="10"/>
      <c r="G117" s="75"/>
      <c r="H117" s="75"/>
      <c r="I117" s="75"/>
      <c r="J117" s="75"/>
      <c r="K117" s="76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3"/>
    </row>
    <row r="118" spans="1:25" s="2" customFormat="1" ht="14.5" x14ac:dyDescent="0.35">
      <c r="A118" s="1"/>
      <c r="B118" s="4" t="s">
        <v>44</v>
      </c>
      <c r="C118" s="1" t="s">
        <v>45</v>
      </c>
      <c r="D118" s="1"/>
      <c r="E118" s="3" t="s">
        <v>44</v>
      </c>
      <c r="F118" s="10"/>
      <c r="G118" s="75"/>
      <c r="H118" s="75"/>
      <c r="I118" s="75"/>
      <c r="J118" s="75"/>
      <c r="K118" s="76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3"/>
    </row>
    <row r="119" spans="1:25" s="2" customFormat="1" ht="14.5" x14ac:dyDescent="0.35">
      <c r="A119" s="1"/>
      <c r="B119" s="4" t="s">
        <v>44</v>
      </c>
      <c r="C119" s="1" t="s">
        <v>44</v>
      </c>
      <c r="D119" s="1"/>
      <c r="E119" s="3" t="s">
        <v>44</v>
      </c>
      <c r="F119" s="10"/>
      <c r="G119" s="75"/>
      <c r="H119" s="75"/>
      <c r="I119" s="75"/>
      <c r="J119" s="75"/>
      <c r="K119" s="76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3"/>
    </row>
    <row r="120" spans="1:25" s="2" customFormat="1" ht="14.5" x14ac:dyDescent="0.35">
      <c r="A120" s="1"/>
      <c r="B120" s="4" t="s">
        <v>44</v>
      </c>
      <c r="C120" s="1" t="s">
        <v>44</v>
      </c>
      <c r="D120" s="1"/>
      <c r="E120" s="3" t="s">
        <v>44</v>
      </c>
      <c r="F120" s="10"/>
      <c r="G120" s="75"/>
      <c r="H120" s="75"/>
      <c r="I120" s="75"/>
      <c r="J120" s="75"/>
      <c r="K120" s="76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3"/>
    </row>
    <row r="121" spans="1:25" s="2" customFormat="1" ht="14.5" x14ac:dyDescent="0.35">
      <c r="A121" s="1"/>
      <c r="B121" s="4" t="s">
        <v>44</v>
      </c>
      <c r="C121" s="1" t="s">
        <v>44</v>
      </c>
      <c r="D121" s="1"/>
      <c r="E121" s="3" t="s">
        <v>44</v>
      </c>
      <c r="F121" s="10"/>
      <c r="G121" s="75"/>
      <c r="H121" s="75"/>
      <c r="I121" s="75"/>
      <c r="J121" s="75"/>
      <c r="K121" s="76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3"/>
    </row>
    <row r="122" spans="1:25" s="2" customFormat="1" ht="14.5" x14ac:dyDescent="0.35">
      <c r="A122" s="1"/>
      <c r="B122" s="4" t="s">
        <v>44</v>
      </c>
      <c r="C122" s="1" t="s">
        <v>44</v>
      </c>
      <c r="D122" s="1"/>
      <c r="E122" s="3" t="s">
        <v>44</v>
      </c>
      <c r="F122" s="10"/>
      <c r="G122" s="75"/>
      <c r="H122" s="75"/>
      <c r="I122" s="75"/>
      <c r="J122" s="75"/>
      <c r="K122" s="76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3"/>
    </row>
    <row r="123" spans="1:25" s="2" customFormat="1" ht="14.5" x14ac:dyDescent="0.35">
      <c r="A123" s="1"/>
      <c r="B123" s="4" t="s">
        <v>44</v>
      </c>
      <c r="C123" s="1" t="s">
        <v>44</v>
      </c>
      <c r="D123" s="1"/>
      <c r="E123" s="3" t="s">
        <v>44</v>
      </c>
      <c r="F123" s="10"/>
      <c r="G123" s="75"/>
      <c r="H123" s="75"/>
      <c r="I123" s="75"/>
      <c r="J123" s="75"/>
      <c r="K123" s="76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3"/>
    </row>
    <row r="124" spans="1:25" s="2" customFormat="1" ht="14.5" x14ac:dyDescent="0.35">
      <c r="A124" s="1"/>
      <c r="B124" s="4" t="s">
        <v>44</v>
      </c>
      <c r="C124" s="1" t="s">
        <v>44</v>
      </c>
      <c r="D124" s="1"/>
      <c r="E124" s="3" t="s">
        <v>44</v>
      </c>
      <c r="F124" s="10"/>
      <c r="G124" s="75"/>
      <c r="H124" s="75"/>
      <c r="I124" s="75"/>
      <c r="J124" s="75"/>
      <c r="K124" s="76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3"/>
    </row>
    <row r="125" spans="1:25" s="2" customFormat="1" ht="14.5" x14ac:dyDescent="0.35">
      <c r="A125" s="1"/>
      <c r="B125" s="4" t="s">
        <v>44</v>
      </c>
      <c r="C125" s="1" t="s">
        <v>44</v>
      </c>
      <c r="D125" s="1"/>
      <c r="E125" s="3" t="s">
        <v>44</v>
      </c>
      <c r="F125" s="10"/>
      <c r="G125" s="75"/>
      <c r="H125" s="75"/>
      <c r="I125" s="75"/>
      <c r="J125" s="75"/>
      <c r="K125" s="76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3"/>
    </row>
    <row r="126" spans="1:25" s="2" customFormat="1" ht="14.5" x14ac:dyDescent="0.35">
      <c r="A126" s="1"/>
      <c r="B126" s="4" t="s">
        <v>44</v>
      </c>
      <c r="C126" s="1" t="s">
        <v>44</v>
      </c>
      <c r="D126" s="1"/>
      <c r="E126" s="3" t="s">
        <v>44</v>
      </c>
      <c r="F126" s="10"/>
      <c r="G126" s="75"/>
      <c r="H126" s="75"/>
      <c r="I126" s="75"/>
      <c r="J126" s="75"/>
      <c r="K126" s="76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3"/>
    </row>
    <row r="127" spans="1:25" s="2" customFormat="1" ht="14.5" x14ac:dyDescent="0.35">
      <c r="A127" s="1"/>
      <c r="B127" s="4" t="s">
        <v>44</v>
      </c>
      <c r="C127" s="1" t="s">
        <v>44</v>
      </c>
      <c r="D127" s="1"/>
      <c r="E127" s="3" t="s">
        <v>44</v>
      </c>
      <c r="F127" s="10"/>
      <c r="G127" s="75"/>
      <c r="H127" s="75"/>
      <c r="I127" s="75"/>
      <c r="J127" s="75"/>
      <c r="K127" s="76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3"/>
    </row>
    <row r="128" spans="1:25" s="2" customFormat="1" ht="14.5" x14ac:dyDescent="0.35">
      <c r="A128" s="1"/>
      <c r="B128" s="4" t="s">
        <v>44</v>
      </c>
      <c r="C128" s="1" t="s">
        <v>44</v>
      </c>
      <c r="D128" s="1"/>
      <c r="E128" s="3" t="s">
        <v>44</v>
      </c>
      <c r="F128" s="10"/>
      <c r="G128" s="75"/>
      <c r="H128" s="75"/>
      <c r="I128" s="75"/>
      <c r="J128" s="75"/>
      <c r="K128" s="76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3"/>
    </row>
    <row r="129" spans="1:25" s="2" customFormat="1" ht="14.5" x14ac:dyDescent="0.35">
      <c r="A129" s="1"/>
      <c r="B129" s="4" t="s">
        <v>44</v>
      </c>
      <c r="C129" s="1" t="s">
        <v>44</v>
      </c>
      <c r="D129" s="1"/>
      <c r="E129" s="3" t="s">
        <v>44</v>
      </c>
      <c r="F129" s="10"/>
      <c r="G129" s="75"/>
      <c r="H129" s="75"/>
      <c r="I129" s="75"/>
      <c r="J129" s="75"/>
      <c r="K129" s="76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3"/>
    </row>
    <row r="130" spans="1:25" s="2" customFormat="1" ht="14.5" x14ac:dyDescent="0.35">
      <c r="A130" s="1"/>
      <c r="B130" s="4" t="s">
        <v>44</v>
      </c>
      <c r="C130" s="1" t="s">
        <v>44</v>
      </c>
      <c r="D130" s="1"/>
      <c r="E130" s="3" t="s">
        <v>44</v>
      </c>
      <c r="F130" s="10"/>
      <c r="G130" s="75"/>
      <c r="H130" s="75"/>
      <c r="I130" s="75"/>
      <c r="J130" s="75"/>
      <c r="K130" s="76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3"/>
    </row>
    <row r="131" spans="1:25" s="2" customFormat="1" ht="14.5" x14ac:dyDescent="0.35">
      <c r="A131" s="1"/>
      <c r="B131" s="4" t="s">
        <v>44</v>
      </c>
      <c r="C131" s="1" t="s">
        <v>44</v>
      </c>
      <c r="D131" s="1"/>
      <c r="E131" s="3" t="s">
        <v>44</v>
      </c>
      <c r="F131" s="10"/>
      <c r="G131" s="75"/>
      <c r="H131" s="75"/>
      <c r="I131" s="75"/>
      <c r="J131" s="75"/>
      <c r="K131" s="76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3"/>
    </row>
    <row r="132" spans="1:25" s="2" customFormat="1" ht="14.5" x14ac:dyDescent="0.35">
      <c r="A132" s="1"/>
      <c r="B132" s="4" t="s">
        <v>44</v>
      </c>
      <c r="C132" s="1" t="s">
        <v>44</v>
      </c>
      <c r="D132" s="1"/>
      <c r="E132" s="3" t="s">
        <v>44</v>
      </c>
      <c r="F132" s="10"/>
      <c r="G132" s="75"/>
      <c r="H132" s="75"/>
      <c r="I132" s="75"/>
      <c r="J132" s="75"/>
      <c r="K132" s="76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3"/>
    </row>
    <row r="133" spans="1:25" s="2" customFormat="1" ht="14.5" x14ac:dyDescent="0.35">
      <c r="A133" s="1"/>
      <c r="B133" s="4" t="s">
        <v>44</v>
      </c>
      <c r="C133" s="1" t="s">
        <v>44</v>
      </c>
      <c r="D133" s="1"/>
      <c r="E133" s="3" t="s">
        <v>44</v>
      </c>
      <c r="F133" s="10"/>
      <c r="G133" s="75"/>
      <c r="H133" s="75"/>
      <c r="I133" s="75"/>
      <c r="J133" s="75"/>
      <c r="K133" s="76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3"/>
    </row>
    <row r="134" spans="1:25" s="2" customFormat="1" ht="14.5" x14ac:dyDescent="0.35">
      <c r="A134" s="1"/>
      <c r="B134" s="4" t="s">
        <v>44</v>
      </c>
      <c r="C134" s="1" t="s">
        <v>44</v>
      </c>
      <c r="D134" s="1"/>
      <c r="E134" s="3" t="s">
        <v>44</v>
      </c>
      <c r="F134" s="10"/>
      <c r="G134" s="75"/>
      <c r="H134" s="75"/>
      <c r="I134" s="75"/>
      <c r="J134" s="75"/>
      <c r="K134" s="76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3"/>
    </row>
    <row r="135" spans="1:25" s="2" customFormat="1" ht="14.5" x14ac:dyDescent="0.35">
      <c r="A135" s="1"/>
      <c r="B135" s="4" t="s">
        <v>44</v>
      </c>
      <c r="C135" s="1" t="s">
        <v>44</v>
      </c>
      <c r="D135" s="1"/>
      <c r="E135" s="3" t="s">
        <v>44</v>
      </c>
      <c r="F135" s="10"/>
      <c r="G135" s="75"/>
      <c r="H135" s="75"/>
      <c r="I135" s="75"/>
      <c r="J135" s="75"/>
      <c r="K135" s="76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3"/>
    </row>
    <row r="136" spans="1:25" s="2" customFormat="1" ht="14.5" x14ac:dyDescent="0.35">
      <c r="A136" s="1"/>
      <c r="B136" s="4" t="s">
        <v>44</v>
      </c>
      <c r="C136" s="1" t="s">
        <v>44</v>
      </c>
      <c r="D136" s="1"/>
      <c r="E136" s="3" t="s">
        <v>44</v>
      </c>
      <c r="F136" s="10"/>
      <c r="G136" s="75"/>
      <c r="H136" s="75"/>
      <c r="I136" s="75"/>
      <c r="J136" s="75"/>
      <c r="K136" s="76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3"/>
    </row>
    <row r="137" spans="1:25" s="2" customFormat="1" ht="14.5" x14ac:dyDescent="0.35">
      <c r="A137" s="1"/>
      <c r="B137" s="4" t="s">
        <v>44</v>
      </c>
      <c r="C137" s="1" t="s">
        <v>44</v>
      </c>
      <c r="D137" s="1"/>
      <c r="E137" s="3" t="s">
        <v>44</v>
      </c>
      <c r="F137" s="10"/>
      <c r="G137" s="75"/>
      <c r="H137" s="75"/>
      <c r="I137" s="75"/>
      <c r="J137" s="75"/>
      <c r="K137" s="76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3"/>
    </row>
    <row r="138" spans="1:25" s="2" customFormat="1" ht="14.5" x14ac:dyDescent="0.35">
      <c r="A138" s="1"/>
      <c r="B138" s="4" t="s">
        <v>44</v>
      </c>
      <c r="C138" s="1" t="s">
        <v>44</v>
      </c>
      <c r="D138" s="1"/>
      <c r="E138" s="3" t="s">
        <v>44</v>
      </c>
      <c r="F138" s="10"/>
      <c r="G138" s="75"/>
      <c r="H138" s="75"/>
      <c r="I138" s="75"/>
      <c r="J138" s="75"/>
      <c r="K138" s="76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3"/>
    </row>
    <row r="139" spans="1:25" s="2" customFormat="1" ht="14.5" x14ac:dyDescent="0.35">
      <c r="A139" s="1"/>
      <c r="B139" s="4" t="s">
        <v>44</v>
      </c>
      <c r="C139" s="1" t="s">
        <v>44</v>
      </c>
      <c r="D139" s="1"/>
      <c r="E139" s="3" t="s">
        <v>44</v>
      </c>
      <c r="F139" s="10"/>
      <c r="G139" s="75"/>
      <c r="H139" s="75"/>
      <c r="I139" s="75"/>
      <c r="J139" s="75"/>
      <c r="K139" s="76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3"/>
    </row>
    <row r="140" spans="1:25" s="2" customFormat="1" ht="14.5" x14ac:dyDescent="0.35">
      <c r="A140" s="1"/>
      <c r="B140" s="4" t="s">
        <v>44</v>
      </c>
      <c r="C140" s="1" t="s">
        <v>44</v>
      </c>
      <c r="D140" s="1"/>
      <c r="E140" s="3" t="s">
        <v>44</v>
      </c>
      <c r="F140" s="10"/>
      <c r="G140" s="75"/>
      <c r="H140" s="75"/>
      <c r="I140" s="75"/>
      <c r="J140" s="75"/>
      <c r="K140" s="76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3"/>
    </row>
    <row r="141" spans="1:25" s="2" customFormat="1" ht="14.5" x14ac:dyDescent="0.35">
      <c r="A141" s="1"/>
      <c r="B141" s="4" t="s">
        <v>44</v>
      </c>
      <c r="C141" s="1" t="s">
        <v>44</v>
      </c>
      <c r="D141" s="1"/>
      <c r="E141" s="3" t="s">
        <v>44</v>
      </c>
      <c r="F141" s="10"/>
      <c r="G141" s="75"/>
      <c r="H141" s="75"/>
      <c r="I141" s="75"/>
      <c r="J141" s="75"/>
      <c r="K141" s="76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3"/>
    </row>
    <row r="142" spans="1:25" s="2" customFormat="1" ht="14.5" x14ac:dyDescent="0.35">
      <c r="A142" s="1"/>
      <c r="B142" s="4" t="s">
        <v>44</v>
      </c>
      <c r="C142" s="1" t="s">
        <v>44</v>
      </c>
      <c r="D142" s="1"/>
      <c r="E142" s="3" t="s">
        <v>44</v>
      </c>
      <c r="F142" s="10"/>
      <c r="G142" s="75"/>
      <c r="H142" s="75"/>
      <c r="I142" s="75"/>
      <c r="J142" s="75"/>
      <c r="K142" s="76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3"/>
    </row>
    <row r="143" spans="1:25" s="2" customFormat="1" ht="14.5" x14ac:dyDescent="0.35">
      <c r="A143" s="1"/>
      <c r="B143" s="4" t="s">
        <v>44</v>
      </c>
      <c r="C143" s="1" t="s">
        <v>44</v>
      </c>
      <c r="D143" s="1"/>
      <c r="E143" s="3" t="s">
        <v>44</v>
      </c>
      <c r="F143" s="10"/>
      <c r="G143" s="75"/>
      <c r="H143" s="75"/>
      <c r="I143" s="75"/>
      <c r="J143" s="75"/>
      <c r="K143" s="76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3"/>
    </row>
    <row r="144" spans="1:25" s="2" customFormat="1" ht="14.5" x14ac:dyDescent="0.35">
      <c r="A144" s="1"/>
      <c r="B144" s="4" t="s">
        <v>44</v>
      </c>
      <c r="C144" s="1" t="s">
        <v>44</v>
      </c>
      <c r="D144" s="1"/>
      <c r="E144" s="3" t="s">
        <v>44</v>
      </c>
      <c r="F144" s="10"/>
      <c r="G144" s="75"/>
      <c r="H144" s="75"/>
      <c r="I144" s="75"/>
      <c r="J144" s="75"/>
      <c r="K144" s="76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3"/>
    </row>
    <row r="145" spans="1:25" s="2" customFormat="1" ht="14.5" x14ac:dyDescent="0.35">
      <c r="A145" s="1"/>
      <c r="B145" s="4" t="s">
        <v>44</v>
      </c>
      <c r="C145" s="1" t="s">
        <v>44</v>
      </c>
      <c r="D145" s="1"/>
      <c r="E145" s="3" t="s">
        <v>44</v>
      </c>
      <c r="F145" s="10"/>
      <c r="G145" s="75"/>
      <c r="H145" s="75"/>
      <c r="I145" s="75"/>
      <c r="J145" s="75"/>
      <c r="K145" s="76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3"/>
    </row>
    <row r="146" spans="1:25" s="2" customFormat="1" ht="14.5" x14ac:dyDescent="0.35">
      <c r="A146" s="1"/>
      <c r="B146" s="4" t="s">
        <v>44</v>
      </c>
      <c r="C146" s="1" t="s">
        <v>44</v>
      </c>
      <c r="D146" s="1"/>
      <c r="E146" s="3" t="s">
        <v>44</v>
      </c>
      <c r="F146" s="10"/>
      <c r="G146" s="75"/>
      <c r="H146" s="75"/>
      <c r="I146" s="75"/>
      <c r="J146" s="75"/>
      <c r="K146" s="76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3"/>
    </row>
    <row r="147" spans="1:25" s="2" customFormat="1" ht="14.5" x14ac:dyDescent="0.35">
      <c r="A147" s="1"/>
      <c r="B147" s="4" t="s">
        <v>44</v>
      </c>
      <c r="C147" s="1" t="s">
        <v>44</v>
      </c>
      <c r="D147" s="1"/>
      <c r="E147" s="3" t="s">
        <v>44</v>
      </c>
      <c r="F147" s="10"/>
      <c r="G147" s="75"/>
      <c r="H147" s="75"/>
      <c r="I147" s="75"/>
      <c r="J147" s="75"/>
      <c r="K147" s="76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3"/>
    </row>
    <row r="148" spans="1:25" s="2" customFormat="1" ht="14.5" x14ac:dyDescent="0.35">
      <c r="A148" s="1"/>
      <c r="B148" s="4" t="s">
        <v>44</v>
      </c>
      <c r="C148" s="1" t="s">
        <v>44</v>
      </c>
      <c r="D148" s="1"/>
      <c r="E148" s="3" t="s">
        <v>44</v>
      </c>
      <c r="F148" s="10"/>
      <c r="G148" s="75"/>
      <c r="H148" s="75"/>
      <c r="I148" s="75"/>
      <c r="J148" s="75"/>
      <c r="K148" s="76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3"/>
    </row>
    <row r="149" spans="1:25" s="2" customFormat="1" ht="14.5" x14ac:dyDescent="0.35">
      <c r="A149" s="1"/>
      <c r="B149" s="4" t="s">
        <v>44</v>
      </c>
      <c r="C149" s="1" t="s">
        <v>44</v>
      </c>
      <c r="D149" s="1"/>
      <c r="E149" s="3" t="s">
        <v>44</v>
      </c>
      <c r="F149" s="10"/>
      <c r="G149" s="75"/>
      <c r="H149" s="75"/>
      <c r="I149" s="75"/>
      <c r="J149" s="75"/>
      <c r="K149" s="76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3"/>
    </row>
    <row r="150" spans="1:25" s="2" customFormat="1" ht="14.5" x14ac:dyDescent="0.35">
      <c r="A150" s="1"/>
      <c r="B150" s="4" t="s">
        <v>44</v>
      </c>
      <c r="C150" s="1" t="s">
        <v>44</v>
      </c>
      <c r="D150" s="1"/>
      <c r="E150" s="3" t="s">
        <v>44</v>
      </c>
      <c r="F150" s="10"/>
      <c r="G150" s="75"/>
      <c r="H150" s="75"/>
      <c r="I150" s="75"/>
      <c r="J150" s="75"/>
      <c r="K150" s="76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3"/>
    </row>
    <row r="151" spans="1:25" s="2" customFormat="1" ht="14.5" x14ac:dyDescent="0.35">
      <c r="A151" s="1"/>
      <c r="B151" s="4" t="s">
        <v>44</v>
      </c>
      <c r="C151" s="1" t="s">
        <v>44</v>
      </c>
      <c r="D151" s="1"/>
      <c r="E151" s="3" t="s">
        <v>44</v>
      </c>
      <c r="F151" s="10"/>
      <c r="G151" s="75"/>
      <c r="H151" s="75"/>
      <c r="I151" s="75"/>
      <c r="J151" s="75"/>
      <c r="K151" s="76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3"/>
    </row>
    <row r="152" spans="1:25" s="2" customFormat="1" ht="14.5" x14ac:dyDescent="0.35">
      <c r="A152" s="1"/>
      <c r="B152" s="4" t="s">
        <v>44</v>
      </c>
      <c r="C152" s="1" t="s">
        <v>44</v>
      </c>
      <c r="D152" s="1"/>
      <c r="E152" s="3" t="s">
        <v>44</v>
      </c>
      <c r="F152" s="10"/>
      <c r="G152" s="75"/>
      <c r="H152" s="75"/>
      <c r="I152" s="75"/>
      <c r="J152" s="75"/>
      <c r="K152" s="76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3"/>
    </row>
    <row r="153" spans="1:25" s="2" customFormat="1" ht="14.5" x14ac:dyDescent="0.35">
      <c r="A153" s="1"/>
      <c r="B153" s="4" t="s">
        <v>44</v>
      </c>
      <c r="C153" s="1" t="s">
        <v>44</v>
      </c>
      <c r="D153" s="1"/>
      <c r="E153" s="3" t="s">
        <v>44</v>
      </c>
      <c r="F153" s="10"/>
      <c r="G153" s="75"/>
      <c r="H153" s="75"/>
      <c r="I153" s="75"/>
      <c r="J153" s="75"/>
      <c r="K153" s="76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3"/>
    </row>
    <row r="154" spans="1:25" s="2" customFormat="1" ht="14.5" x14ac:dyDescent="0.35">
      <c r="A154" s="1"/>
      <c r="B154" s="4" t="s">
        <v>44</v>
      </c>
      <c r="C154" s="1" t="s">
        <v>44</v>
      </c>
      <c r="D154" s="1"/>
      <c r="E154" s="3" t="s">
        <v>44</v>
      </c>
      <c r="F154" s="10"/>
      <c r="G154" s="75"/>
      <c r="H154" s="75"/>
      <c r="I154" s="75"/>
      <c r="J154" s="75"/>
      <c r="K154" s="76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3"/>
    </row>
    <row r="155" spans="1:25" s="2" customFormat="1" ht="14.5" x14ac:dyDescent="0.35">
      <c r="A155" s="1"/>
      <c r="B155" s="4" t="s">
        <v>44</v>
      </c>
      <c r="C155" s="1" t="s">
        <v>44</v>
      </c>
      <c r="D155" s="1"/>
      <c r="E155" s="3" t="s">
        <v>44</v>
      </c>
      <c r="F155" s="10"/>
      <c r="G155" s="75"/>
      <c r="H155" s="75"/>
      <c r="I155" s="75"/>
      <c r="J155" s="75"/>
      <c r="K155" s="76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3"/>
    </row>
    <row r="156" spans="1:25" s="2" customFormat="1" ht="14.5" x14ac:dyDescent="0.35">
      <c r="A156" s="1"/>
      <c r="B156" s="4" t="s">
        <v>44</v>
      </c>
      <c r="C156" s="1" t="s">
        <v>44</v>
      </c>
      <c r="D156" s="1"/>
      <c r="E156" s="3" t="s">
        <v>44</v>
      </c>
      <c r="F156" s="10"/>
      <c r="G156" s="75"/>
      <c r="H156" s="75"/>
      <c r="I156" s="75"/>
      <c r="J156" s="75"/>
      <c r="K156" s="76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3"/>
    </row>
    <row r="157" spans="1:25" s="2" customFormat="1" ht="14.5" x14ac:dyDescent="0.35">
      <c r="A157" s="1"/>
      <c r="B157" s="4" t="s">
        <v>45</v>
      </c>
      <c r="C157" s="1" t="s">
        <v>44</v>
      </c>
      <c r="D157" s="1"/>
      <c r="E157" s="3" t="s">
        <v>44</v>
      </c>
      <c r="F157" s="10"/>
      <c r="G157" s="75"/>
      <c r="H157" s="75"/>
      <c r="I157" s="75"/>
      <c r="J157" s="75"/>
      <c r="K157" s="76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3"/>
    </row>
    <row r="158" spans="1:25" s="2" customFormat="1" ht="14.5" x14ac:dyDescent="0.35">
      <c r="A158" s="1"/>
      <c r="B158" s="4" t="s">
        <v>44</v>
      </c>
      <c r="C158" s="1" t="s">
        <v>44</v>
      </c>
      <c r="D158" s="1"/>
      <c r="E158" s="3" t="s">
        <v>44</v>
      </c>
      <c r="F158" s="10"/>
      <c r="G158" s="75"/>
      <c r="H158" s="75"/>
      <c r="I158" s="75"/>
      <c r="J158" s="75"/>
      <c r="K158" s="76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3"/>
    </row>
    <row r="159" spans="1:25" s="2" customFormat="1" ht="14.5" x14ac:dyDescent="0.35">
      <c r="A159" s="1"/>
      <c r="B159" s="4" t="s">
        <v>44</v>
      </c>
      <c r="C159" s="1" t="s">
        <v>44</v>
      </c>
      <c r="D159" s="1"/>
      <c r="E159" s="3" t="s">
        <v>44</v>
      </c>
      <c r="F159" s="10"/>
      <c r="G159" s="75"/>
      <c r="H159" s="75"/>
      <c r="I159" s="75"/>
      <c r="J159" s="75"/>
      <c r="K159" s="76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3"/>
    </row>
    <row r="160" spans="1:25" s="2" customFormat="1" ht="14.5" x14ac:dyDescent="0.35">
      <c r="A160" s="1"/>
      <c r="B160" s="4" t="s">
        <v>44</v>
      </c>
      <c r="C160" s="1" t="s">
        <v>44</v>
      </c>
      <c r="D160" s="1"/>
      <c r="E160" s="3" t="s">
        <v>44</v>
      </c>
      <c r="F160" s="10"/>
      <c r="G160" s="75"/>
      <c r="H160" s="75"/>
      <c r="I160" s="75"/>
      <c r="J160" s="75"/>
      <c r="K160" s="76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3"/>
    </row>
    <row r="161" spans="1:25" s="2" customFormat="1" ht="14.5" x14ac:dyDescent="0.35">
      <c r="A161" s="1"/>
      <c r="B161" s="4" t="s">
        <v>44</v>
      </c>
      <c r="C161" s="1" t="s">
        <v>44</v>
      </c>
      <c r="D161" s="1"/>
      <c r="E161" s="3" t="s">
        <v>44</v>
      </c>
      <c r="F161" s="10"/>
      <c r="G161" s="75"/>
      <c r="H161" s="75"/>
      <c r="I161" s="75"/>
      <c r="J161" s="75"/>
      <c r="K161" s="76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3"/>
    </row>
    <row r="162" spans="1:25" s="2" customFormat="1" ht="14.5" x14ac:dyDescent="0.35">
      <c r="A162" s="1"/>
      <c r="B162" s="4" t="s">
        <v>44</v>
      </c>
      <c r="C162" s="1" t="s">
        <v>44</v>
      </c>
      <c r="D162" s="1"/>
      <c r="E162" s="3" t="s">
        <v>44</v>
      </c>
      <c r="F162" s="10"/>
      <c r="G162" s="75"/>
      <c r="H162" s="75"/>
      <c r="I162" s="75"/>
      <c r="J162" s="75"/>
      <c r="K162" s="76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3"/>
    </row>
    <row r="163" spans="1:25" s="2" customFormat="1" ht="14.5" x14ac:dyDescent="0.35">
      <c r="A163" s="1"/>
      <c r="B163" s="4" t="s">
        <v>44</v>
      </c>
      <c r="C163" s="1" t="s">
        <v>44</v>
      </c>
      <c r="D163" s="1"/>
      <c r="E163" s="3" t="s">
        <v>44</v>
      </c>
      <c r="F163" s="10"/>
      <c r="G163" s="75"/>
      <c r="H163" s="75"/>
      <c r="I163" s="75"/>
      <c r="J163" s="75"/>
      <c r="K163" s="76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3"/>
    </row>
    <row r="164" spans="1:25" s="2" customFormat="1" ht="14.5" x14ac:dyDescent="0.35">
      <c r="A164" s="1"/>
      <c r="B164" s="4" t="s">
        <v>44</v>
      </c>
      <c r="C164" s="1" t="s">
        <v>44</v>
      </c>
      <c r="D164" s="1"/>
      <c r="E164" s="3" t="s">
        <v>44</v>
      </c>
      <c r="F164" s="10"/>
      <c r="G164" s="75"/>
      <c r="H164" s="75"/>
      <c r="I164" s="75"/>
      <c r="J164" s="75"/>
      <c r="K164" s="76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3"/>
    </row>
    <row r="165" spans="1:25" s="2" customFormat="1" ht="14.5" x14ac:dyDescent="0.35">
      <c r="A165" s="1"/>
      <c r="B165" s="4" t="s">
        <v>44</v>
      </c>
      <c r="C165" s="1" t="s">
        <v>44</v>
      </c>
      <c r="D165" s="1"/>
      <c r="E165" s="3" t="s">
        <v>44</v>
      </c>
      <c r="F165" s="9"/>
      <c r="G165" s="75"/>
      <c r="H165" s="75"/>
      <c r="I165" s="75"/>
      <c r="J165" s="75"/>
      <c r="K165" s="76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3"/>
    </row>
    <row r="166" spans="1:25" s="2" customFormat="1" ht="14.5" x14ac:dyDescent="0.35">
      <c r="A166" s="1"/>
      <c r="B166" s="4" t="s">
        <v>44</v>
      </c>
      <c r="C166" s="1" t="s">
        <v>44</v>
      </c>
      <c r="D166" s="1"/>
      <c r="E166" s="3" t="s">
        <v>44</v>
      </c>
      <c r="F166" s="9"/>
      <c r="G166" s="75"/>
      <c r="H166" s="75"/>
      <c r="I166" s="75"/>
      <c r="J166" s="75"/>
      <c r="K166" s="76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3"/>
    </row>
    <row r="167" spans="1:25" s="2" customFormat="1" ht="14.5" x14ac:dyDescent="0.35">
      <c r="A167" s="1"/>
      <c r="B167" s="8" t="s">
        <v>44</v>
      </c>
      <c r="C167" s="6" t="s">
        <v>44</v>
      </c>
      <c r="D167" s="6"/>
      <c r="E167" s="5" t="s">
        <v>44</v>
      </c>
      <c r="F167" s="6"/>
      <c r="G167" s="66"/>
      <c r="H167" s="77"/>
      <c r="I167" s="77"/>
      <c r="J167" s="77"/>
      <c r="K167" s="78"/>
      <c r="L167" s="6"/>
      <c r="M167" s="6"/>
      <c r="N167" s="6"/>
      <c r="O167" s="7"/>
      <c r="P167" s="6"/>
      <c r="Q167" s="6"/>
      <c r="R167" s="6"/>
      <c r="S167" s="6"/>
      <c r="T167" s="6"/>
      <c r="U167" s="6"/>
      <c r="V167" s="6"/>
      <c r="W167" s="6"/>
      <c r="X167" s="6"/>
      <c r="Y167" s="5"/>
    </row>
    <row r="168" spans="1:25" s="2" customFormat="1" x14ac:dyDescent="0.25">
      <c r="A168" s="1"/>
      <c r="B168" s="4" t="s">
        <v>44</v>
      </c>
      <c r="C168" s="1" t="s">
        <v>44</v>
      </c>
      <c r="D168" s="1"/>
      <c r="E168" s="3"/>
      <c r="G168" s="66"/>
      <c r="H168" s="66"/>
      <c r="I168" s="66"/>
      <c r="J168" s="66"/>
      <c r="K168" s="6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"/>
    </row>
    <row r="169" spans="1:25" s="2" customFormat="1" x14ac:dyDescent="0.25">
      <c r="A169" s="1"/>
      <c r="B169" s="4"/>
      <c r="C169" s="1"/>
      <c r="D169" s="1"/>
      <c r="E169" s="3"/>
      <c r="F169" s="1"/>
      <c r="G169" s="66"/>
      <c r="H169" s="66"/>
      <c r="I169" s="66"/>
      <c r="J169" s="66"/>
      <c r="K169" s="6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"/>
    </row>
    <row r="170" spans="1:25" s="2" customFormat="1" x14ac:dyDescent="0.25">
      <c r="A170" s="1"/>
      <c r="B170" s="4"/>
      <c r="C170" s="1"/>
      <c r="D170" s="1"/>
      <c r="E170" s="3"/>
      <c r="F170" s="1"/>
      <c r="G170" s="66"/>
      <c r="H170" s="66"/>
      <c r="I170" s="66"/>
      <c r="J170" s="66"/>
      <c r="K170" s="6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"/>
    </row>
    <row r="171" spans="1:25" s="2" customFormat="1" x14ac:dyDescent="0.25">
      <c r="A171" s="1"/>
      <c r="B171" s="4"/>
      <c r="C171" s="1"/>
      <c r="D171" s="1"/>
      <c r="E171" s="3"/>
      <c r="F171" s="1"/>
      <c r="G171" s="66"/>
      <c r="H171" s="66"/>
      <c r="I171" s="66"/>
      <c r="J171" s="66"/>
      <c r="K171" s="6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"/>
    </row>
    <row r="172" spans="1:25" s="2" customFormat="1" x14ac:dyDescent="0.25">
      <c r="A172" s="1"/>
      <c r="B172" s="4"/>
      <c r="C172" s="1"/>
      <c r="D172" s="1"/>
      <c r="E172" s="3"/>
      <c r="F172" s="1"/>
      <c r="G172" s="66"/>
      <c r="H172" s="66"/>
      <c r="I172" s="66"/>
      <c r="J172" s="66"/>
      <c r="K172" s="6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2" customFormat="1" x14ac:dyDescent="0.25">
      <c r="A173" s="1"/>
      <c r="B173" s="4"/>
      <c r="C173" s="1"/>
      <c r="D173" s="1"/>
      <c r="E173" s="3"/>
      <c r="F173" s="1"/>
      <c r="G173" s="66"/>
      <c r="H173" s="66"/>
      <c r="I173" s="66"/>
      <c r="J173" s="66"/>
      <c r="K173" s="6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B174" s="4"/>
      <c r="E174" s="3"/>
    </row>
    <row r="175" spans="1:25" x14ac:dyDescent="0.25">
      <c r="B175" s="4"/>
      <c r="E175" s="3"/>
    </row>
    <row r="176" spans="1:25" x14ac:dyDescent="0.25">
      <c r="B176" s="4"/>
      <c r="E176" s="3"/>
    </row>
    <row r="177" spans="2:5" x14ac:dyDescent="0.25">
      <c r="B177" s="4"/>
      <c r="E177" s="3"/>
    </row>
    <row r="178" spans="2:5" x14ac:dyDescent="0.25">
      <c r="B178" s="4"/>
      <c r="E178" s="3"/>
    </row>
    <row r="179" spans="2:5" x14ac:dyDescent="0.25">
      <c r="B179" s="4"/>
      <c r="E179" s="3"/>
    </row>
    <row r="180" spans="2:5" x14ac:dyDescent="0.25">
      <c r="B180" s="4"/>
      <c r="E180" s="3"/>
    </row>
    <row r="181" spans="2:5" x14ac:dyDescent="0.25">
      <c r="B181" s="4"/>
      <c r="E181" s="3"/>
    </row>
    <row r="182" spans="2:5" x14ac:dyDescent="0.25">
      <c r="B182" s="4"/>
      <c r="E182" s="3"/>
    </row>
    <row r="183" spans="2:5" x14ac:dyDescent="0.25">
      <c r="B183" s="4"/>
      <c r="E183" s="3"/>
    </row>
    <row r="184" spans="2:5" x14ac:dyDescent="0.25">
      <c r="B184" s="4"/>
      <c r="E184" s="3"/>
    </row>
    <row r="185" spans="2:5" x14ac:dyDescent="0.25">
      <c r="B185" s="4"/>
      <c r="E185" s="3"/>
    </row>
    <row r="186" spans="2:5" x14ac:dyDescent="0.25">
      <c r="B186" s="4"/>
      <c r="E186" s="3"/>
    </row>
    <row r="187" spans="2:5" x14ac:dyDescent="0.25">
      <c r="B187" s="4"/>
      <c r="E187" s="3"/>
    </row>
    <row r="188" spans="2:5" x14ac:dyDescent="0.25">
      <c r="B188" s="4"/>
      <c r="E188" s="3"/>
    </row>
    <row r="189" spans="2:5" x14ac:dyDescent="0.25">
      <c r="B189" s="4"/>
      <c r="E189" s="3"/>
    </row>
    <row r="190" spans="2:5" x14ac:dyDescent="0.25">
      <c r="B190" s="4"/>
      <c r="E190" s="3"/>
    </row>
    <row r="191" spans="2:5" x14ac:dyDescent="0.25">
      <c r="B191" s="4"/>
      <c r="E191" s="3"/>
    </row>
    <row r="192" spans="2:5" x14ac:dyDescent="0.25">
      <c r="B192" s="4"/>
      <c r="E192" s="3"/>
    </row>
    <row r="193" spans="2:5" x14ac:dyDescent="0.25">
      <c r="B193" s="4"/>
      <c r="E193" s="3"/>
    </row>
    <row r="194" spans="2:5" x14ac:dyDescent="0.25">
      <c r="B194" s="4"/>
      <c r="E194" s="3"/>
    </row>
    <row r="195" spans="2:5" x14ac:dyDescent="0.25">
      <c r="B195" s="4"/>
      <c r="E195" s="3"/>
    </row>
    <row r="196" spans="2:5" x14ac:dyDescent="0.25">
      <c r="B196" s="4"/>
      <c r="E196" s="3"/>
    </row>
    <row r="197" spans="2:5" x14ac:dyDescent="0.25">
      <c r="B197" s="4"/>
      <c r="E197" s="3"/>
    </row>
    <row r="198" spans="2:5" x14ac:dyDescent="0.25">
      <c r="B198" s="4"/>
      <c r="E198" s="3"/>
    </row>
    <row r="199" spans="2:5" x14ac:dyDescent="0.25">
      <c r="B199" s="4"/>
      <c r="E199" s="3"/>
    </row>
    <row r="200" spans="2:5" x14ac:dyDescent="0.25">
      <c r="B200" s="4"/>
      <c r="E200" s="3"/>
    </row>
    <row r="201" spans="2:5" x14ac:dyDescent="0.25">
      <c r="B201" s="4"/>
      <c r="E201" s="3"/>
    </row>
    <row r="202" spans="2:5" x14ac:dyDescent="0.25">
      <c r="B202" s="4"/>
      <c r="E202" s="3"/>
    </row>
    <row r="203" spans="2:5" x14ac:dyDescent="0.25">
      <c r="B203" s="4"/>
      <c r="E203" s="3"/>
    </row>
    <row r="204" spans="2:5" x14ac:dyDescent="0.25">
      <c r="B204" s="4"/>
      <c r="E204" s="3"/>
    </row>
    <row r="205" spans="2:5" x14ac:dyDescent="0.25">
      <c r="B205" s="4"/>
      <c r="E205" s="3"/>
    </row>
    <row r="206" spans="2:5" x14ac:dyDescent="0.25">
      <c r="B206" s="4"/>
      <c r="E206" s="3"/>
    </row>
    <row r="207" spans="2:5" x14ac:dyDescent="0.25">
      <c r="B207" s="4"/>
      <c r="E207" s="3"/>
    </row>
    <row r="208" spans="2:5" x14ac:dyDescent="0.25">
      <c r="B208" s="4"/>
      <c r="E208" s="3"/>
    </row>
    <row r="209" spans="2:5" x14ac:dyDescent="0.25">
      <c r="B209" s="4"/>
      <c r="E209" s="3"/>
    </row>
    <row r="210" spans="2:5" x14ac:dyDescent="0.25">
      <c r="B210" s="4"/>
      <c r="E210" s="3"/>
    </row>
    <row r="211" spans="2:5" x14ac:dyDescent="0.25">
      <c r="B211" s="4"/>
      <c r="E211" s="3"/>
    </row>
    <row r="212" spans="2:5" x14ac:dyDescent="0.25">
      <c r="B212" s="4"/>
      <c r="E212" s="3"/>
    </row>
    <row r="213" spans="2:5" x14ac:dyDescent="0.25">
      <c r="B213" s="4"/>
      <c r="E213" s="3"/>
    </row>
    <row r="214" spans="2:5" x14ac:dyDescent="0.25">
      <c r="B214" s="4"/>
      <c r="E214" s="3"/>
    </row>
    <row r="215" spans="2:5" x14ac:dyDescent="0.25">
      <c r="B215" s="4"/>
      <c r="E215" s="3"/>
    </row>
    <row r="216" spans="2:5" x14ac:dyDescent="0.25">
      <c r="B216" s="4"/>
      <c r="E216" s="3"/>
    </row>
    <row r="217" spans="2:5" x14ac:dyDescent="0.25">
      <c r="B217" s="4"/>
      <c r="E217" s="3"/>
    </row>
    <row r="218" spans="2:5" x14ac:dyDescent="0.25">
      <c r="B218" s="4"/>
      <c r="E218" s="3"/>
    </row>
    <row r="219" spans="2:5" x14ac:dyDescent="0.25">
      <c r="B219" s="4"/>
      <c r="E219" s="3"/>
    </row>
    <row r="220" spans="2:5" x14ac:dyDescent="0.25">
      <c r="B220" s="4"/>
      <c r="E220" s="3"/>
    </row>
    <row r="221" spans="2:5" x14ac:dyDescent="0.25">
      <c r="B221" s="4"/>
      <c r="E221" s="3"/>
    </row>
    <row r="222" spans="2:5" x14ac:dyDescent="0.25">
      <c r="B222" s="4"/>
      <c r="E222" s="3"/>
    </row>
    <row r="223" spans="2:5" x14ac:dyDescent="0.25">
      <c r="B223" s="4"/>
      <c r="E223" s="3"/>
    </row>
    <row r="224" spans="2:5" x14ac:dyDescent="0.25">
      <c r="B224" s="4"/>
      <c r="E224" s="3"/>
    </row>
    <row r="225" spans="2:5" x14ac:dyDescent="0.25">
      <c r="B225" s="4"/>
      <c r="E225" s="3"/>
    </row>
    <row r="226" spans="2:5" x14ac:dyDescent="0.25">
      <c r="B226" s="4"/>
      <c r="E226" s="3"/>
    </row>
    <row r="227" spans="2:5" x14ac:dyDescent="0.25">
      <c r="B227" s="4"/>
      <c r="E227" s="3"/>
    </row>
    <row r="228" spans="2:5" x14ac:dyDescent="0.25">
      <c r="B228" s="4"/>
      <c r="E228" s="3"/>
    </row>
    <row r="229" spans="2:5" x14ac:dyDescent="0.25">
      <c r="B229" s="4"/>
      <c r="E229" s="3"/>
    </row>
    <row r="230" spans="2:5" x14ac:dyDescent="0.25">
      <c r="B230" s="4"/>
      <c r="E230" s="3"/>
    </row>
    <row r="231" spans="2:5" x14ac:dyDescent="0.25">
      <c r="B231" s="4"/>
      <c r="E231" s="3"/>
    </row>
    <row r="232" spans="2:5" x14ac:dyDescent="0.25">
      <c r="B232" s="4"/>
      <c r="E232" s="3"/>
    </row>
    <row r="233" spans="2:5" x14ac:dyDescent="0.25">
      <c r="B233" s="4"/>
      <c r="E233" s="3"/>
    </row>
    <row r="234" spans="2:5" x14ac:dyDescent="0.25">
      <c r="B234" s="4"/>
      <c r="E234" s="3"/>
    </row>
    <row r="235" spans="2:5" x14ac:dyDescent="0.25">
      <c r="B235" s="4"/>
      <c r="E235" s="3"/>
    </row>
    <row r="236" spans="2:5" x14ac:dyDescent="0.25">
      <c r="B236" s="4"/>
      <c r="E236" s="3"/>
    </row>
    <row r="237" spans="2:5" x14ac:dyDescent="0.25">
      <c r="B237" s="4"/>
      <c r="E237" s="3"/>
    </row>
    <row r="238" spans="2:5" x14ac:dyDescent="0.25">
      <c r="B238" s="4"/>
      <c r="E238" s="3"/>
    </row>
    <row r="239" spans="2:5" x14ac:dyDescent="0.25">
      <c r="B239" s="4"/>
      <c r="E239" s="3"/>
    </row>
    <row r="240" spans="2:5" x14ac:dyDescent="0.25">
      <c r="B240" s="4"/>
      <c r="E240" s="3"/>
    </row>
    <row r="241" spans="2:5" x14ac:dyDescent="0.25">
      <c r="B241" s="4"/>
      <c r="E241" s="3"/>
    </row>
    <row r="242" spans="2:5" x14ac:dyDescent="0.25">
      <c r="B242" s="4"/>
      <c r="E242" s="3"/>
    </row>
    <row r="243" spans="2:5" x14ac:dyDescent="0.25">
      <c r="B243" s="4"/>
      <c r="E243" s="3"/>
    </row>
    <row r="244" spans="2:5" x14ac:dyDescent="0.25">
      <c r="B244" s="4"/>
      <c r="E244" s="3"/>
    </row>
    <row r="245" spans="2:5" x14ac:dyDescent="0.25">
      <c r="B245" s="4"/>
      <c r="E245" s="3"/>
    </row>
    <row r="246" spans="2:5" x14ac:dyDescent="0.25">
      <c r="B246" s="4"/>
      <c r="E246" s="3"/>
    </row>
    <row r="247" spans="2:5" x14ac:dyDescent="0.25">
      <c r="B247" s="4"/>
      <c r="E247" s="3"/>
    </row>
    <row r="248" spans="2:5" x14ac:dyDescent="0.25">
      <c r="B248" s="4"/>
      <c r="E248" s="3"/>
    </row>
    <row r="249" spans="2:5" x14ac:dyDescent="0.25">
      <c r="B249" s="4"/>
      <c r="E249" s="3"/>
    </row>
    <row r="250" spans="2:5" x14ac:dyDescent="0.25">
      <c r="B250" s="4"/>
      <c r="E250" s="3"/>
    </row>
    <row r="251" spans="2:5" x14ac:dyDescent="0.25">
      <c r="B251" s="4"/>
      <c r="E251" s="3"/>
    </row>
    <row r="252" spans="2:5" x14ac:dyDescent="0.25">
      <c r="B252" s="4"/>
      <c r="E252" s="3"/>
    </row>
    <row r="253" spans="2:5" x14ac:dyDescent="0.25">
      <c r="B253" s="4"/>
      <c r="E253" s="3"/>
    </row>
    <row r="254" spans="2:5" x14ac:dyDescent="0.25">
      <c r="B254" s="4"/>
      <c r="E254" s="3"/>
    </row>
    <row r="255" spans="2:5" x14ac:dyDescent="0.25">
      <c r="B255" s="4"/>
      <c r="E255" s="3"/>
    </row>
    <row r="256" spans="2:5" x14ac:dyDescent="0.25">
      <c r="B256" s="4"/>
      <c r="E256" s="3"/>
    </row>
    <row r="257" spans="2:5" x14ac:dyDescent="0.25">
      <c r="B257" s="4"/>
      <c r="E257" s="3"/>
    </row>
    <row r="258" spans="2:5" x14ac:dyDescent="0.25">
      <c r="B258" s="4"/>
      <c r="E258" s="3"/>
    </row>
    <row r="259" spans="2:5" x14ac:dyDescent="0.25">
      <c r="B259" s="4"/>
      <c r="E259" s="3"/>
    </row>
    <row r="260" spans="2:5" x14ac:dyDescent="0.25">
      <c r="B260" s="4"/>
      <c r="E260" s="3"/>
    </row>
    <row r="261" spans="2:5" x14ac:dyDescent="0.25">
      <c r="B261" s="4"/>
      <c r="E261" s="3"/>
    </row>
    <row r="262" spans="2:5" x14ac:dyDescent="0.25">
      <c r="B262" s="4"/>
      <c r="E262" s="3"/>
    </row>
    <row r="263" spans="2:5" x14ac:dyDescent="0.25">
      <c r="B263" s="4"/>
      <c r="E263" s="3"/>
    </row>
    <row r="264" spans="2:5" x14ac:dyDescent="0.25">
      <c r="B264" s="4"/>
      <c r="E264" s="3"/>
    </row>
    <row r="265" spans="2:5" x14ac:dyDescent="0.25">
      <c r="B265" s="4"/>
      <c r="E265" s="3"/>
    </row>
    <row r="266" spans="2:5" x14ac:dyDescent="0.25">
      <c r="B266" s="4"/>
      <c r="E266" s="3"/>
    </row>
    <row r="267" spans="2:5" x14ac:dyDescent="0.25">
      <c r="B267" s="4"/>
      <c r="E267" s="3"/>
    </row>
    <row r="268" spans="2:5" x14ac:dyDescent="0.25">
      <c r="B268" s="4"/>
      <c r="E268" s="3"/>
    </row>
    <row r="269" spans="2:5" x14ac:dyDescent="0.25">
      <c r="B269" s="4"/>
      <c r="E269" s="3"/>
    </row>
    <row r="270" spans="2:5" x14ac:dyDescent="0.25">
      <c r="B270" s="4"/>
      <c r="E270" s="3"/>
    </row>
    <row r="271" spans="2:5" x14ac:dyDescent="0.25">
      <c r="B271" s="4"/>
      <c r="E271" s="3"/>
    </row>
    <row r="272" spans="2:5" x14ac:dyDescent="0.25">
      <c r="B272" s="4"/>
      <c r="E272" s="3"/>
    </row>
    <row r="273" spans="2:5" x14ac:dyDescent="0.25">
      <c r="B273" s="4"/>
      <c r="E273" s="3"/>
    </row>
    <row r="274" spans="2:5" x14ac:dyDescent="0.25">
      <c r="B274" s="4"/>
      <c r="E274" s="3"/>
    </row>
    <row r="275" spans="2:5" x14ac:dyDescent="0.25">
      <c r="B275" s="4"/>
      <c r="E275" s="3"/>
    </row>
    <row r="276" spans="2:5" x14ac:dyDescent="0.25">
      <c r="B276" s="4"/>
      <c r="E276" s="3"/>
    </row>
    <row r="277" spans="2:5" x14ac:dyDescent="0.25">
      <c r="B277" s="4"/>
      <c r="E277" s="3"/>
    </row>
    <row r="278" spans="2:5" x14ac:dyDescent="0.25">
      <c r="B278" s="4"/>
      <c r="E278" s="3"/>
    </row>
    <row r="279" spans="2:5" x14ac:dyDescent="0.25">
      <c r="B279" s="4"/>
      <c r="E279" s="3"/>
    </row>
    <row r="280" spans="2:5" x14ac:dyDescent="0.25">
      <c r="B280" s="4"/>
      <c r="E280" s="3"/>
    </row>
    <row r="281" spans="2:5" x14ac:dyDescent="0.25">
      <c r="B281" s="4"/>
      <c r="E281" s="3"/>
    </row>
    <row r="282" spans="2:5" x14ac:dyDescent="0.25">
      <c r="B282" s="4"/>
      <c r="E282" s="3"/>
    </row>
    <row r="283" spans="2:5" x14ac:dyDescent="0.25">
      <c r="B283" s="4"/>
      <c r="E283" s="3"/>
    </row>
    <row r="284" spans="2:5" x14ac:dyDescent="0.25">
      <c r="B284" s="4"/>
      <c r="E284" s="3"/>
    </row>
    <row r="285" spans="2:5" x14ac:dyDescent="0.25">
      <c r="B285" s="4"/>
      <c r="E285" s="3"/>
    </row>
    <row r="286" spans="2:5" x14ac:dyDescent="0.25">
      <c r="B286" s="4"/>
      <c r="E286" s="3"/>
    </row>
    <row r="287" spans="2:5" x14ac:dyDescent="0.25">
      <c r="B287" s="4"/>
      <c r="E287" s="3"/>
    </row>
    <row r="288" spans="2:5" x14ac:dyDescent="0.25">
      <c r="B288" s="4"/>
      <c r="E288" s="3"/>
    </row>
    <row r="289" spans="2:5" x14ac:dyDescent="0.25">
      <c r="B289" s="4"/>
      <c r="E289" s="3"/>
    </row>
    <row r="290" spans="2:5" x14ac:dyDescent="0.25">
      <c r="B290" s="4"/>
      <c r="E290" s="3"/>
    </row>
    <row r="291" spans="2:5" x14ac:dyDescent="0.25">
      <c r="B291" s="4"/>
      <c r="E291" s="3"/>
    </row>
    <row r="292" spans="2:5" x14ac:dyDescent="0.25">
      <c r="B292" s="4"/>
      <c r="E292" s="3"/>
    </row>
    <row r="293" spans="2:5" x14ac:dyDescent="0.25">
      <c r="B293" s="4"/>
      <c r="E293" s="3"/>
    </row>
    <row r="294" spans="2:5" x14ac:dyDescent="0.25">
      <c r="B294" s="4"/>
      <c r="E294" s="3"/>
    </row>
    <row r="295" spans="2:5" x14ac:dyDescent="0.25">
      <c r="B295" s="4"/>
      <c r="E295" s="3"/>
    </row>
    <row r="296" spans="2:5" x14ac:dyDescent="0.25">
      <c r="B296" s="4"/>
      <c r="E296" s="3"/>
    </row>
    <row r="297" spans="2:5" x14ac:dyDescent="0.25">
      <c r="B297" s="4"/>
      <c r="E297" s="3"/>
    </row>
    <row r="298" spans="2:5" x14ac:dyDescent="0.25">
      <c r="B298" s="4"/>
      <c r="E298" s="3"/>
    </row>
    <row r="299" spans="2:5" x14ac:dyDescent="0.25">
      <c r="B299" s="4"/>
      <c r="E299" s="3"/>
    </row>
    <row r="300" spans="2:5" x14ac:dyDescent="0.25">
      <c r="B300" s="4"/>
      <c r="E300" s="3"/>
    </row>
    <row r="301" spans="2:5" x14ac:dyDescent="0.25">
      <c r="B301" s="4"/>
      <c r="E301" s="3"/>
    </row>
  </sheetData>
  <conditionalFormatting sqref="E1:E3">
    <cfRule type="cellIs" dxfId="0" priority="1" stopIfTrue="1" operator="lessThan">
      <formula>0</formula>
    </cfRule>
  </conditionalFormatting>
  <pageMargins left="0.25" right="0.25" top="0.75" bottom="0.75" header="0.3" footer="0.3"/>
  <pageSetup paperSize="8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C5D9-FAF7-40A3-90DE-F7C2EDCBF402}">
  <sheetPr>
    <tabColor rgb="FFFFFF00"/>
  </sheetPr>
  <dimension ref="B6:G58"/>
  <sheetViews>
    <sheetView topLeftCell="A4" workbookViewId="0">
      <selection activeCell="E13" sqref="E13"/>
    </sheetView>
  </sheetViews>
  <sheetFormatPr baseColWidth="10" defaultRowHeight="14.5" x14ac:dyDescent="0.35"/>
  <cols>
    <col min="3" max="3" width="52.1796875" customWidth="1"/>
  </cols>
  <sheetData>
    <row r="6" spans="2:7" x14ac:dyDescent="0.35">
      <c r="C6" t="s">
        <v>47</v>
      </c>
    </row>
    <row r="7" spans="2:7" x14ac:dyDescent="0.35">
      <c r="G7" t="s">
        <v>55</v>
      </c>
    </row>
    <row r="8" spans="2:7" x14ac:dyDescent="0.35">
      <c r="B8" s="46">
        <v>44926</v>
      </c>
      <c r="C8" t="s">
        <v>1</v>
      </c>
      <c r="D8" s="47">
        <v>23.54</v>
      </c>
      <c r="E8" s="47">
        <v>81848.789999999994</v>
      </c>
    </row>
    <row r="9" spans="2:7" x14ac:dyDescent="0.35">
      <c r="B9" s="46">
        <v>44916</v>
      </c>
      <c r="C9" t="s">
        <v>48</v>
      </c>
      <c r="D9" s="47">
        <v>4471.38</v>
      </c>
      <c r="E9" s="47">
        <v>81825.25</v>
      </c>
      <c r="G9">
        <v>29548.42</v>
      </c>
    </row>
    <row r="10" spans="2:7" x14ac:dyDescent="0.35">
      <c r="B10" s="46">
        <v>44916</v>
      </c>
      <c r="C10" t="s">
        <v>49</v>
      </c>
      <c r="D10" s="47">
        <v>5881.3</v>
      </c>
      <c r="E10" s="47">
        <v>77353.87</v>
      </c>
    </row>
    <row r="11" spans="2:7" x14ac:dyDescent="0.35">
      <c r="B11" s="46">
        <v>44916</v>
      </c>
      <c r="C11" t="s">
        <v>50</v>
      </c>
      <c r="D11" s="48">
        <v>19195.740000000002</v>
      </c>
      <c r="E11" s="48">
        <v>71472.570000000007</v>
      </c>
      <c r="F11" s="49"/>
      <c r="G11" s="49"/>
    </row>
    <row r="12" spans="2:7" x14ac:dyDescent="0.35">
      <c r="B12" s="46">
        <v>44746</v>
      </c>
      <c r="C12" t="s">
        <v>51</v>
      </c>
      <c r="D12" s="47">
        <v>11160</v>
      </c>
      <c r="E12" s="47">
        <v>52276.83</v>
      </c>
      <c r="G12">
        <v>12600</v>
      </c>
    </row>
    <row r="13" spans="2:7" x14ac:dyDescent="0.35">
      <c r="B13" s="46">
        <v>44595</v>
      </c>
      <c r="C13" t="s">
        <v>52</v>
      </c>
      <c r="D13" s="47">
        <v>1440</v>
      </c>
      <c r="E13" s="47">
        <v>41116.83</v>
      </c>
    </row>
    <row r="14" spans="2:7" x14ac:dyDescent="0.35">
      <c r="D14" s="49"/>
      <c r="E14" s="49"/>
      <c r="F14" s="49"/>
      <c r="G14" s="49"/>
    </row>
    <row r="16" spans="2:7" x14ac:dyDescent="0.35">
      <c r="C16" t="s">
        <v>53</v>
      </c>
    </row>
    <row r="18" spans="2:7" x14ac:dyDescent="0.35">
      <c r="B18" s="46">
        <v>44926</v>
      </c>
      <c r="C18" t="s">
        <v>1</v>
      </c>
      <c r="D18" s="47">
        <v>4.01</v>
      </c>
      <c r="E18" s="47">
        <v>8266.09</v>
      </c>
    </row>
    <row r="19" spans="2:7" x14ac:dyDescent="0.35">
      <c r="B19" s="46">
        <v>44746</v>
      </c>
      <c r="C19" t="s">
        <v>51</v>
      </c>
      <c r="D19" s="47">
        <v>432</v>
      </c>
      <c r="E19" s="47">
        <v>8262.08</v>
      </c>
      <c r="G19">
        <v>504</v>
      </c>
    </row>
    <row r="20" spans="2:7" x14ac:dyDescent="0.35">
      <c r="B20" s="46">
        <v>44595</v>
      </c>
      <c r="C20" t="s">
        <v>52</v>
      </c>
      <c r="D20" s="48">
        <v>72</v>
      </c>
      <c r="E20" s="48">
        <v>7830.08</v>
      </c>
      <c r="F20" s="49"/>
      <c r="G20" s="49"/>
    </row>
    <row r="23" spans="2:7" x14ac:dyDescent="0.35">
      <c r="C23" t="s">
        <v>54</v>
      </c>
    </row>
    <row r="25" spans="2:7" x14ac:dyDescent="0.35">
      <c r="B25" s="46">
        <v>44926</v>
      </c>
      <c r="C25" t="s">
        <v>1</v>
      </c>
      <c r="D25" s="47">
        <v>39.14</v>
      </c>
      <c r="E25" s="47">
        <v>35172.160000000003</v>
      </c>
    </row>
    <row r="26" spans="2:7" x14ac:dyDescent="0.35">
      <c r="B26" s="46">
        <v>44925</v>
      </c>
      <c r="C26" t="s">
        <v>0</v>
      </c>
      <c r="D26" s="47">
        <v>-14</v>
      </c>
      <c r="E26" s="47">
        <v>35133.019999999997</v>
      </c>
    </row>
    <row r="27" spans="2:7" x14ac:dyDescent="0.35">
      <c r="B27" s="46">
        <v>44900</v>
      </c>
      <c r="C27" t="s">
        <v>24</v>
      </c>
      <c r="D27" s="47">
        <v>-1110</v>
      </c>
      <c r="E27" s="47">
        <v>35147.019999999997</v>
      </c>
    </row>
    <row r="28" spans="2:7" x14ac:dyDescent="0.35">
      <c r="B28" s="46">
        <v>44895</v>
      </c>
      <c r="C28" t="s">
        <v>0</v>
      </c>
      <c r="D28" s="47">
        <v>-10</v>
      </c>
      <c r="E28" s="47">
        <v>36257.019999999997</v>
      </c>
    </row>
    <row r="29" spans="2:7" x14ac:dyDescent="0.35">
      <c r="B29" s="46">
        <v>44865</v>
      </c>
      <c r="C29" t="s">
        <v>0</v>
      </c>
      <c r="D29" s="47">
        <v>-14</v>
      </c>
      <c r="E29" s="47">
        <v>36267.019999999997</v>
      </c>
    </row>
    <row r="30" spans="2:7" x14ac:dyDescent="0.35">
      <c r="B30" s="46">
        <v>44858</v>
      </c>
      <c r="C30" t="s">
        <v>25</v>
      </c>
      <c r="D30" s="47">
        <v>-3064</v>
      </c>
      <c r="E30" s="47">
        <v>36281.019999999997</v>
      </c>
    </row>
    <row r="31" spans="2:7" x14ac:dyDescent="0.35">
      <c r="B31" s="46">
        <v>44834</v>
      </c>
      <c r="C31" t="s">
        <v>0</v>
      </c>
      <c r="D31" s="47">
        <v>-14</v>
      </c>
      <c r="E31" s="47">
        <v>39345.019999999997</v>
      </c>
    </row>
    <row r="32" spans="2:7" x14ac:dyDescent="0.35">
      <c r="B32" s="46">
        <v>44818</v>
      </c>
      <c r="C32" t="s">
        <v>26</v>
      </c>
      <c r="D32" s="47">
        <v>-377.4</v>
      </c>
      <c r="E32" s="47">
        <v>39359.019999999997</v>
      </c>
    </row>
    <row r="33" spans="2:5" x14ac:dyDescent="0.35">
      <c r="B33" s="46">
        <v>44804</v>
      </c>
      <c r="C33" t="s">
        <v>0</v>
      </c>
      <c r="D33" s="47">
        <v>-14</v>
      </c>
      <c r="E33" s="47">
        <v>39736.42</v>
      </c>
    </row>
    <row r="34" spans="2:5" x14ac:dyDescent="0.35">
      <c r="B34" s="46">
        <v>44802</v>
      </c>
      <c r="C34" t="s">
        <v>27</v>
      </c>
      <c r="D34" s="47">
        <v>-1500</v>
      </c>
      <c r="E34" s="47">
        <v>39750.42</v>
      </c>
    </row>
    <row r="35" spans="2:5" x14ac:dyDescent="0.35">
      <c r="B35" s="46">
        <v>44771</v>
      </c>
      <c r="C35" t="s">
        <v>0</v>
      </c>
      <c r="D35" s="47">
        <v>-10</v>
      </c>
      <c r="E35" s="47">
        <v>41250.42</v>
      </c>
    </row>
    <row r="36" spans="2:5" x14ac:dyDescent="0.35">
      <c r="B36" s="46">
        <v>44742</v>
      </c>
      <c r="C36" t="s">
        <v>0</v>
      </c>
      <c r="D36" s="47">
        <v>-18</v>
      </c>
      <c r="E36" s="47">
        <v>41260.42</v>
      </c>
    </row>
    <row r="37" spans="2:5" x14ac:dyDescent="0.35">
      <c r="B37" s="46">
        <v>44740</v>
      </c>
      <c r="C37" t="s">
        <v>28</v>
      </c>
      <c r="D37" s="47">
        <v>5061</v>
      </c>
      <c r="E37" s="47">
        <v>41278.42</v>
      </c>
    </row>
    <row r="38" spans="2:5" x14ac:dyDescent="0.35">
      <c r="B38" s="46">
        <v>44739</v>
      </c>
      <c r="C38" t="s">
        <v>29</v>
      </c>
      <c r="D38" s="47">
        <v>-2228</v>
      </c>
      <c r="E38" s="47">
        <v>36217.42</v>
      </c>
    </row>
    <row r="39" spans="2:5" x14ac:dyDescent="0.35">
      <c r="B39" s="46">
        <v>44727</v>
      </c>
      <c r="C39" t="s">
        <v>30</v>
      </c>
      <c r="D39" s="47">
        <v>-465</v>
      </c>
      <c r="E39" s="47">
        <v>38445.42</v>
      </c>
    </row>
    <row r="40" spans="2:5" x14ac:dyDescent="0.35">
      <c r="B40" s="46">
        <v>44712</v>
      </c>
      <c r="C40" t="s">
        <v>0</v>
      </c>
      <c r="D40" s="47">
        <v>-26</v>
      </c>
      <c r="E40" s="47">
        <v>38910.42</v>
      </c>
    </row>
    <row r="41" spans="2:5" x14ac:dyDescent="0.35">
      <c r="B41" s="46">
        <v>44711</v>
      </c>
      <c r="C41" t="s">
        <v>31</v>
      </c>
      <c r="D41" s="47">
        <v>-630</v>
      </c>
      <c r="E41" s="47">
        <v>38936.42</v>
      </c>
    </row>
    <row r="42" spans="2:5" x14ac:dyDescent="0.35">
      <c r="B42" s="46">
        <v>44699</v>
      </c>
      <c r="C42" t="s">
        <v>32</v>
      </c>
      <c r="D42" s="47">
        <v>-1935</v>
      </c>
      <c r="E42" s="47">
        <v>39566.42</v>
      </c>
    </row>
    <row r="43" spans="2:5" x14ac:dyDescent="0.35">
      <c r="B43" s="46">
        <v>44697</v>
      </c>
      <c r="C43" t="s">
        <v>33</v>
      </c>
      <c r="D43" s="47">
        <v>-195</v>
      </c>
      <c r="E43" s="47">
        <v>41501.42</v>
      </c>
    </row>
    <row r="44" spans="2:5" x14ac:dyDescent="0.35">
      <c r="B44" s="46">
        <v>44697</v>
      </c>
      <c r="C44" t="s">
        <v>34</v>
      </c>
      <c r="D44" s="47">
        <v>-8400</v>
      </c>
      <c r="E44" s="47">
        <v>41696.42</v>
      </c>
    </row>
    <row r="45" spans="2:5" x14ac:dyDescent="0.35">
      <c r="B45" s="46">
        <v>44680</v>
      </c>
      <c r="C45" t="s">
        <v>0</v>
      </c>
      <c r="D45" s="47">
        <v>-18</v>
      </c>
      <c r="E45" s="47">
        <v>50096.42</v>
      </c>
    </row>
    <row r="46" spans="2:5" x14ac:dyDescent="0.35">
      <c r="B46" s="46">
        <v>44662</v>
      </c>
      <c r="C46" t="s">
        <v>35</v>
      </c>
      <c r="D46" s="47">
        <v>-3710</v>
      </c>
      <c r="E46" s="47">
        <v>50114.42</v>
      </c>
    </row>
    <row r="47" spans="2:5" x14ac:dyDescent="0.35">
      <c r="B47" s="46">
        <v>44652</v>
      </c>
      <c r="C47" t="s">
        <v>36</v>
      </c>
      <c r="D47" s="47">
        <v>-695</v>
      </c>
      <c r="E47" s="47">
        <v>53824.42</v>
      </c>
    </row>
    <row r="48" spans="2:5" x14ac:dyDescent="0.35">
      <c r="B48" s="46">
        <v>44651</v>
      </c>
      <c r="C48" t="s">
        <v>0</v>
      </c>
      <c r="D48" s="47">
        <v>-30</v>
      </c>
      <c r="E48" s="47">
        <v>54519.42</v>
      </c>
    </row>
    <row r="49" spans="2:5" x14ac:dyDescent="0.35">
      <c r="B49" s="46">
        <v>44645</v>
      </c>
      <c r="C49" t="s">
        <v>37</v>
      </c>
      <c r="D49" s="47">
        <v>12444.96</v>
      </c>
      <c r="E49" s="47">
        <v>54549.42</v>
      </c>
    </row>
    <row r="50" spans="2:5" x14ac:dyDescent="0.35">
      <c r="B50" s="46">
        <v>44637</v>
      </c>
      <c r="C50" t="s">
        <v>38</v>
      </c>
      <c r="D50" s="47">
        <v>-629.79999999999995</v>
      </c>
      <c r="E50" s="47">
        <v>42104.46</v>
      </c>
    </row>
    <row r="51" spans="2:5" x14ac:dyDescent="0.35">
      <c r="B51" s="46">
        <v>44629</v>
      </c>
      <c r="C51" t="s">
        <v>39</v>
      </c>
      <c r="D51" s="47">
        <v>-1500</v>
      </c>
      <c r="E51" s="47">
        <v>42734.26</v>
      </c>
    </row>
    <row r="52" spans="2:5" x14ac:dyDescent="0.35">
      <c r="B52" s="46">
        <v>44627</v>
      </c>
      <c r="C52" t="s">
        <v>40</v>
      </c>
      <c r="D52" s="47">
        <v>-739</v>
      </c>
      <c r="E52" s="47">
        <v>44234.26</v>
      </c>
    </row>
    <row r="53" spans="2:5" x14ac:dyDescent="0.35">
      <c r="B53" s="46">
        <v>44622</v>
      </c>
      <c r="C53" t="s">
        <v>41</v>
      </c>
      <c r="D53" s="47">
        <v>-1000</v>
      </c>
      <c r="E53" s="47">
        <v>44973.26</v>
      </c>
    </row>
    <row r="54" spans="2:5" x14ac:dyDescent="0.35">
      <c r="B54" s="46">
        <v>44621</v>
      </c>
      <c r="C54" t="s">
        <v>42</v>
      </c>
      <c r="D54" s="47">
        <v>-2500</v>
      </c>
      <c r="E54" s="47">
        <v>45973.26</v>
      </c>
    </row>
    <row r="55" spans="2:5" x14ac:dyDescent="0.35">
      <c r="B55" s="46">
        <v>44620</v>
      </c>
      <c r="C55" t="s">
        <v>0</v>
      </c>
      <c r="D55" s="47">
        <v>-14</v>
      </c>
      <c r="E55" s="47">
        <v>48473.26</v>
      </c>
    </row>
    <row r="56" spans="2:5" x14ac:dyDescent="0.35">
      <c r="B56" s="46">
        <v>44596</v>
      </c>
      <c r="C56" t="s">
        <v>41</v>
      </c>
      <c r="D56" s="47">
        <v>-1000</v>
      </c>
      <c r="E56" s="47">
        <v>48487.26</v>
      </c>
    </row>
    <row r="57" spans="2:5" x14ac:dyDescent="0.35">
      <c r="B57" s="46">
        <v>44592</v>
      </c>
      <c r="C57" t="s">
        <v>0</v>
      </c>
      <c r="D57" s="47">
        <v>-14</v>
      </c>
      <c r="E57" s="47">
        <v>49487.26</v>
      </c>
    </row>
    <row r="58" spans="2:5" x14ac:dyDescent="0.35">
      <c r="B58" s="46">
        <v>44575</v>
      </c>
      <c r="C58" t="s">
        <v>43</v>
      </c>
      <c r="D58" s="47">
        <v>-483.8</v>
      </c>
      <c r="E58" s="47">
        <v>49501.26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CC7CF435B4AC4D9CF935905AA25C33" ma:contentTypeVersion="2" ma:contentTypeDescription="Create a new document." ma:contentTypeScope="" ma:versionID="6e74d0d9b074b57f676bb220e2f47bbc">
  <xsd:schema xmlns:xsd="http://www.w3.org/2001/XMLSchema" xmlns:xs="http://www.w3.org/2001/XMLSchema" xmlns:p="http://schemas.microsoft.com/office/2006/metadata/properties" xmlns:ns3="0010bcf0-5cf1-4870-b6d5-4838724ea166" targetNamespace="http://schemas.microsoft.com/office/2006/metadata/properties" ma:root="true" ma:fieldsID="8297b52d6f9fd34549c5c59965c07a3d" ns3:_="">
    <xsd:import namespace="0010bcf0-5cf1-4870-b6d5-4838724ea1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bcf0-5cf1-4870-b6d5-4838724ea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1CDDC-29D1-4B4A-98A1-DF1A72559C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010bcf0-5cf1-4870-b6d5-4838724ea16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593DA4-D51E-40FD-AA2A-5502C35B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0bcf0-5cf1-4870-b6d5-4838724ea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78D00B-B6DB-4163-A5E9-47EF5C86C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9</vt:i4>
      </vt:variant>
    </vt:vector>
  </HeadingPairs>
  <TitlesOfParts>
    <vt:vector size="18" baseType="lpstr">
      <vt:lpstr>Regn24 </vt:lpstr>
      <vt:lpstr>Konto AP 2024</vt:lpstr>
      <vt:lpstr>Bank 2024</vt:lpstr>
      <vt:lpstr>Regn23</vt:lpstr>
      <vt:lpstr>KontoAP23</vt:lpstr>
      <vt:lpstr>Bank 2023</vt:lpstr>
      <vt:lpstr>Regn22</vt:lpstr>
      <vt:lpstr>Konto AP22</vt:lpstr>
      <vt:lpstr>Bank2022</vt:lpstr>
      <vt:lpstr>'Konto AP 2024'!Kontoutdrag19</vt:lpstr>
      <vt:lpstr>'Konto AP22'!Kontoutdrag19</vt:lpstr>
      <vt:lpstr>KontoAP23!Kontoutdrag19</vt:lpstr>
      <vt:lpstr>'Konto AP 2024'!Kontoutdrag20</vt:lpstr>
      <vt:lpstr>'Konto AP22'!Kontoutdrag20</vt:lpstr>
      <vt:lpstr>KontoAP23!Kontoutdrag20</vt:lpstr>
      <vt:lpstr>Regn22!Utskriftsområde</vt:lpstr>
      <vt:lpstr>Regn23!Utskriftsområde</vt:lpstr>
      <vt:lpstr>'Regn24 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Rønning, Kurt</cp:lastModifiedBy>
  <cp:lastPrinted>2023-02-23T13:05:46Z</cp:lastPrinted>
  <dcterms:created xsi:type="dcterms:W3CDTF">2023-01-19T13:03:36Z</dcterms:created>
  <dcterms:modified xsi:type="dcterms:W3CDTF">2024-02-05T17:59:55Z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0x01010062CC7CF435B4AC4D9CF935905AA25C33</vt:lpwstr>
  </property>
</Properties>
</file>