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ger\OneDrive\Dokumenter\AH-A\"/>
    </mc:Choice>
  </mc:AlternateContent>
  <xr:revisionPtr revIDLastSave="0" documentId="8_{B1ED8ED0-DADE-4B1C-96AA-6F4C6E0729E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heet1" sheetId="2" r:id="rId1"/>
    <sheet name="Regnskap" sheetId="3" r:id="rId2"/>
    <sheet name="Budsjet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C29" i="4"/>
  <c r="E30" i="3"/>
  <c r="E31" i="3"/>
  <c r="E33" i="3" s="1"/>
  <c r="E24" i="3"/>
  <c r="E10" i="3"/>
  <c r="E14" i="3"/>
  <c r="J51" i="2"/>
  <c r="H51" i="2"/>
  <c r="P14" i="2" l="1"/>
  <c r="P19" i="2"/>
  <c r="P17" i="2"/>
  <c r="P12" i="2"/>
  <c r="P11" i="2"/>
  <c r="P10" i="2"/>
  <c r="P9" i="2"/>
  <c r="P13" i="2" s="1"/>
  <c r="P15" i="2" s="1"/>
  <c r="P22" i="2" l="1"/>
  <c r="P24" i="2" s="1"/>
</calcChain>
</file>

<file path=xl/sharedStrings.xml><?xml version="1.0" encoding="utf-8"?>
<sst xmlns="http://schemas.openxmlformats.org/spreadsheetml/2006/main" count="345" uniqueCount="185">
  <si>
    <t>Saldobalanse</t>
  </si>
  <si>
    <t>Aurskog-Høland Arbeiderparti</t>
  </si>
  <si>
    <t>2022</t>
  </si>
  <si>
    <t>Konto</t>
  </si>
  <si>
    <t>Kontonavn</t>
  </si>
  <si>
    <t>Inngående saldo</t>
  </si>
  <si>
    <t>Endring</t>
  </si>
  <si>
    <t>Saldo</t>
  </si>
  <si>
    <t>Forrige år</t>
  </si>
  <si>
    <t>1790</t>
  </si>
  <si>
    <t>Interimskonto</t>
  </si>
  <si>
    <t>1900</t>
  </si>
  <si>
    <t>Kontanter</t>
  </si>
  <si>
    <t>1901</t>
  </si>
  <si>
    <t>Vipps</t>
  </si>
  <si>
    <t>1920</t>
  </si>
  <si>
    <t>Høland Setskog Spb.</t>
  </si>
  <si>
    <t>1930</t>
  </si>
  <si>
    <t>Kapitalkonto A S Spb</t>
  </si>
  <si>
    <t>2050</t>
  </si>
  <si>
    <t>Annen egenkapital</t>
  </si>
  <si>
    <t>2400</t>
  </si>
  <si>
    <t>Leverandørgjeld</t>
  </si>
  <si>
    <t>2960</t>
  </si>
  <si>
    <t>Påløpt kostnad og forskuddsbetalt inntekt</t>
  </si>
  <si>
    <t>3200</t>
  </si>
  <si>
    <t>Statstilskudd</t>
  </si>
  <si>
    <t>3210</t>
  </si>
  <si>
    <t>Lodd salg 1.mai</t>
  </si>
  <si>
    <t>3220</t>
  </si>
  <si>
    <t>Kontigent tillskudd</t>
  </si>
  <si>
    <t>3260</t>
  </si>
  <si>
    <t>Kommunalt tillskudd</t>
  </si>
  <si>
    <t>3280</t>
  </si>
  <si>
    <t>Loddsalg</t>
  </si>
  <si>
    <t>3290</t>
  </si>
  <si>
    <t>3300</t>
  </si>
  <si>
    <t>1.mai innsamling</t>
  </si>
  <si>
    <t>3400</t>
  </si>
  <si>
    <t>Refundert inntekter</t>
  </si>
  <si>
    <t>4300</t>
  </si>
  <si>
    <t>Div. partivirksomhet</t>
  </si>
  <si>
    <t>4310</t>
  </si>
  <si>
    <t>I. Mai kostnad</t>
  </si>
  <si>
    <t>4320</t>
  </si>
  <si>
    <t>Kostnad arangemang</t>
  </si>
  <si>
    <t>4360</t>
  </si>
  <si>
    <t>Samhold</t>
  </si>
  <si>
    <t>4370</t>
  </si>
  <si>
    <t>Gaver og gevinster lotteri</t>
  </si>
  <si>
    <t>6300</t>
  </si>
  <si>
    <t>Leie lokale</t>
  </si>
  <si>
    <t>6540</t>
  </si>
  <si>
    <t>Inventar</t>
  </si>
  <si>
    <t>6553</t>
  </si>
  <si>
    <t>Programvare</t>
  </si>
  <si>
    <t>6790</t>
  </si>
  <si>
    <t>Styrehonorar</t>
  </si>
  <si>
    <t>6861</t>
  </si>
  <si>
    <t>Komitémøter</t>
  </si>
  <si>
    <t>6900</t>
  </si>
  <si>
    <t>Telefon</t>
  </si>
  <si>
    <t>7140</t>
  </si>
  <si>
    <t>Reisekostnad, ikke oppgavepliktig</t>
  </si>
  <si>
    <t>7190</t>
  </si>
  <si>
    <t>Demokratireise</t>
  </si>
  <si>
    <t>7320</t>
  </si>
  <si>
    <t>Reklamekostnad</t>
  </si>
  <si>
    <t>7350</t>
  </si>
  <si>
    <t>Facebook/SMS-tjenester</t>
  </si>
  <si>
    <t>7360</t>
  </si>
  <si>
    <t>Valgkamp grasrot</t>
  </si>
  <si>
    <t>7390</t>
  </si>
  <si>
    <t>Valgksmp Digital</t>
  </si>
  <si>
    <t>7400</t>
  </si>
  <si>
    <t>Kontingent, fradragsberettiget</t>
  </si>
  <si>
    <t>7420</t>
  </si>
  <si>
    <t>Gave, fradragsberettiget</t>
  </si>
  <si>
    <t>7740</t>
  </si>
  <si>
    <t>Øreavrunding</t>
  </si>
  <si>
    <t>7770</t>
  </si>
  <si>
    <t>Bank- og kortgebyr</t>
  </si>
  <si>
    <t>7780</t>
  </si>
  <si>
    <t>Kreditt provisjon</t>
  </si>
  <si>
    <t>7790</t>
  </si>
  <si>
    <t>Annen kostnad</t>
  </si>
  <si>
    <t>8050</t>
  </si>
  <si>
    <t>Annen renteinntekt</t>
  </si>
  <si>
    <t>8150</t>
  </si>
  <si>
    <t>Annen rentekostnad</t>
  </si>
  <si>
    <t>8990</t>
  </si>
  <si>
    <t>Udekket tap</t>
  </si>
  <si>
    <t>Sum</t>
  </si>
  <si>
    <t>7420 Gave, fradragsberettiget</t>
  </si>
  <si>
    <t>01.01.2022</t>
  </si>
  <si>
    <t>29.04.2022</t>
  </si>
  <si>
    <t>17</t>
  </si>
  <si>
    <t>Manuelt</t>
  </si>
  <si>
    <t>Blomster</t>
  </si>
  <si>
    <t>NOK</t>
  </si>
  <si>
    <t>06.05.2022</t>
  </si>
  <si>
    <t>11</t>
  </si>
  <si>
    <t>Solidaritetskonsert Ukraina</t>
  </si>
  <si>
    <t>03.06.2022</t>
  </si>
  <si>
    <t>7</t>
  </si>
  <si>
    <t>Norsk Folkehjelp Støtte</t>
  </si>
  <si>
    <t>20.06.2022</t>
  </si>
  <si>
    <t>46</t>
  </si>
  <si>
    <t>Bank</t>
  </si>
  <si>
    <t>Støtte til Pride</t>
  </si>
  <si>
    <t>31.12.2022</t>
  </si>
  <si>
    <t>Utgående saldo</t>
  </si>
  <si>
    <t>Dato</t>
  </si>
  <si>
    <t>Bilagsnr</t>
  </si>
  <si>
    <t>Tekst</t>
  </si>
  <si>
    <t>Beskrivelse</t>
  </si>
  <si>
    <t>7320 Reklamekostnad</t>
  </si>
  <si>
    <t>25.01.2022</t>
  </si>
  <si>
    <t>28</t>
  </si>
  <si>
    <t>Faktura 365521752 fra Indre Akershus Blad</t>
  </si>
  <si>
    <t>Indre Akershus Blad</t>
  </si>
  <si>
    <t>365521752</t>
  </si>
  <si>
    <t>16.08.2022</t>
  </si>
  <si>
    <t>31.01.2022</t>
  </si>
  <si>
    <t>29</t>
  </si>
  <si>
    <t>Faktura 365521803 fra Indre Akershus Blad</t>
  </si>
  <si>
    <t>365521803</t>
  </si>
  <si>
    <t>15.02.2022</t>
  </si>
  <si>
    <t>26</t>
  </si>
  <si>
    <t>Faktura 365521891 fra Indre Akershus Blad</t>
  </si>
  <si>
    <t>365521891</t>
  </si>
  <si>
    <t>08.03.2022</t>
  </si>
  <si>
    <t>35</t>
  </si>
  <si>
    <t>Faktura 365521999 fra Indre Akershus Blad</t>
  </si>
  <si>
    <t>365521999</t>
  </si>
  <si>
    <t>28.04.2022</t>
  </si>
  <si>
    <t>5</t>
  </si>
  <si>
    <t>Faktura 365522205 fra Indre Akershus Blad</t>
  </si>
  <si>
    <t>365522205</t>
  </si>
  <si>
    <t>30.04.2022</t>
  </si>
  <si>
    <t>12</t>
  </si>
  <si>
    <t>Faktura 365522244 fra Indre Akershus Blad</t>
  </si>
  <si>
    <t>365522244</t>
  </si>
  <si>
    <t>34</t>
  </si>
  <si>
    <t>Faktura 365522711 fra Indre Akershus Blad</t>
  </si>
  <si>
    <t>365522711</t>
  </si>
  <si>
    <t>31.08.2022</t>
  </si>
  <si>
    <t>51</t>
  </si>
  <si>
    <t>Faktura 365522759 fra Indre Akershus Blad</t>
  </si>
  <si>
    <t>365522759</t>
  </si>
  <si>
    <t>22.11.2022</t>
  </si>
  <si>
    <t>70</t>
  </si>
  <si>
    <t>Faktura 365523148 fra Indre Akershus Blad</t>
  </si>
  <si>
    <t>365523148</t>
  </si>
  <si>
    <t>Sammendrag av regnskapet</t>
  </si>
  <si>
    <t>Inntekt samlet</t>
  </si>
  <si>
    <t>Tilskudd</t>
  </si>
  <si>
    <t>kr.</t>
  </si>
  <si>
    <t>Loddsalg 1 mai</t>
  </si>
  <si>
    <t>Loddsalg resten</t>
  </si>
  <si>
    <t>Øvrige inntekter</t>
  </si>
  <si>
    <t>Kostader</t>
  </si>
  <si>
    <t>Annonser</t>
  </si>
  <si>
    <t>Gaver</t>
  </si>
  <si>
    <t xml:space="preserve">kr. </t>
  </si>
  <si>
    <t>Renter</t>
  </si>
  <si>
    <t>Øvrige kostnader</t>
  </si>
  <si>
    <t>Resultat</t>
  </si>
  <si>
    <t>Budsjett 2023</t>
  </si>
  <si>
    <t>Budsjett 2024</t>
  </si>
  <si>
    <t>Underskudd 2023</t>
  </si>
  <si>
    <t>Overskudd i 2024</t>
  </si>
  <si>
    <t>Selvkost arangh.</t>
  </si>
  <si>
    <t>lønn</t>
  </si>
  <si>
    <t>5000</t>
  </si>
  <si>
    <t>Akershus arbeiderlag</t>
  </si>
  <si>
    <t>Balanse 2022</t>
  </si>
  <si>
    <t>Udisponibelt rsultat</t>
  </si>
  <si>
    <t>Resultat 2022</t>
  </si>
  <si>
    <t>1.mai</t>
  </si>
  <si>
    <t>Buskjett 2023</t>
  </si>
  <si>
    <t>Telefon/SMS</t>
  </si>
  <si>
    <t>7361</t>
  </si>
  <si>
    <t>Landsmøte</t>
  </si>
  <si>
    <t>Demokratireise/Aragemang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</si>
</sst>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49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9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vertical="top"/>
    </xf>
    <xf numFmtId="4" fontId="4" fillId="0" borderId="1" xfId="0" applyNumberFormat="1" applyFont="1" applyBorder="1" applyAlignment="1">
      <alignment vertical="top"/>
    </xf>
    <xf numFmtId="4" fontId="4" fillId="0" borderId="0" xfId="0" applyNumberFormat="1" applyFont="1"/>
    <xf numFmtId="16" fontId="4" fillId="0" borderId="0" xfId="0" applyNumberFormat="1" applyFont="1"/>
    <xf numFmtId="4" fontId="0" fillId="0" borderId="0" xfId="0" applyNumberFormat="1"/>
    <xf numFmtId="0" fontId="1" fillId="0" borderId="0" xfId="0" applyFont="1"/>
    <xf numFmtId="0" fontId="0" fillId="0" borderId="0" xfId="0"/>
    <xf numFmtId="0" fontId="3" fillId="0" borderId="0" xfId="0" applyFont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workbookViewId="0">
      <pane ySplit="5" topLeftCell="A25" activePane="bottomLeft" state="frozenSplit"/>
      <selection pane="bottomLeft" activeCell="J28" sqref="J28"/>
    </sheetView>
  </sheetViews>
  <sheetFormatPr baseColWidth="10" defaultColWidth="9.109375" defaultRowHeight="14.4" x14ac:dyDescent="0.3"/>
  <cols>
    <col min="1" max="1" width="9.5546875" customWidth="1"/>
    <col min="2" max="2" width="35.77734375" customWidth="1"/>
    <col min="3" max="3" width="16.109375" customWidth="1"/>
    <col min="4" max="4" width="11" customWidth="1"/>
    <col min="5" max="5" width="11.44140625" style="2" customWidth="1"/>
    <col min="6" max="6" width="11.44140625" customWidth="1"/>
    <col min="7" max="7" width="4.88671875" customWidth="1"/>
    <col min="8" max="8" width="13.88671875" customWidth="1"/>
    <col min="9" max="9" width="10" customWidth="1"/>
    <col min="10" max="10" width="15.33203125" customWidth="1"/>
    <col min="16" max="16" width="9.6640625" bestFit="1" customWidth="1"/>
  </cols>
  <sheetData>
    <row r="1" spans="1:17" ht="27" customHeight="1" x14ac:dyDescent="0.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7" ht="18" customHeight="1" x14ac:dyDescent="0.35">
      <c r="A2" s="1" t="s">
        <v>1</v>
      </c>
    </row>
    <row r="3" spans="1:17" ht="18" customHeight="1" x14ac:dyDescent="0.35">
      <c r="A3" s="16" t="s">
        <v>2</v>
      </c>
      <c r="B3" s="15"/>
      <c r="C3" s="15"/>
      <c r="D3" s="15"/>
      <c r="E3" s="15"/>
      <c r="F3" s="15"/>
      <c r="G3" s="15"/>
      <c r="H3" s="15"/>
      <c r="I3" s="15"/>
      <c r="J3" s="15"/>
    </row>
    <row r="5" spans="1:17" x14ac:dyDescent="0.3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H5" s="2" t="s">
        <v>168</v>
      </c>
      <c r="J5" s="2" t="s">
        <v>169</v>
      </c>
      <c r="M5" s="2" t="s">
        <v>154</v>
      </c>
      <c r="N5" s="2"/>
      <c r="O5" s="2"/>
    </row>
    <row r="6" spans="1:17" x14ac:dyDescent="0.3">
      <c r="A6" s="3" t="s">
        <v>9</v>
      </c>
      <c r="B6" s="3" t="s">
        <v>10</v>
      </c>
      <c r="C6" s="4">
        <v>0</v>
      </c>
      <c r="D6" s="4">
        <v>2050</v>
      </c>
      <c r="E6" s="6">
        <v>2050</v>
      </c>
      <c r="F6" s="4">
        <v>0</v>
      </c>
    </row>
    <row r="7" spans="1:17" x14ac:dyDescent="0.3">
      <c r="A7" s="3" t="s">
        <v>11</v>
      </c>
      <c r="B7" s="3" t="s">
        <v>12</v>
      </c>
      <c r="C7" s="4">
        <v>0</v>
      </c>
      <c r="D7" s="4">
        <v>0</v>
      </c>
      <c r="E7" s="6">
        <v>0</v>
      </c>
      <c r="F7" s="4">
        <v>0</v>
      </c>
    </row>
    <row r="8" spans="1:17" x14ac:dyDescent="0.3">
      <c r="A8" s="3" t="s">
        <v>13</v>
      </c>
      <c r="B8" s="3" t="s">
        <v>14</v>
      </c>
      <c r="C8" s="4">
        <v>0</v>
      </c>
      <c r="D8" s="4">
        <v>0</v>
      </c>
      <c r="E8" s="6">
        <v>0</v>
      </c>
      <c r="F8" s="4">
        <v>0</v>
      </c>
      <c r="M8" s="2" t="s">
        <v>155</v>
      </c>
      <c r="N8" s="2"/>
      <c r="O8" s="2"/>
      <c r="P8" s="2"/>
    </row>
    <row r="9" spans="1:17" x14ac:dyDescent="0.3">
      <c r="A9" s="3" t="s">
        <v>15</v>
      </c>
      <c r="B9" s="3" t="s">
        <v>16</v>
      </c>
      <c r="C9" s="4">
        <v>27029</v>
      </c>
      <c r="D9" s="4">
        <v>-26039.43</v>
      </c>
      <c r="E9" s="6">
        <v>989.57</v>
      </c>
      <c r="F9" s="4">
        <v>27029</v>
      </c>
      <c r="M9" s="2" t="s">
        <v>156</v>
      </c>
      <c r="N9" s="2"/>
      <c r="O9" s="2" t="s">
        <v>157</v>
      </c>
      <c r="P9" s="11">
        <f>E14+E16+E17</f>
        <v>-81117.3</v>
      </c>
      <c r="Q9">
        <v>-81117.3</v>
      </c>
    </row>
    <row r="10" spans="1:17" x14ac:dyDescent="0.3">
      <c r="A10" s="3" t="s">
        <v>17</v>
      </c>
      <c r="B10" s="3" t="s">
        <v>18</v>
      </c>
      <c r="C10" s="4">
        <v>332539.73</v>
      </c>
      <c r="D10" s="4">
        <v>28645.87</v>
      </c>
      <c r="E10" s="6">
        <v>361185.6</v>
      </c>
      <c r="F10" s="4">
        <v>332539.73</v>
      </c>
      <c r="M10" s="2" t="s">
        <v>158</v>
      </c>
      <c r="N10" s="2"/>
      <c r="O10" s="2" t="s">
        <v>157</v>
      </c>
      <c r="P10" s="11">
        <f>E15</f>
        <v>-6290</v>
      </c>
      <c r="Q10">
        <v>-6290</v>
      </c>
    </row>
    <row r="11" spans="1:17" x14ac:dyDescent="0.3">
      <c r="A11" s="3" t="s">
        <v>19</v>
      </c>
      <c r="B11" s="3" t="s">
        <v>20</v>
      </c>
      <c r="C11" s="4">
        <v>-359568.73</v>
      </c>
      <c r="D11" s="4">
        <v>0</v>
      </c>
      <c r="E11" s="6">
        <v>-359568.73</v>
      </c>
      <c r="F11" s="4">
        <v>-359568.73</v>
      </c>
      <c r="M11" s="2" t="s">
        <v>159</v>
      </c>
      <c r="N11" s="2"/>
      <c r="O11" s="2" t="s">
        <v>157</v>
      </c>
      <c r="P11" s="11">
        <f>E18</f>
        <v>-4510</v>
      </c>
      <c r="Q11">
        <v>-4510</v>
      </c>
    </row>
    <row r="12" spans="1:17" x14ac:dyDescent="0.3">
      <c r="A12" s="3" t="s">
        <v>21</v>
      </c>
      <c r="B12" s="3" t="s">
        <v>22</v>
      </c>
      <c r="C12" s="4">
        <v>0</v>
      </c>
      <c r="D12" s="4">
        <v>-1338.75</v>
      </c>
      <c r="E12" s="6">
        <v>-1338.75</v>
      </c>
      <c r="F12" s="4">
        <v>0</v>
      </c>
      <c r="M12" s="2" t="s">
        <v>160</v>
      </c>
      <c r="N12" s="2"/>
      <c r="O12" s="2" t="s">
        <v>157</v>
      </c>
      <c r="P12" s="11">
        <f>E19</f>
        <v>-1200</v>
      </c>
      <c r="Q12">
        <v>-1200</v>
      </c>
    </row>
    <row r="13" spans="1:17" x14ac:dyDescent="0.3">
      <c r="A13" s="3" t="s">
        <v>23</v>
      </c>
      <c r="B13" s="3" t="s">
        <v>24</v>
      </c>
      <c r="C13" s="4">
        <v>0</v>
      </c>
      <c r="D13" s="4">
        <v>-0.3</v>
      </c>
      <c r="E13" s="6">
        <v>-0.3</v>
      </c>
      <c r="F13" s="4">
        <v>0</v>
      </c>
      <c r="M13" s="2" t="s">
        <v>92</v>
      </c>
      <c r="N13" s="2"/>
      <c r="O13" s="2"/>
      <c r="P13" s="11">
        <f>SUM(P9:P12)</f>
        <v>-93117.3</v>
      </c>
      <c r="Q13">
        <v>-93117.3</v>
      </c>
    </row>
    <row r="14" spans="1:17" x14ac:dyDescent="0.3">
      <c r="A14" s="3" t="s">
        <v>25</v>
      </c>
      <c r="B14" s="3" t="s">
        <v>26</v>
      </c>
      <c r="C14" s="4">
        <v>0</v>
      </c>
      <c r="D14" s="4">
        <v>-40813.300000000003</v>
      </c>
      <c r="E14" s="6">
        <v>-40813.300000000003</v>
      </c>
      <c r="F14" s="4">
        <v>-40813.300000000003</v>
      </c>
      <c r="H14" s="4">
        <v>-41000</v>
      </c>
      <c r="J14" s="4">
        <v>-41000</v>
      </c>
      <c r="M14" s="2" t="s">
        <v>165</v>
      </c>
      <c r="N14" s="2"/>
      <c r="O14" s="2" t="s">
        <v>157</v>
      </c>
      <c r="P14" s="11">
        <f>E47</f>
        <v>-4094.93</v>
      </c>
      <c r="Q14">
        <v>-4094.93</v>
      </c>
    </row>
    <row r="15" spans="1:17" x14ac:dyDescent="0.3">
      <c r="A15" s="3" t="s">
        <v>27</v>
      </c>
      <c r="B15" s="3" t="s">
        <v>28</v>
      </c>
      <c r="C15" s="4">
        <v>0</v>
      </c>
      <c r="D15" s="4">
        <v>-6290</v>
      </c>
      <c r="E15" s="6">
        <v>-6290</v>
      </c>
      <c r="F15" s="4">
        <v>-2500</v>
      </c>
      <c r="H15" s="4">
        <v>-5000</v>
      </c>
      <c r="J15" s="4">
        <v>-5000</v>
      </c>
      <c r="M15" s="2" t="s">
        <v>92</v>
      </c>
      <c r="N15" s="2"/>
      <c r="O15" s="2"/>
      <c r="P15" s="11">
        <f>SUM(P13:P14)</f>
        <v>-97212.23</v>
      </c>
    </row>
    <row r="16" spans="1:17" x14ac:dyDescent="0.3">
      <c r="A16" s="3" t="s">
        <v>29</v>
      </c>
      <c r="B16" s="3" t="s">
        <v>30</v>
      </c>
      <c r="C16" s="4">
        <v>0</v>
      </c>
      <c r="D16" s="4">
        <v>-15664</v>
      </c>
      <c r="E16" s="6">
        <v>-15664</v>
      </c>
      <c r="F16" s="4">
        <v>-18384</v>
      </c>
      <c r="H16" s="4">
        <v>-16000</v>
      </c>
      <c r="J16" s="4">
        <v>-16000</v>
      </c>
      <c r="M16" s="2" t="s">
        <v>161</v>
      </c>
      <c r="N16" s="2"/>
      <c r="O16" s="2"/>
      <c r="P16" s="2"/>
    </row>
    <row r="17" spans="1:17" x14ac:dyDescent="0.3">
      <c r="A17" s="3" t="s">
        <v>31</v>
      </c>
      <c r="B17" s="3" t="s">
        <v>32</v>
      </c>
      <c r="C17" s="4">
        <v>0</v>
      </c>
      <c r="D17" s="4">
        <v>-24640</v>
      </c>
      <c r="E17" s="6">
        <v>-24640</v>
      </c>
      <c r="F17" s="4">
        <v>-29440</v>
      </c>
      <c r="H17" s="4">
        <v>-25000</v>
      </c>
      <c r="J17" s="4">
        <v>-25000</v>
      </c>
      <c r="M17" s="12">
        <v>45047</v>
      </c>
      <c r="N17" s="2"/>
      <c r="O17" s="2" t="s">
        <v>157</v>
      </c>
      <c r="P17" s="11">
        <f>E23+K69+K70</f>
        <v>25760.25</v>
      </c>
      <c r="Q17">
        <v>25760.25</v>
      </c>
    </row>
    <row r="18" spans="1:17" x14ac:dyDescent="0.3">
      <c r="A18" s="3" t="s">
        <v>33</v>
      </c>
      <c r="B18" s="3" t="s">
        <v>34</v>
      </c>
      <c r="C18" s="4">
        <v>0</v>
      </c>
      <c r="D18" s="4">
        <v>-4510</v>
      </c>
      <c r="E18" s="6">
        <v>-4510</v>
      </c>
      <c r="F18" s="4">
        <v>-6562.64</v>
      </c>
      <c r="H18" s="4">
        <v>-5000</v>
      </c>
      <c r="J18" s="4">
        <v>-5000</v>
      </c>
      <c r="M18" s="2" t="s">
        <v>57</v>
      </c>
      <c r="N18" s="2"/>
      <c r="O18" s="2" t="s">
        <v>157</v>
      </c>
      <c r="P18" s="2">
        <v>10000</v>
      </c>
      <c r="Q18">
        <v>10000</v>
      </c>
    </row>
    <row r="19" spans="1:17" x14ac:dyDescent="0.3">
      <c r="A19" s="3" t="s">
        <v>35</v>
      </c>
      <c r="B19" s="3" t="s">
        <v>172</v>
      </c>
      <c r="C19" s="4">
        <v>0</v>
      </c>
      <c r="D19" s="4">
        <v>-1200</v>
      </c>
      <c r="E19" s="6">
        <v>-1200</v>
      </c>
      <c r="F19" s="4">
        <v>0</v>
      </c>
      <c r="H19" s="4">
        <v>-11200</v>
      </c>
      <c r="J19" s="4">
        <v>-11200</v>
      </c>
      <c r="M19" s="2" t="s">
        <v>162</v>
      </c>
      <c r="N19" s="2"/>
      <c r="O19" s="2" t="s">
        <v>157</v>
      </c>
      <c r="P19" s="11">
        <f>L64+L65+L66+L67+L68+L71+L72</f>
        <v>29750.5</v>
      </c>
      <c r="Q19">
        <v>29750.5</v>
      </c>
    </row>
    <row r="20" spans="1:17" x14ac:dyDescent="0.3">
      <c r="A20" s="3" t="s">
        <v>36</v>
      </c>
      <c r="B20" s="3" t="s">
        <v>37</v>
      </c>
      <c r="C20" s="4">
        <v>0</v>
      </c>
      <c r="D20" s="4">
        <v>0</v>
      </c>
      <c r="E20" s="6">
        <v>0</v>
      </c>
      <c r="F20" s="4">
        <v>-7296.28</v>
      </c>
      <c r="M20" s="2" t="s">
        <v>163</v>
      </c>
      <c r="N20" s="2"/>
      <c r="O20" s="2" t="s">
        <v>164</v>
      </c>
      <c r="P20" s="2">
        <v>6700</v>
      </c>
      <c r="Q20">
        <v>6700</v>
      </c>
    </row>
    <row r="21" spans="1:17" x14ac:dyDescent="0.3">
      <c r="A21" s="3" t="s">
        <v>38</v>
      </c>
      <c r="B21" s="3" t="s">
        <v>39</v>
      </c>
      <c r="C21" s="4">
        <v>0</v>
      </c>
      <c r="D21" s="4">
        <v>0</v>
      </c>
      <c r="E21" s="6">
        <v>0</v>
      </c>
      <c r="F21" s="4">
        <v>-11170.15</v>
      </c>
      <c r="M21" s="2" t="s">
        <v>166</v>
      </c>
      <c r="N21" s="2"/>
      <c r="O21" s="2" t="s">
        <v>157</v>
      </c>
      <c r="P21" s="2">
        <v>21684.09</v>
      </c>
      <c r="Q21">
        <v>21684.09</v>
      </c>
    </row>
    <row r="22" spans="1:17" x14ac:dyDescent="0.3">
      <c r="A22" s="3" t="s">
        <v>40</v>
      </c>
      <c r="B22" s="3" t="s">
        <v>41</v>
      </c>
      <c r="C22" s="4">
        <v>0</v>
      </c>
      <c r="D22" s="4">
        <v>2364.25</v>
      </c>
      <c r="E22" s="6">
        <v>2364.25</v>
      </c>
      <c r="F22" s="4">
        <v>2467</v>
      </c>
      <c r="H22" s="4">
        <v>2500</v>
      </c>
      <c r="J22" s="4">
        <v>2500</v>
      </c>
      <c r="M22" s="2" t="s">
        <v>92</v>
      </c>
      <c r="N22" s="2"/>
      <c r="O22" s="2"/>
      <c r="P22" s="11">
        <f>SUM(P17:P21)</f>
        <v>93894.84</v>
      </c>
    </row>
    <row r="23" spans="1:17" x14ac:dyDescent="0.3">
      <c r="A23" s="3" t="s">
        <v>42</v>
      </c>
      <c r="B23" s="3" t="s">
        <v>43</v>
      </c>
      <c r="C23" s="4">
        <v>0</v>
      </c>
      <c r="D23" s="4">
        <v>16164</v>
      </c>
      <c r="E23" s="6">
        <v>16164</v>
      </c>
      <c r="F23" s="4">
        <v>23482</v>
      </c>
      <c r="H23" s="4">
        <v>15000</v>
      </c>
      <c r="J23" s="4">
        <v>15000</v>
      </c>
      <c r="M23" s="2"/>
      <c r="N23" s="2"/>
      <c r="O23" s="2"/>
      <c r="P23" s="2"/>
    </row>
    <row r="24" spans="1:17" x14ac:dyDescent="0.3">
      <c r="A24" s="3" t="s">
        <v>44</v>
      </c>
      <c r="B24" s="3" t="s">
        <v>45</v>
      </c>
      <c r="C24" s="4">
        <v>0</v>
      </c>
      <c r="D24" s="4">
        <v>4438.8599999999997</v>
      </c>
      <c r="E24" s="6">
        <v>4438.8599999999997</v>
      </c>
      <c r="F24" s="4">
        <v>0</v>
      </c>
      <c r="H24" s="4">
        <v>5000</v>
      </c>
      <c r="J24" s="4">
        <v>5000</v>
      </c>
      <c r="M24" s="2" t="s">
        <v>167</v>
      </c>
      <c r="N24" s="2"/>
      <c r="O24" s="2" t="s">
        <v>157</v>
      </c>
      <c r="P24" s="11">
        <f>P15+P22</f>
        <v>-3317.3899999999994</v>
      </c>
    </row>
    <row r="25" spans="1:17" x14ac:dyDescent="0.3">
      <c r="A25" s="3" t="s">
        <v>46</v>
      </c>
      <c r="B25" s="3" t="s">
        <v>47</v>
      </c>
      <c r="C25" s="4">
        <v>0</v>
      </c>
      <c r="D25" s="4">
        <v>4287</v>
      </c>
      <c r="E25" s="6">
        <v>4287</v>
      </c>
      <c r="F25" s="4">
        <v>6980</v>
      </c>
      <c r="H25" s="4">
        <v>7000</v>
      </c>
      <c r="J25" s="4">
        <v>3500</v>
      </c>
    </row>
    <row r="26" spans="1:17" x14ac:dyDescent="0.3">
      <c r="A26" s="3" t="s">
        <v>48</v>
      </c>
      <c r="B26" s="3" t="s">
        <v>49</v>
      </c>
      <c r="C26" s="4">
        <v>0</v>
      </c>
      <c r="D26" s="4">
        <v>522.79999999999995</v>
      </c>
      <c r="E26" s="6">
        <v>522.79999999999995</v>
      </c>
      <c r="F26" s="4">
        <v>828.7</v>
      </c>
      <c r="H26" s="4">
        <v>1000</v>
      </c>
      <c r="J26" s="4">
        <v>1000</v>
      </c>
    </row>
    <row r="27" spans="1:17" x14ac:dyDescent="0.3">
      <c r="A27" s="3" t="s">
        <v>174</v>
      </c>
      <c r="B27" s="3" t="s">
        <v>173</v>
      </c>
      <c r="C27" s="4"/>
      <c r="D27" s="4"/>
      <c r="E27" s="6"/>
      <c r="F27" s="4"/>
      <c r="H27" s="4"/>
      <c r="J27" s="4"/>
    </row>
    <row r="28" spans="1:17" x14ac:dyDescent="0.3">
      <c r="A28" s="3" t="s">
        <v>50</v>
      </c>
      <c r="B28" s="3" t="s">
        <v>51</v>
      </c>
      <c r="C28" s="4">
        <v>0</v>
      </c>
      <c r="D28" s="4">
        <v>1875</v>
      </c>
      <c r="E28" s="6">
        <v>1875</v>
      </c>
      <c r="F28" s="4">
        <v>8525.5300000000007</v>
      </c>
      <c r="H28" s="4">
        <v>2000</v>
      </c>
      <c r="J28" s="4">
        <v>2000</v>
      </c>
    </row>
    <row r="29" spans="1:17" x14ac:dyDescent="0.3">
      <c r="A29" s="3" t="s">
        <v>52</v>
      </c>
      <c r="B29" s="3" t="s">
        <v>53</v>
      </c>
      <c r="C29" s="4">
        <v>0</v>
      </c>
      <c r="D29" s="4">
        <v>924</v>
      </c>
      <c r="E29" s="6">
        <v>924</v>
      </c>
      <c r="F29" s="4">
        <v>0</v>
      </c>
    </row>
    <row r="30" spans="1:17" x14ac:dyDescent="0.3">
      <c r="A30" s="3" t="s">
        <v>54</v>
      </c>
      <c r="B30" s="3" t="s">
        <v>55</v>
      </c>
      <c r="C30" s="4">
        <v>0</v>
      </c>
      <c r="D30" s="4">
        <v>2188</v>
      </c>
      <c r="E30" s="6">
        <v>2188</v>
      </c>
      <c r="F30" s="4">
        <v>0</v>
      </c>
      <c r="H30" s="4">
        <v>2200</v>
      </c>
      <c r="J30" s="4">
        <v>2200</v>
      </c>
    </row>
    <row r="31" spans="1:17" x14ac:dyDescent="0.3">
      <c r="A31" s="3" t="s">
        <v>56</v>
      </c>
      <c r="B31" s="3" t="s">
        <v>57</v>
      </c>
      <c r="C31" s="4">
        <v>0</v>
      </c>
      <c r="D31" s="4">
        <v>10000</v>
      </c>
      <c r="E31" s="6">
        <v>10000</v>
      </c>
      <c r="F31" s="4">
        <v>10000</v>
      </c>
      <c r="H31" s="4">
        <v>10000</v>
      </c>
      <c r="J31" s="4">
        <v>10000</v>
      </c>
    </row>
    <row r="32" spans="1:17" x14ac:dyDescent="0.3">
      <c r="A32" s="3" t="s">
        <v>58</v>
      </c>
      <c r="B32" s="3" t="s">
        <v>59</v>
      </c>
      <c r="C32" s="4">
        <v>0</v>
      </c>
      <c r="D32" s="4">
        <v>377</v>
      </c>
      <c r="E32" s="6">
        <v>377</v>
      </c>
      <c r="F32" s="4">
        <v>0</v>
      </c>
      <c r="H32" s="4">
        <v>400</v>
      </c>
      <c r="J32" s="4">
        <v>400</v>
      </c>
    </row>
    <row r="33" spans="1:12" x14ac:dyDescent="0.3">
      <c r="A33" s="3" t="s">
        <v>60</v>
      </c>
      <c r="B33" s="3" t="s">
        <v>61</v>
      </c>
      <c r="C33" s="4">
        <v>0</v>
      </c>
      <c r="D33" s="4">
        <v>1372</v>
      </c>
      <c r="E33" s="6">
        <v>1372</v>
      </c>
      <c r="F33" s="4">
        <v>0</v>
      </c>
      <c r="H33" s="4">
        <v>1500</v>
      </c>
      <c r="J33" s="4">
        <v>1500</v>
      </c>
    </row>
    <row r="34" spans="1:12" x14ac:dyDescent="0.3">
      <c r="A34" s="3" t="s">
        <v>62</v>
      </c>
      <c r="B34" s="3" t="s">
        <v>63</v>
      </c>
      <c r="C34" s="4">
        <v>0</v>
      </c>
      <c r="D34" s="4">
        <v>2392.25</v>
      </c>
      <c r="E34" s="6">
        <v>2392.25</v>
      </c>
      <c r="F34" s="4">
        <v>0</v>
      </c>
    </row>
    <row r="35" spans="1:12" x14ac:dyDescent="0.3">
      <c r="A35" s="3" t="s">
        <v>64</v>
      </c>
      <c r="B35" s="3" t="s">
        <v>65</v>
      </c>
      <c r="C35" s="4">
        <v>0</v>
      </c>
      <c r="D35" s="4">
        <v>0</v>
      </c>
      <c r="E35" s="6">
        <v>0</v>
      </c>
      <c r="F35" s="4">
        <v>10596</v>
      </c>
      <c r="H35" s="4">
        <v>11200</v>
      </c>
      <c r="J35" s="4">
        <v>11200</v>
      </c>
    </row>
    <row r="36" spans="1:12" x14ac:dyDescent="0.3">
      <c r="A36" s="3" t="s">
        <v>66</v>
      </c>
      <c r="B36" s="3" t="s">
        <v>67</v>
      </c>
      <c r="C36" s="4">
        <v>0</v>
      </c>
      <c r="D36" s="4">
        <v>39346.75</v>
      </c>
      <c r="E36" s="6">
        <v>39346.75</v>
      </c>
      <c r="F36" s="4">
        <v>18795</v>
      </c>
      <c r="H36" s="4">
        <v>10000</v>
      </c>
      <c r="J36" s="4">
        <v>10000</v>
      </c>
    </row>
    <row r="37" spans="1:12" x14ac:dyDescent="0.3">
      <c r="A37" s="3" t="s">
        <v>68</v>
      </c>
      <c r="B37" s="3" t="s">
        <v>69</v>
      </c>
      <c r="C37" s="4">
        <v>0</v>
      </c>
      <c r="D37" s="4">
        <v>0</v>
      </c>
      <c r="E37" s="6">
        <v>0</v>
      </c>
      <c r="F37" s="4">
        <v>3951.5</v>
      </c>
    </row>
    <row r="38" spans="1:12" x14ac:dyDescent="0.3">
      <c r="A38" s="3" t="s">
        <v>70</v>
      </c>
      <c r="B38" s="3" t="s">
        <v>71</v>
      </c>
      <c r="C38" s="4">
        <v>0</v>
      </c>
      <c r="D38" s="4">
        <v>0</v>
      </c>
      <c r="E38" s="6">
        <v>0</v>
      </c>
      <c r="F38" s="4">
        <v>29849.7</v>
      </c>
      <c r="H38" s="4">
        <v>105000</v>
      </c>
      <c r="J38" s="4">
        <v>0</v>
      </c>
      <c r="L38" t="s">
        <v>175</v>
      </c>
    </row>
    <row r="39" spans="1:12" x14ac:dyDescent="0.3">
      <c r="A39" s="3" t="s">
        <v>72</v>
      </c>
      <c r="B39" s="3" t="s">
        <v>73</v>
      </c>
      <c r="C39" s="4">
        <v>0</v>
      </c>
      <c r="D39" s="4">
        <v>0</v>
      </c>
      <c r="E39" s="6">
        <v>0</v>
      </c>
      <c r="F39" s="4">
        <v>5668.89</v>
      </c>
      <c r="H39" s="4">
        <v>5000</v>
      </c>
      <c r="J39" s="4">
        <v>0</v>
      </c>
    </row>
    <row r="40" spans="1:12" x14ac:dyDescent="0.3">
      <c r="A40" s="3"/>
      <c r="B40" s="3"/>
      <c r="C40" s="4"/>
      <c r="D40" s="4"/>
      <c r="E40" s="6"/>
      <c r="F40" s="4"/>
      <c r="H40" s="4">
        <v>20000</v>
      </c>
      <c r="J40" s="4"/>
    </row>
    <row r="41" spans="1:12" x14ac:dyDescent="0.3">
      <c r="A41" s="3" t="s">
        <v>74</v>
      </c>
      <c r="B41" s="3" t="s">
        <v>75</v>
      </c>
      <c r="C41" s="4">
        <v>0</v>
      </c>
      <c r="D41" s="4">
        <v>250</v>
      </c>
      <c r="E41" s="6">
        <v>250</v>
      </c>
      <c r="F41" s="4">
        <v>500</v>
      </c>
      <c r="H41" s="4">
        <v>500</v>
      </c>
      <c r="J41" s="4">
        <v>0</v>
      </c>
    </row>
    <row r="42" spans="1:12" x14ac:dyDescent="0.3">
      <c r="A42" s="3" t="s">
        <v>76</v>
      </c>
      <c r="B42" s="3" t="s">
        <v>77</v>
      </c>
      <c r="C42" s="4">
        <v>0</v>
      </c>
      <c r="D42" s="4">
        <v>6700</v>
      </c>
      <c r="E42" s="6">
        <v>6700</v>
      </c>
      <c r="F42" s="4">
        <v>2685</v>
      </c>
      <c r="H42" s="4">
        <v>2000</v>
      </c>
      <c r="J42" s="4">
        <v>500</v>
      </c>
    </row>
    <row r="43" spans="1:12" x14ac:dyDescent="0.3">
      <c r="A43" s="3" t="s">
        <v>78</v>
      </c>
      <c r="B43" s="3" t="s">
        <v>79</v>
      </c>
      <c r="C43" s="4">
        <v>0</v>
      </c>
      <c r="D43" s="4">
        <v>-1.28</v>
      </c>
      <c r="E43" s="6">
        <v>-1.28</v>
      </c>
      <c r="F43" s="4">
        <v>0</v>
      </c>
      <c r="J43" s="4">
        <v>2000</v>
      </c>
    </row>
    <row r="44" spans="1:12" x14ac:dyDescent="0.3">
      <c r="A44" s="3" t="s">
        <v>80</v>
      </c>
      <c r="B44" s="3" t="s">
        <v>81</v>
      </c>
      <c r="C44" s="4">
        <v>0</v>
      </c>
      <c r="D44" s="4">
        <v>80</v>
      </c>
      <c r="E44" s="6">
        <v>80</v>
      </c>
      <c r="F44" s="4">
        <v>72</v>
      </c>
      <c r="H44" s="4">
        <v>80</v>
      </c>
    </row>
    <row r="45" spans="1:12" x14ac:dyDescent="0.3">
      <c r="A45" s="3" t="s">
        <v>82</v>
      </c>
      <c r="B45" s="3" t="s">
        <v>83</v>
      </c>
      <c r="C45" s="4">
        <v>0</v>
      </c>
      <c r="D45" s="4">
        <v>64.11</v>
      </c>
      <c r="E45" s="6">
        <v>64.11</v>
      </c>
      <c r="F45" s="4">
        <v>0</v>
      </c>
      <c r="H45" s="4">
        <v>65</v>
      </c>
      <c r="J45" s="4">
        <v>80</v>
      </c>
    </row>
    <row r="46" spans="1:12" x14ac:dyDescent="0.3">
      <c r="A46" s="3" t="s">
        <v>84</v>
      </c>
      <c r="B46" s="3" t="s">
        <v>85</v>
      </c>
      <c r="C46" s="4">
        <v>0</v>
      </c>
      <c r="D46" s="4">
        <v>510.84</v>
      </c>
      <c r="E46" s="6">
        <v>510.84</v>
      </c>
      <c r="F46" s="4">
        <v>0</v>
      </c>
      <c r="H46" s="4">
        <v>500</v>
      </c>
      <c r="J46" s="4">
        <v>65</v>
      </c>
    </row>
    <row r="47" spans="1:12" x14ac:dyDescent="0.3">
      <c r="A47" s="3" t="s">
        <v>86</v>
      </c>
      <c r="B47" s="3" t="s">
        <v>87</v>
      </c>
      <c r="C47" s="4">
        <v>0</v>
      </c>
      <c r="D47" s="4">
        <v>-4094.93</v>
      </c>
      <c r="E47" s="6">
        <v>-4094.93</v>
      </c>
      <c r="F47" s="4">
        <v>1082.9100000000001</v>
      </c>
      <c r="H47" s="4">
        <v>-4000</v>
      </c>
      <c r="J47" s="4">
        <v>500</v>
      </c>
    </row>
    <row r="48" spans="1:12" x14ac:dyDescent="0.3">
      <c r="A48" s="3" t="s">
        <v>88</v>
      </c>
      <c r="B48" s="3" t="s">
        <v>89</v>
      </c>
      <c r="C48" s="4">
        <v>0</v>
      </c>
      <c r="D48" s="4">
        <v>39.26</v>
      </c>
      <c r="E48" s="6">
        <v>39.26</v>
      </c>
      <c r="F48" s="4">
        <v>0</v>
      </c>
      <c r="J48" s="4">
        <v>-4000</v>
      </c>
    </row>
    <row r="49" spans="1:28" x14ac:dyDescent="0.3">
      <c r="A49" s="3" t="s">
        <v>90</v>
      </c>
      <c r="B49" s="3" t="s">
        <v>91</v>
      </c>
      <c r="C49" s="4">
        <v>0</v>
      </c>
      <c r="D49" s="4">
        <v>0</v>
      </c>
      <c r="E49" s="6">
        <v>0</v>
      </c>
      <c r="F49" s="4">
        <v>-9317.86</v>
      </c>
    </row>
    <row r="50" spans="1:28" x14ac:dyDescent="0.3">
      <c r="A50" s="5" t="s">
        <v>92</v>
      </c>
      <c r="B50" s="5"/>
      <c r="C50" s="6">
        <v>0</v>
      </c>
      <c r="D50" s="6">
        <v>0</v>
      </c>
      <c r="E50" s="6">
        <v>0</v>
      </c>
      <c r="F50" s="6">
        <v>0</v>
      </c>
    </row>
    <row r="51" spans="1:28" x14ac:dyDescent="0.3">
      <c r="G51" t="s">
        <v>170</v>
      </c>
      <c r="H51" s="13">
        <f>SUM(H14:H48)</f>
        <v>93745</v>
      </c>
      <c r="I51" s="13" t="s">
        <v>171</v>
      </c>
      <c r="J51" s="13">
        <f>SUM(J14:J49)</f>
        <v>-39755</v>
      </c>
    </row>
    <row r="52" spans="1:28" x14ac:dyDescent="0.3">
      <c r="H52" s="13"/>
      <c r="I52" s="13"/>
      <c r="J52" s="13"/>
    </row>
    <row r="53" spans="1:28" x14ac:dyDescent="0.3">
      <c r="A53" s="7"/>
      <c r="B53" s="7"/>
      <c r="C53" s="7"/>
      <c r="D53" s="7"/>
      <c r="E53" s="7" t="s">
        <v>93</v>
      </c>
      <c r="F53" s="7"/>
      <c r="G53" s="7"/>
      <c r="H53" s="7"/>
      <c r="I53" s="7"/>
      <c r="J53" s="7"/>
      <c r="K53" s="7"/>
      <c r="L53" s="7"/>
      <c r="M53" s="7"/>
      <c r="N53" s="7"/>
      <c r="O53" s="8"/>
      <c r="P53" s="7"/>
      <c r="Q53" s="7"/>
      <c r="R53" s="7"/>
      <c r="S53" s="7"/>
      <c r="T53" s="7"/>
      <c r="U53" s="7"/>
      <c r="V53" s="8"/>
      <c r="W53" s="7"/>
      <c r="X53" s="8"/>
      <c r="Y53" s="8"/>
    </row>
    <row r="54" spans="1:28" x14ac:dyDescent="0.3">
      <c r="A54" s="5" t="s">
        <v>76</v>
      </c>
      <c r="B54" s="5" t="s">
        <v>77</v>
      </c>
      <c r="C54" s="5" t="s">
        <v>94</v>
      </c>
      <c r="D54" s="5"/>
      <c r="E54" s="5" t="s">
        <v>5</v>
      </c>
      <c r="F54" s="5"/>
      <c r="G54" s="5"/>
      <c r="H54" s="5"/>
      <c r="I54" s="5"/>
      <c r="J54" s="3" t="s">
        <v>99</v>
      </c>
      <c r="K54" s="4">
        <v>200</v>
      </c>
      <c r="L54" s="4">
        <v>200</v>
      </c>
      <c r="Q54" s="5"/>
      <c r="R54" s="5"/>
      <c r="S54" s="5"/>
      <c r="T54" s="5"/>
      <c r="U54" s="5"/>
      <c r="V54" s="6"/>
      <c r="W54" s="5"/>
      <c r="X54" s="6"/>
      <c r="Y54" s="6"/>
    </row>
    <row r="55" spans="1:28" x14ac:dyDescent="0.3">
      <c r="A55" s="3" t="s">
        <v>76</v>
      </c>
      <c r="B55" s="3" t="s">
        <v>77</v>
      </c>
      <c r="C55" s="3" t="s">
        <v>95</v>
      </c>
      <c r="D55" s="3" t="s">
        <v>96</v>
      </c>
      <c r="E55" s="5" t="s">
        <v>97</v>
      </c>
      <c r="F55" s="3" t="s">
        <v>98</v>
      </c>
      <c r="G55" s="3"/>
      <c r="H55" s="3"/>
      <c r="I55" s="3"/>
      <c r="J55" s="3" t="s">
        <v>99</v>
      </c>
      <c r="K55" s="4">
        <v>2500</v>
      </c>
      <c r="L55" s="4">
        <v>2500</v>
      </c>
      <c r="Q55" s="3"/>
      <c r="R55" s="3"/>
    </row>
    <row r="56" spans="1:28" x14ac:dyDescent="0.3">
      <c r="A56" s="3" t="s">
        <v>76</v>
      </c>
      <c r="B56" s="3" t="s">
        <v>77</v>
      </c>
      <c r="C56" s="3" t="s">
        <v>100</v>
      </c>
      <c r="D56" s="3" t="s">
        <v>101</v>
      </c>
      <c r="E56" s="5" t="s">
        <v>97</v>
      </c>
      <c r="F56" s="3" t="s">
        <v>102</v>
      </c>
      <c r="G56" s="3"/>
      <c r="H56" s="3"/>
      <c r="I56" s="3"/>
      <c r="J56" s="3" t="s">
        <v>99</v>
      </c>
      <c r="K56" s="4">
        <v>2500</v>
      </c>
      <c r="L56" s="4">
        <v>2500</v>
      </c>
      <c r="Q56" s="3"/>
      <c r="R56" s="3"/>
    </row>
    <row r="57" spans="1:28" x14ac:dyDescent="0.3">
      <c r="A57" s="3" t="s">
        <v>76</v>
      </c>
      <c r="B57" s="3" t="s">
        <v>77</v>
      </c>
      <c r="C57" s="3" t="s">
        <v>103</v>
      </c>
      <c r="D57" s="3" t="s">
        <v>104</v>
      </c>
      <c r="E57" s="5" t="s">
        <v>97</v>
      </c>
      <c r="F57" s="3" t="s">
        <v>105</v>
      </c>
      <c r="G57" s="3"/>
      <c r="H57" s="3"/>
      <c r="I57" s="3"/>
      <c r="J57" s="3" t="s">
        <v>99</v>
      </c>
      <c r="K57" s="4">
        <v>1500</v>
      </c>
      <c r="L57" s="4">
        <v>1500</v>
      </c>
      <c r="Q57" s="3"/>
      <c r="R57" s="3"/>
    </row>
    <row r="58" spans="1:28" x14ac:dyDescent="0.3">
      <c r="A58" s="3" t="s">
        <v>76</v>
      </c>
      <c r="B58" s="3" t="s">
        <v>77</v>
      </c>
      <c r="C58" s="3" t="s">
        <v>106</v>
      </c>
      <c r="D58" s="3" t="s">
        <v>107</v>
      </c>
      <c r="E58" s="5" t="s">
        <v>108</v>
      </c>
      <c r="F58" s="3" t="s">
        <v>109</v>
      </c>
      <c r="G58" s="3"/>
      <c r="H58" s="3"/>
      <c r="I58" s="3"/>
      <c r="J58" s="9" t="s">
        <v>99</v>
      </c>
      <c r="K58" s="10">
        <v>6700</v>
      </c>
      <c r="L58" s="10">
        <v>6700</v>
      </c>
      <c r="Q58" s="3"/>
      <c r="R58" s="3"/>
    </row>
    <row r="59" spans="1:28" x14ac:dyDescent="0.3">
      <c r="A59" s="9" t="s">
        <v>76</v>
      </c>
      <c r="B59" s="9" t="s">
        <v>77</v>
      </c>
      <c r="C59" s="9" t="s">
        <v>110</v>
      </c>
      <c r="D59" s="9"/>
      <c r="E59" s="9" t="s">
        <v>111</v>
      </c>
      <c r="F59" s="9"/>
      <c r="G59" s="9"/>
      <c r="H59" s="9"/>
      <c r="I59" s="9"/>
      <c r="J59" s="9"/>
      <c r="K59" s="10"/>
      <c r="L59" s="9"/>
      <c r="Q59" s="9"/>
    </row>
    <row r="62" spans="1:28" x14ac:dyDescent="0.3">
      <c r="A62" s="2" t="s">
        <v>3</v>
      </c>
      <c r="B62" s="2" t="s">
        <v>4</v>
      </c>
      <c r="C62" s="2" t="s">
        <v>112</v>
      </c>
      <c r="D62" s="2" t="s">
        <v>113</v>
      </c>
      <c r="E62" s="2" t="s">
        <v>114</v>
      </c>
      <c r="F62" s="2" t="s">
        <v>115</v>
      </c>
      <c r="G62" s="2"/>
      <c r="H62" s="2"/>
      <c r="I62" s="2"/>
      <c r="J62" s="2"/>
      <c r="K62" s="2"/>
      <c r="L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3">
      <c r="A63" s="7"/>
      <c r="B63" s="7"/>
      <c r="C63" s="7"/>
      <c r="D63" s="7"/>
      <c r="E63" s="7" t="s">
        <v>116</v>
      </c>
      <c r="F63" s="7"/>
      <c r="G63" s="7"/>
      <c r="H63" s="7"/>
      <c r="I63" s="7"/>
      <c r="J63" s="7"/>
      <c r="K63" s="8"/>
      <c r="L63" s="7"/>
      <c r="Q63" s="7"/>
      <c r="R63" s="7"/>
      <c r="S63" s="7"/>
      <c r="T63" s="7"/>
      <c r="U63" s="7"/>
      <c r="V63" s="8"/>
      <c r="W63" s="7"/>
      <c r="X63" s="8"/>
      <c r="Y63" s="8"/>
      <c r="Z63" s="8"/>
      <c r="AA63" s="7"/>
      <c r="AB63" s="7"/>
    </row>
    <row r="64" spans="1:28" x14ac:dyDescent="0.3">
      <c r="A64" s="5" t="s">
        <v>66</v>
      </c>
      <c r="B64" s="5" t="s">
        <v>67</v>
      </c>
      <c r="C64" s="5" t="s">
        <v>94</v>
      </c>
      <c r="D64" s="5"/>
      <c r="E64" s="5" t="s">
        <v>5</v>
      </c>
      <c r="F64" s="5"/>
      <c r="G64" s="5"/>
      <c r="H64" s="5"/>
      <c r="I64" s="5"/>
      <c r="J64" s="3" t="s">
        <v>99</v>
      </c>
      <c r="K64" s="4">
        <v>4104</v>
      </c>
      <c r="L64" s="4">
        <v>4104</v>
      </c>
      <c r="Q64" s="4"/>
      <c r="R64" s="3"/>
      <c r="S64" s="3"/>
      <c r="T64" s="5"/>
      <c r="U64" s="5"/>
      <c r="V64" s="6"/>
      <c r="W64" s="5"/>
      <c r="X64" s="6"/>
      <c r="Y64" s="6"/>
      <c r="Z64" s="6"/>
      <c r="AA64" s="5"/>
      <c r="AB64" s="5"/>
    </row>
    <row r="65" spans="1:19" x14ac:dyDescent="0.3">
      <c r="A65" s="3" t="s">
        <v>66</v>
      </c>
      <c r="B65" s="3" t="s">
        <v>67</v>
      </c>
      <c r="C65" s="3" t="s">
        <v>117</v>
      </c>
      <c r="D65" s="3" t="s">
        <v>118</v>
      </c>
      <c r="E65" s="5" t="s">
        <v>119</v>
      </c>
      <c r="F65" s="3"/>
      <c r="G65" s="3"/>
      <c r="H65" s="3" t="s">
        <v>120</v>
      </c>
      <c r="I65" s="3" t="s">
        <v>121</v>
      </c>
      <c r="J65" s="3" t="s">
        <v>99</v>
      </c>
      <c r="K65" s="4">
        <v>4331.25</v>
      </c>
      <c r="L65" s="4">
        <v>4331.25</v>
      </c>
      <c r="Q65" s="4"/>
      <c r="R65" s="3"/>
      <c r="S65" s="3"/>
    </row>
    <row r="66" spans="1:19" x14ac:dyDescent="0.3">
      <c r="A66" s="3" t="s">
        <v>66</v>
      </c>
      <c r="B66" s="3" t="s">
        <v>67</v>
      </c>
      <c r="C66" s="3" t="s">
        <v>123</v>
      </c>
      <c r="D66" s="3" t="s">
        <v>124</v>
      </c>
      <c r="E66" s="5" t="s">
        <v>125</v>
      </c>
      <c r="F66" s="3"/>
      <c r="G66" s="3"/>
      <c r="H66" s="3" t="s">
        <v>120</v>
      </c>
      <c r="I66" s="3" t="s">
        <v>126</v>
      </c>
      <c r="J66" s="3" t="s">
        <v>99</v>
      </c>
      <c r="K66" s="4">
        <v>4104</v>
      </c>
      <c r="L66" s="4">
        <v>4104</v>
      </c>
      <c r="Q66" s="4"/>
      <c r="R66" s="3"/>
      <c r="S66" s="3"/>
    </row>
    <row r="67" spans="1:19" x14ac:dyDescent="0.3">
      <c r="A67" s="3" t="s">
        <v>66</v>
      </c>
      <c r="B67" s="3" t="s">
        <v>67</v>
      </c>
      <c r="C67" s="3" t="s">
        <v>127</v>
      </c>
      <c r="D67" s="3" t="s">
        <v>128</v>
      </c>
      <c r="E67" s="5" t="s">
        <v>129</v>
      </c>
      <c r="F67" s="3"/>
      <c r="G67" s="3"/>
      <c r="H67" s="3" t="s">
        <v>120</v>
      </c>
      <c r="I67" s="3" t="s">
        <v>130</v>
      </c>
      <c r="J67" s="3" t="s">
        <v>99</v>
      </c>
      <c r="K67" s="4">
        <v>2480</v>
      </c>
      <c r="L67" s="4">
        <v>2480</v>
      </c>
      <c r="Q67" s="4"/>
      <c r="R67" s="3"/>
      <c r="S67" s="3"/>
    </row>
    <row r="68" spans="1:19" x14ac:dyDescent="0.3">
      <c r="A68" s="3" t="s">
        <v>66</v>
      </c>
      <c r="B68" s="3" t="s">
        <v>67</v>
      </c>
      <c r="C68" s="3" t="s">
        <v>131</v>
      </c>
      <c r="D68" s="3" t="s">
        <v>132</v>
      </c>
      <c r="E68" s="5" t="s">
        <v>133</v>
      </c>
      <c r="F68" s="3"/>
      <c r="G68" s="3"/>
      <c r="H68" s="3" t="s">
        <v>120</v>
      </c>
      <c r="I68" s="3" t="s">
        <v>134</v>
      </c>
      <c r="J68" s="3" t="s">
        <v>99</v>
      </c>
      <c r="K68" s="4">
        <v>4812.5</v>
      </c>
      <c r="L68" s="4">
        <v>4812.5</v>
      </c>
      <c r="Q68" s="4"/>
      <c r="R68" s="3"/>
      <c r="S68" s="3"/>
    </row>
    <row r="69" spans="1:19" x14ac:dyDescent="0.3">
      <c r="A69" s="3" t="s">
        <v>66</v>
      </c>
      <c r="B69" s="3" t="s">
        <v>67</v>
      </c>
      <c r="C69" s="3" t="s">
        <v>135</v>
      </c>
      <c r="D69" s="3" t="s">
        <v>136</v>
      </c>
      <c r="E69" s="5" t="s">
        <v>137</v>
      </c>
      <c r="F69" s="3"/>
      <c r="G69" s="3"/>
      <c r="H69" s="3" t="s">
        <v>120</v>
      </c>
      <c r="I69" s="3" t="s">
        <v>138</v>
      </c>
      <c r="J69" s="3" t="s">
        <v>99</v>
      </c>
      <c r="K69" s="4">
        <v>5265</v>
      </c>
      <c r="L69" s="4">
        <v>5265</v>
      </c>
      <c r="Q69" s="4"/>
      <c r="R69" s="3"/>
      <c r="S69" s="3"/>
    </row>
    <row r="70" spans="1:19" x14ac:dyDescent="0.3">
      <c r="A70" s="3" t="s">
        <v>66</v>
      </c>
      <c r="B70" s="3" t="s">
        <v>67</v>
      </c>
      <c r="C70" s="3" t="s">
        <v>139</v>
      </c>
      <c r="D70" s="3" t="s">
        <v>140</v>
      </c>
      <c r="E70" s="5" t="s">
        <v>141</v>
      </c>
      <c r="F70" s="3"/>
      <c r="G70" s="3"/>
      <c r="H70" s="3" t="s">
        <v>120</v>
      </c>
      <c r="I70" s="3" t="s">
        <v>142</v>
      </c>
      <c r="J70" s="3" t="s">
        <v>99</v>
      </c>
      <c r="K70" s="4">
        <v>4331.25</v>
      </c>
      <c r="L70" s="4">
        <v>4331.25</v>
      </c>
      <c r="Q70" s="4"/>
      <c r="R70" s="3"/>
      <c r="S70" s="3"/>
    </row>
    <row r="71" spans="1:19" x14ac:dyDescent="0.3">
      <c r="A71" s="3" t="s">
        <v>66</v>
      </c>
      <c r="B71" s="3" t="s">
        <v>67</v>
      </c>
      <c r="C71" s="3" t="s">
        <v>122</v>
      </c>
      <c r="D71" s="3" t="s">
        <v>143</v>
      </c>
      <c r="E71" s="5" t="s">
        <v>144</v>
      </c>
      <c r="F71" s="3"/>
      <c r="G71" s="3"/>
      <c r="H71" s="3" t="s">
        <v>120</v>
      </c>
      <c r="I71" s="3" t="s">
        <v>145</v>
      </c>
      <c r="J71" s="3" t="s">
        <v>99</v>
      </c>
      <c r="K71" s="4">
        <v>9063.75</v>
      </c>
      <c r="L71" s="4">
        <v>9063.75</v>
      </c>
      <c r="Q71" s="4"/>
      <c r="R71" s="3"/>
      <c r="S71" s="3"/>
    </row>
    <row r="72" spans="1:19" x14ac:dyDescent="0.3">
      <c r="A72" s="3" t="s">
        <v>66</v>
      </c>
      <c r="B72" s="3" t="s">
        <v>67</v>
      </c>
      <c r="C72" s="3" t="s">
        <v>146</v>
      </c>
      <c r="D72" s="3" t="s">
        <v>147</v>
      </c>
      <c r="E72" s="5" t="s">
        <v>148</v>
      </c>
      <c r="F72" s="3"/>
      <c r="G72" s="3"/>
      <c r="H72" s="3" t="s">
        <v>120</v>
      </c>
      <c r="I72" s="3" t="s">
        <v>149</v>
      </c>
      <c r="J72" s="3" t="s">
        <v>99</v>
      </c>
      <c r="K72" s="4">
        <v>855</v>
      </c>
      <c r="L72" s="4">
        <v>855</v>
      </c>
      <c r="Q72" s="4"/>
      <c r="R72" s="3"/>
      <c r="S72" s="3"/>
    </row>
    <row r="73" spans="1:19" x14ac:dyDescent="0.3">
      <c r="A73" s="3" t="s">
        <v>66</v>
      </c>
      <c r="B73" s="3" t="s">
        <v>67</v>
      </c>
      <c r="C73" s="3" t="s">
        <v>150</v>
      </c>
      <c r="D73" s="3" t="s">
        <v>151</v>
      </c>
      <c r="E73" s="5" t="s">
        <v>152</v>
      </c>
      <c r="F73" s="3"/>
      <c r="G73" s="3"/>
      <c r="H73" s="3" t="s">
        <v>120</v>
      </c>
      <c r="I73" s="3" t="s">
        <v>153</v>
      </c>
      <c r="J73" s="9" t="s">
        <v>99</v>
      </c>
      <c r="K73" s="10">
        <v>39346.75</v>
      </c>
      <c r="L73" s="10">
        <v>39346.75</v>
      </c>
      <c r="Q73" s="10"/>
      <c r="R73" s="9"/>
      <c r="S73" s="9"/>
    </row>
    <row r="74" spans="1:19" x14ac:dyDescent="0.3">
      <c r="A74" s="9" t="s">
        <v>66</v>
      </c>
      <c r="B74" s="9" t="s">
        <v>67</v>
      </c>
      <c r="C74" s="9" t="s">
        <v>110</v>
      </c>
      <c r="D74" s="9"/>
      <c r="E74" s="9" t="s">
        <v>111</v>
      </c>
      <c r="F74" s="9"/>
      <c r="G74" s="9"/>
      <c r="H74" s="9"/>
      <c r="I74" s="9"/>
      <c r="J74" s="9"/>
      <c r="K74" s="9"/>
      <c r="L74" s="9"/>
      <c r="M74" s="9"/>
      <c r="N74" s="9"/>
      <c r="O74" s="10"/>
      <c r="P74" s="9"/>
      <c r="Q74" s="9"/>
      <c r="R74" s="9"/>
    </row>
  </sheetData>
  <mergeCells count="2">
    <mergeCell ref="A1:J1"/>
    <mergeCell ref="A3:J3"/>
  </mergeCells>
  <pageMargins left="0.74803149606299213" right="0.74803149606299213" top="0.74803149606299213" bottom="0.51181102362204722" header="0.51181102362204722" footer="0.7480314960629921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0F66-28C4-41BA-BD6A-A4E6AD760C09}">
  <dimension ref="A2:F33"/>
  <sheetViews>
    <sheetView workbookViewId="0">
      <selection activeCell="A5" sqref="A5:A12"/>
    </sheetView>
  </sheetViews>
  <sheetFormatPr baseColWidth="10" defaultRowHeight="14.4" x14ac:dyDescent="0.3"/>
  <cols>
    <col min="2" max="2" width="20.109375" customWidth="1"/>
  </cols>
  <sheetData>
    <row r="2" spans="1:6" x14ac:dyDescent="0.3">
      <c r="B2" t="s">
        <v>176</v>
      </c>
    </row>
    <row r="4" spans="1:6" x14ac:dyDescent="0.3">
      <c r="E4">
        <v>2022</v>
      </c>
    </row>
    <row r="5" spans="1:6" x14ac:dyDescent="0.3">
      <c r="A5" s="3"/>
      <c r="B5" s="3" t="s">
        <v>10</v>
      </c>
      <c r="C5" s="4"/>
      <c r="D5" s="4">
        <v>2050</v>
      </c>
      <c r="E5" s="6">
        <v>2050</v>
      </c>
      <c r="F5" s="4"/>
    </row>
    <row r="6" spans="1:6" x14ac:dyDescent="0.3">
      <c r="A6" s="3"/>
      <c r="B6" s="3" t="s">
        <v>12</v>
      </c>
      <c r="C6" s="4"/>
      <c r="D6" s="4">
        <v>0</v>
      </c>
      <c r="E6" s="6">
        <v>0</v>
      </c>
      <c r="F6" s="4"/>
    </row>
    <row r="7" spans="1:6" x14ac:dyDescent="0.3">
      <c r="A7" s="3"/>
      <c r="B7" s="3" t="s">
        <v>14</v>
      </c>
      <c r="C7" s="4"/>
      <c r="D7" s="4">
        <v>0</v>
      </c>
      <c r="E7" s="6">
        <v>0</v>
      </c>
      <c r="F7" s="4"/>
    </row>
    <row r="8" spans="1:6" x14ac:dyDescent="0.3">
      <c r="A8" s="3"/>
      <c r="B8" s="3" t="s">
        <v>16</v>
      </c>
      <c r="C8" s="4"/>
      <c r="D8" s="4">
        <v>-26039.43</v>
      </c>
      <c r="E8" s="6">
        <v>989.57</v>
      </c>
      <c r="F8" s="4"/>
    </row>
    <row r="9" spans="1:6" x14ac:dyDescent="0.3">
      <c r="A9" s="3"/>
      <c r="B9" s="3" t="s">
        <v>18</v>
      </c>
      <c r="C9" s="4"/>
      <c r="D9" s="4">
        <v>28645.87</v>
      </c>
      <c r="E9" s="6">
        <v>361185.6</v>
      </c>
      <c r="F9" s="4"/>
    </row>
    <row r="10" spans="1:6" x14ac:dyDescent="0.3">
      <c r="A10" s="3"/>
      <c r="B10" s="3"/>
      <c r="C10" s="4"/>
      <c r="D10" s="4"/>
      <c r="E10" s="6">
        <f>SUM(E5:E9)</f>
        <v>364225.17</v>
      </c>
      <c r="F10" s="4"/>
    </row>
    <row r="11" spans="1:6" x14ac:dyDescent="0.3">
      <c r="A11" s="3"/>
      <c r="B11" s="3" t="s">
        <v>20</v>
      </c>
      <c r="C11" s="4"/>
      <c r="D11" s="4">
        <v>0</v>
      </c>
      <c r="E11" s="6">
        <v>-359568.73</v>
      </c>
      <c r="F11" s="4"/>
    </row>
    <row r="12" spans="1:6" x14ac:dyDescent="0.3">
      <c r="A12" s="3"/>
      <c r="B12" s="3" t="s">
        <v>22</v>
      </c>
      <c r="C12" s="4"/>
      <c r="D12" s="4">
        <v>-1338.75</v>
      </c>
      <c r="E12" s="6">
        <v>-1338.75</v>
      </c>
      <c r="F12" s="4"/>
    </row>
    <row r="13" spans="1:6" x14ac:dyDescent="0.3">
      <c r="B13" s="3" t="s">
        <v>177</v>
      </c>
      <c r="E13" s="11">
        <v>-3319.69</v>
      </c>
    </row>
    <row r="14" spans="1:6" x14ac:dyDescent="0.3">
      <c r="E14" s="13">
        <f>SUM(E11:E13)</f>
        <v>-364227.17</v>
      </c>
    </row>
    <row r="16" spans="1:6" x14ac:dyDescent="0.3">
      <c r="B16" s="3" t="s">
        <v>178</v>
      </c>
    </row>
    <row r="18" spans="2:5" x14ac:dyDescent="0.3">
      <c r="B18" s="2" t="s">
        <v>156</v>
      </c>
      <c r="C18" s="2"/>
      <c r="D18" s="2" t="s">
        <v>157</v>
      </c>
      <c r="E18">
        <v>-81117.3</v>
      </c>
    </row>
    <row r="19" spans="2:5" x14ac:dyDescent="0.3">
      <c r="B19" s="2" t="s">
        <v>158</v>
      </c>
      <c r="C19" s="2"/>
      <c r="D19" s="2" t="s">
        <v>157</v>
      </c>
      <c r="E19">
        <v>-6290</v>
      </c>
    </row>
    <row r="20" spans="2:5" x14ac:dyDescent="0.3">
      <c r="B20" s="2" t="s">
        <v>159</v>
      </c>
      <c r="C20" s="2"/>
      <c r="D20" s="2" t="s">
        <v>157</v>
      </c>
      <c r="E20">
        <v>-4510</v>
      </c>
    </row>
    <row r="21" spans="2:5" x14ac:dyDescent="0.3">
      <c r="B21" s="2" t="s">
        <v>160</v>
      </c>
      <c r="C21" s="2"/>
      <c r="D21" s="2" t="s">
        <v>157</v>
      </c>
      <c r="E21">
        <v>-1200</v>
      </c>
    </row>
    <row r="22" spans="2:5" x14ac:dyDescent="0.3">
      <c r="B22" s="2" t="s">
        <v>92</v>
      </c>
      <c r="C22" s="2"/>
      <c r="D22" s="2"/>
      <c r="E22">
        <v>-93117.3</v>
      </c>
    </row>
    <row r="23" spans="2:5" x14ac:dyDescent="0.3">
      <c r="B23" s="2" t="s">
        <v>165</v>
      </c>
      <c r="C23" s="2"/>
      <c r="D23" s="2" t="s">
        <v>157</v>
      </c>
      <c r="E23">
        <v>-4094.93</v>
      </c>
    </row>
    <row r="24" spans="2:5" x14ac:dyDescent="0.3">
      <c r="B24" s="2" t="s">
        <v>92</v>
      </c>
      <c r="C24" s="2"/>
      <c r="D24" s="2"/>
      <c r="E24">
        <f>SUM(E22:E23)</f>
        <v>-97212.23</v>
      </c>
    </row>
    <row r="25" spans="2:5" x14ac:dyDescent="0.3">
      <c r="B25" s="2" t="s">
        <v>161</v>
      </c>
      <c r="C25" s="2"/>
      <c r="D25" s="2"/>
    </row>
    <row r="26" spans="2:5" x14ac:dyDescent="0.3">
      <c r="B26" s="17" t="s">
        <v>179</v>
      </c>
      <c r="C26" s="2"/>
      <c r="D26" s="2" t="s">
        <v>157</v>
      </c>
      <c r="E26">
        <v>25760.25</v>
      </c>
    </row>
    <row r="27" spans="2:5" x14ac:dyDescent="0.3">
      <c r="B27" s="2" t="s">
        <v>57</v>
      </c>
      <c r="C27" s="2"/>
      <c r="D27" s="2" t="s">
        <v>157</v>
      </c>
      <c r="E27">
        <v>10000</v>
      </c>
    </row>
    <row r="28" spans="2:5" x14ac:dyDescent="0.3">
      <c r="B28" s="2" t="s">
        <v>162</v>
      </c>
      <c r="C28" s="2"/>
      <c r="D28" s="2" t="s">
        <v>157</v>
      </c>
      <c r="E28">
        <v>29750.5</v>
      </c>
    </row>
    <row r="29" spans="2:5" x14ac:dyDescent="0.3">
      <c r="B29" s="2" t="s">
        <v>163</v>
      </c>
      <c r="C29" s="2"/>
      <c r="D29" s="2" t="s">
        <v>164</v>
      </c>
      <c r="E29">
        <v>6700</v>
      </c>
    </row>
    <row r="30" spans="2:5" x14ac:dyDescent="0.3">
      <c r="B30" s="2" t="s">
        <v>166</v>
      </c>
      <c r="C30" s="2"/>
      <c r="D30" s="2" t="s">
        <v>157</v>
      </c>
      <c r="E30">
        <f>21684.09-0.3</f>
        <v>21683.79</v>
      </c>
    </row>
    <row r="31" spans="2:5" x14ac:dyDescent="0.3">
      <c r="B31" s="2" t="s">
        <v>92</v>
      </c>
      <c r="C31" s="2"/>
      <c r="D31" s="2"/>
      <c r="E31">
        <f>SUM(E26:E30)</f>
        <v>93894.540000000008</v>
      </c>
    </row>
    <row r="32" spans="2:5" x14ac:dyDescent="0.3">
      <c r="B32" s="2"/>
      <c r="C32" s="2"/>
      <c r="D32" s="2"/>
    </row>
    <row r="33" spans="2:5" x14ac:dyDescent="0.3">
      <c r="B33" s="2" t="s">
        <v>167</v>
      </c>
      <c r="C33" s="2"/>
      <c r="D33" s="2" t="s">
        <v>157</v>
      </c>
      <c r="E33">
        <f>E24+E31</f>
        <v>-3317.6899999999878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6B423-C823-4CE7-A85D-A385595F3EB6}">
  <dimension ref="A1:E29"/>
  <sheetViews>
    <sheetView tabSelected="1" topLeftCell="A9" workbookViewId="0">
      <selection activeCell="I30" sqref="I30"/>
    </sheetView>
  </sheetViews>
  <sheetFormatPr baseColWidth="10" defaultRowHeight="14.4" x14ac:dyDescent="0.3"/>
  <cols>
    <col min="2" max="2" width="29.109375" customWidth="1"/>
  </cols>
  <sheetData>
    <row r="1" spans="1:5" x14ac:dyDescent="0.3">
      <c r="B1" t="s">
        <v>180</v>
      </c>
    </row>
    <row r="3" spans="1:5" x14ac:dyDescent="0.3">
      <c r="A3" s="3" t="s">
        <v>25</v>
      </c>
      <c r="B3" s="3" t="s">
        <v>26</v>
      </c>
      <c r="C3" s="4">
        <v>-41000</v>
      </c>
      <c r="E3" s="4">
        <v>-41000</v>
      </c>
    </row>
    <row r="4" spans="1:5" x14ac:dyDescent="0.3">
      <c r="A4" s="3" t="s">
        <v>27</v>
      </c>
      <c r="B4" s="3" t="s">
        <v>28</v>
      </c>
      <c r="C4" s="4">
        <v>-5000</v>
      </c>
      <c r="E4" s="4">
        <v>-5000</v>
      </c>
    </row>
    <row r="5" spans="1:5" x14ac:dyDescent="0.3">
      <c r="A5" s="3" t="s">
        <v>29</v>
      </c>
      <c r="B5" s="3" t="s">
        <v>30</v>
      </c>
      <c r="C5" s="4">
        <v>-16000</v>
      </c>
      <c r="E5" s="4">
        <v>-16000</v>
      </c>
    </row>
    <row r="6" spans="1:5" x14ac:dyDescent="0.3">
      <c r="A6" s="3" t="s">
        <v>31</v>
      </c>
      <c r="B6" s="3" t="s">
        <v>32</v>
      </c>
      <c r="C6" s="4">
        <v>-25000</v>
      </c>
      <c r="E6" s="4">
        <v>-25000</v>
      </c>
    </row>
    <row r="7" spans="1:5" x14ac:dyDescent="0.3">
      <c r="A7" s="3" t="s">
        <v>33</v>
      </c>
      <c r="B7" s="3" t="s">
        <v>34</v>
      </c>
      <c r="C7" s="4">
        <v>-5000</v>
      </c>
      <c r="E7" s="4">
        <v>-5000</v>
      </c>
    </row>
    <row r="8" spans="1:5" x14ac:dyDescent="0.3">
      <c r="A8" s="3" t="s">
        <v>35</v>
      </c>
      <c r="B8" s="3" t="s">
        <v>172</v>
      </c>
      <c r="C8" s="4">
        <v>-11200</v>
      </c>
      <c r="E8" s="4">
        <v>-11200</v>
      </c>
    </row>
    <row r="9" spans="1:5" x14ac:dyDescent="0.3">
      <c r="A9" s="3" t="s">
        <v>40</v>
      </c>
      <c r="B9" s="3" t="s">
        <v>41</v>
      </c>
      <c r="C9" s="4">
        <v>2500</v>
      </c>
      <c r="E9" s="4">
        <v>2500</v>
      </c>
    </row>
    <row r="10" spans="1:5" x14ac:dyDescent="0.3">
      <c r="A10" s="3" t="s">
        <v>42</v>
      </c>
      <c r="B10" s="3" t="s">
        <v>43</v>
      </c>
      <c r="C10" s="4">
        <v>15000</v>
      </c>
      <c r="E10" s="4">
        <v>15000</v>
      </c>
    </row>
    <row r="11" spans="1:5" x14ac:dyDescent="0.3">
      <c r="A11" s="3" t="s">
        <v>44</v>
      </c>
      <c r="B11" s="3" t="s">
        <v>45</v>
      </c>
      <c r="C11" s="4">
        <v>5000</v>
      </c>
      <c r="E11" s="4">
        <v>5000</v>
      </c>
    </row>
    <row r="12" spans="1:5" x14ac:dyDescent="0.3">
      <c r="A12" s="3" t="s">
        <v>46</v>
      </c>
      <c r="B12" s="3" t="s">
        <v>47</v>
      </c>
      <c r="C12" s="4">
        <v>7000</v>
      </c>
      <c r="E12" s="4">
        <v>3500</v>
      </c>
    </row>
    <row r="13" spans="1:5" x14ac:dyDescent="0.3">
      <c r="A13" s="3" t="s">
        <v>48</v>
      </c>
      <c r="B13" s="3" t="s">
        <v>49</v>
      </c>
      <c r="C13" s="4">
        <v>1000</v>
      </c>
      <c r="E13" s="4">
        <v>1000</v>
      </c>
    </row>
    <row r="14" spans="1:5" x14ac:dyDescent="0.3">
      <c r="A14" s="3" t="s">
        <v>50</v>
      </c>
      <c r="B14" s="3" t="s">
        <v>51</v>
      </c>
      <c r="C14" s="4">
        <v>2000</v>
      </c>
      <c r="E14" s="4">
        <v>2000</v>
      </c>
    </row>
    <row r="15" spans="1:5" x14ac:dyDescent="0.3">
      <c r="A15" s="3" t="s">
        <v>54</v>
      </c>
      <c r="B15" s="3" t="s">
        <v>55</v>
      </c>
      <c r="C15" s="4">
        <v>2200</v>
      </c>
      <c r="E15" s="4">
        <v>2200</v>
      </c>
    </row>
    <row r="16" spans="1:5" x14ac:dyDescent="0.3">
      <c r="A16" s="3" t="s">
        <v>56</v>
      </c>
      <c r="B16" s="3" t="s">
        <v>57</v>
      </c>
      <c r="C16" s="4">
        <v>10000</v>
      </c>
      <c r="E16" s="4">
        <v>10000</v>
      </c>
    </row>
    <row r="17" spans="1:5" x14ac:dyDescent="0.3">
      <c r="A17" s="3" t="s">
        <v>58</v>
      </c>
      <c r="B17" s="3" t="s">
        <v>59</v>
      </c>
      <c r="C17" s="4">
        <v>400</v>
      </c>
      <c r="E17" s="4">
        <v>400</v>
      </c>
    </row>
    <row r="18" spans="1:5" x14ac:dyDescent="0.3">
      <c r="A18" s="3" t="s">
        <v>60</v>
      </c>
      <c r="B18" s="3" t="s">
        <v>181</v>
      </c>
      <c r="C18" s="4">
        <v>1500</v>
      </c>
      <c r="E18" s="4">
        <v>1500</v>
      </c>
    </row>
    <row r="19" spans="1:5" x14ac:dyDescent="0.3">
      <c r="A19" s="3" t="s">
        <v>64</v>
      </c>
      <c r="B19" s="3" t="s">
        <v>184</v>
      </c>
      <c r="C19" s="4">
        <v>11200</v>
      </c>
      <c r="E19" s="4">
        <v>11200</v>
      </c>
    </row>
    <row r="20" spans="1:5" x14ac:dyDescent="0.3">
      <c r="A20" s="3" t="s">
        <v>66</v>
      </c>
      <c r="B20" s="3" t="s">
        <v>81</v>
      </c>
      <c r="C20" s="4">
        <v>10000</v>
      </c>
      <c r="E20" s="4">
        <v>10000</v>
      </c>
    </row>
    <row r="21" spans="1:5" x14ac:dyDescent="0.3">
      <c r="A21" s="3" t="s">
        <v>70</v>
      </c>
      <c r="B21" s="3" t="s">
        <v>71</v>
      </c>
      <c r="C21" s="4">
        <v>110000</v>
      </c>
    </row>
    <row r="22" spans="1:5" x14ac:dyDescent="0.3">
      <c r="A22" s="3" t="s">
        <v>182</v>
      </c>
      <c r="B22" s="3" t="s">
        <v>183</v>
      </c>
      <c r="C22" s="4">
        <v>20000</v>
      </c>
    </row>
    <row r="23" spans="1:5" x14ac:dyDescent="0.3">
      <c r="A23" s="3" t="s">
        <v>74</v>
      </c>
      <c r="B23" s="3" t="s">
        <v>75</v>
      </c>
      <c r="C23" s="4">
        <v>500</v>
      </c>
      <c r="E23" s="4">
        <v>500</v>
      </c>
    </row>
    <row r="24" spans="1:5" x14ac:dyDescent="0.3">
      <c r="A24" s="3" t="s">
        <v>76</v>
      </c>
      <c r="B24" s="3" t="s">
        <v>77</v>
      </c>
      <c r="C24" s="4">
        <v>2000</v>
      </c>
      <c r="E24" s="4">
        <v>2000</v>
      </c>
    </row>
    <row r="25" spans="1:5" x14ac:dyDescent="0.3">
      <c r="A25" s="3" t="s">
        <v>80</v>
      </c>
      <c r="B25" s="3" t="s">
        <v>81</v>
      </c>
      <c r="C25" s="4">
        <v>80</v>
      </c>
      <c r="E25" s="4">
        <v>80</v>
      </c>
    </row>
    <row r="26" spans="1:5" x14ac:dyDescent="0.3">
      <c r="A26" s="3" t="s">
        <v>82</v>
      </c>
      <c r="B26" s="3" t="s">
        <v>83</v>
      </c>
      <c r="C26" s="4">
        <v>65</v>
      </c>
      <c r="E26" s="4">
        <v>65</v>
      </c>
    </row>
    <row r="27" spans="1:5" x14ac:dyDescent="0.3">
      <c r="A27" s="3" t="s">
        <v>84</v>
      </c>
      <c r="B27" s="3" t="s">
        <v>85</v>
      </c>
      <c r="C27" s="4">
        <v>500</v>
      </c>
      <c r="E27" s="4">
        <v>500</v>
      </c>
    </row>
    <row r="28" spans="1:5" x14ac:dyDescent="0.3">
      <c r="A28" s="3" t="s">
        <v>86</v>
      </c>
      <c r="B28" s="3" t="s">
        <v>87</v>
      </c>
      <c r="C28" s="4">
        <v>-4000</v>
      </c>
      <c r="E28" s="4">
        <v>-4000</v>
      </c>
    </row>
    <row r="29" spans="1:5" x14ac:dyDescent="0.3">
      <c r="A29" s="3" t="s">
        <v>90</v>
      </c>
      <c r="B29" s="3" t="s">
        <v>91</v>
      </c>
      <c r="C29" s="13">
        <f>SUM(C3:C28)</f>
        <v>93745</v>
      </c>
      <c r="D29" s="13"/>
      <c r="E29" s="13">
        <f t="shared" ref="D29:E29" si="0">SUM(E3:E28)</f>
        <v>-39755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Regnskap</vt:lpstr>
      <vt:lpstr>Budsjett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</dc:creator>
  <cp:lastModifiedBy>Inger Lien</cp:lastModifiedBy>
  <cp:lastPrinted>2023-02-08T15:54:24Z</cp:lastPrinted>
  <dcterms:created xsi:type="dcterms:W3CDTF">2023-02-08T15:26:41Z</dcterms:created>
  <dcterms:modified xsi:type="dcterms:W3CDTF">2023-02-11T16:18:27Z</dcterms:modified>
</cp:coreProperties>
</file>