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vno-my.sharepoint.com/personal/arne_jakob_vik_olsen_nav_no/Documents/Privat/"/>
    </mc:Choice>
  </mc:AlternateContent>
  <xr:revisionPtr revIDLastSave="0" documentId="13_ncr:40009_{E941D4BF-7C2B-4359-8E69-29BEDFCC61F0}" xr6:coauthVersionLast="46" xr6:coauthVersionMax="46" xr10:uidLastSave="{00000000-0000-0000-0000-000000000000}"/>
  <bookViews>
    <workbookView xWindow="28680" yWindow="-120" windowWidth="23280" windowHeight="12600"/>
  </bookViews>
  <sheets>
    <sheet name="Kontobevegelser 2020" sheetId="1" r:id="rId1"/>
    <sheet name="Budsjett 2021" sheetId="2" r:id="rId2"/>
  </sheets>
  <definedNames>
    <definedName name="_xlnm._FilterDatabase" localSheetId="0" hidden="1">'Kontobevegelser 2020'!$A$23:$C$23</definedName>
  </definedNames>
  <calcPr calcId="0"/>
</workbook>
</file>

<file path=xl/calcChain.xml><?xml version="1.0" encoding="utf-8"?>
<calcChain xmlns="http://schemas.openxmlformats.org/spreadsheetml/2006/main">
  <c r="J35" i="2" l="1"/>
  <c r="J34" i="2"/>
  <c r="J33" i="2"/>
  <c r="I35" i="2"/>
  <c r="I34" i="2"/>
  <c r="I33" i="2"/>
  <c r="I28" i="2"/>
  <c r="J28" i="2"/>
  <c r="J12" i="2"/>
  <c r="I12" i="2"/>
  <c r="N10" i="1"/>
  <c r="N6" i="1"/>
  <c r="N4" i="1"/>
  <c r="I15" i="1"/>
  <c r="I14" i="1"/>
  <c r="I16" i="1"/>
  <c r="I13" i="1"/>
  <c r="I18" i="1" s="1"/>
  <c r="I24" i="1" s="1"/>
  <c r="I7" i="1"/>
  <c r="I6" i="1"/>
  <c r="I5" i="1"/>
  <c r="I4" i="1"/>
  <c r="B19" i="1"/>
  <c r="I9" i="1" l="1"/>
  <c r="I23" i="1" s="1"/>
  <c r="I26" i="1" s="1"/>
  <c r="N11" i="1" s="1"/>
  <c r="N13" i="1" s="1"/>
</calcChain>
</file>

<file path=xl/sharedStrings.xml><?xml version="1.0" encoding="utf-8"?>
<sst xmlns="http://schemas.openxmlformats.org/spreadsheetml/2006/main" count="142" uniqueCount="88">
  <si>
    <t>Dato</t>
  </si>
  <si>
    <t>Bergenhus Arbeiderparti kontobevegelser 2020,  kontonr 9521.08.25496</t>
  </si>
  <si>
    <t>Forklaring</t>
  </si>
  <si>
    <t>Inn på konto</t>
  </si>
  <si>
    <t>Ut fra konto</t>
  </si>
  <si>
    <t>Saldo 31.12.2020</t>
  </si>
  <si>
    <t>loddbøker årsmøtet</t>
  </si>
  <si>
    <t>Loddsalg VIPS</t>
  </si>
  <si>
    <t>Gave innleder</t>
  </si>
  <si>
    <t>Bevertning årsmøtet</t>
  </si>
  <si>
    <t>Loddsalg årsmøtet</t>
  </si>
  <si>
    <t>Gebyr bank</t>
  </si>
  <si>
    <t>Renter bank</t>
  </si>
  <si>
    <t>G1</t>
  </si>
  <si>
    <t>Rest fra Kommuneansattes faglag</t>
  </si>
  <si>
    <t>Overføring AP kontogent</t>
  </si>
  <si>
    <t>Gaver tidl leder og 70 års dag</t>
  </si>
  <si>
    <t>SMS utsendelser</t>
  </si>
  <si>
    <t>G2</t>
  </si>
  <si>
    <t>R1</t>
  </si>
  <si>
    <t>Saldo overført fra 2019</t>
  </si>
  <si>
    <t>Bergenhus Arbeiderparti. Regnskap og balanse 2020</t>
  </si>
  <si>
    <t>Inntekter</t>
  </si>
  <si>
    <t>Totalt</t>
  </si>
  <si>
    <t>Overførsel AP kontigent og lagsstøtte</t>
  </si>
  <si>
    <t xml:space="preserve">Overføring Kommuneansattes faglag </t>
  </si>
  <si>
    <t>Inntekt loddsalg VIPS</t>
  </si>
  <si>
    <t>Utgifter</t>
  </si>
  <si>
    <t>Sos dem lørdag</t>
  </si>
  <si>
    <t>Bankgebyr</t>
  </si>
  <si>
    <t>Sum utgifter</t>
  </si>
  <si>
    <t>Sum inntekter</t>
  </si>
  <si>
    <t>Gave innledere ol</t>
  </si>
  <si>
    <t>Bevertning/ ugifter møter/ årsmøte</t>
  </si>
  <si>
    <t>Vedlegg*</t>
  </si>
  <si>
    <t>*vedleggnr er ment som referansenummer revisor.</t>
  </si>
  <si>
    <t>Resultat</t>
  </si>
  <si>
    <t xml:space="preserve">Inntekter </t>
  </si>
  <si>
    <t>Balanse</t>
  </si>
  <si>
    <t>Eiendeler</t>
  </si>
  <si>
    <t>Sum eiendeler</t>
  </si>
  <si>
    <t>Gjeld og egenkapital</t>
  </si>
  <si>
    <t>Sum gjeld egekapital</t>
  </si>
  <si>
    <t>Bankinnskudd UB 2020</t>
  </si>
  <si>
    <t>Egenkapital IB 2020</t>
  </si>
  <si>
    <t>Overskudd 2019 (resultat)</t>
  </si>
  <si>
    <t>Faktisk</t>
  </si>
  <si>
    <t>Budsjett</t>
  </si>
  <si>
    <t>Overførsel AP kontigent</t>
  </si>
  <si>
    <t>−6439,44</t>
  </si>
  <si>
    <t>−6308,88</t>
  </si>
  <si>
    <t>−6300</t>
  </si>
  <si>
    <t>−6500</t>
  </si>
  <si>
    <t>−6738</t>
  </si>
  <si>
    <t>Overførsel AiB lagsstøtte</t>
  </si>
  <si>
    <t>−4850</t>
  </si>
  <si>
    <t>−4520</t>
  </si>
  <si>
    <t>−4130</t>
  </si>
  <si>
    <t>Loddsalg</t>
  </si>
  <si>
    <t>−3000</t>
  </si>
  <si>
    <t>−3596</t>
  </si>
  <si>
    <t>−4000</t>
  </si>
  <si>
    <t>−940</t>
  </si>
  <si>
    <t>−15</t>
  </si>
  <si>
    <t>−11</t>
  </si>
  <si>
    <t>Overføring kommans.fl</t>
  </si>
  <si>
    <t>−6181</t>
  </si>
  <si>
    <t>−14304,44</t>
  </si>
  <si>
    <t>−14435,88</t>
  </si>
  <si>
    <t>−13835</t>
  </si>
  <si>
    <t>−15035</t>
  </si>
  <si>
    <t>−18004</t>
  </si>
  <si>
    <t>−13645</t>
  </si>
  <si>
    <t>Bevertning</t>
  </si>
  <si>
    <t>Innkallinger brev</t>
  </si>
  <si>
    <t>Innkallinger SMS</t>
  </si>
  <si>
    <t>Valg</t>
  </si>
  <si>
    <t>Rep møte Vestland AP</t>
  </si>
  <si>
    <t>Annet</t>
  </si>
  <si>
    <t>Gaver Innledere/ andre</t>
  </si>
  <si>
    <t>Forventet resultat</t>
  </si>
  <si>
    <t>−1995,56</t>
  </si>
  <si>
    <t>−1765,41</t>
  </si>
  <si>
    <t>Bergenhus Arbeiderparti</t>
  </si>
  <si>
    <t>Årsmøte Hord/ vestl AP</t>
  </si>
  <si>
    <t>Budsjett og resusultat 2021</t>
  </si>
  <si>
    <t>Bankgebyrer</t>
  </si>
  <si>
    <t>1.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</si>
</sst>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kr-414]\ * #,##0.00_-;\-[$kr-414]\ * #,##0.00_-;_-[$kr-414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3">
    <xf numFmtId="0" fontId="0" fillId="0" borderId="0" xfId="0"/>
    <xf numFmtId="14" fontId="0" fillId="0" borderId="0" xfId="0" applyNumberFormat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16" fillId="0" borderId="14" xfId="0" applyFont="1" applyBorder="1"/>
    <xf numFmtId="0" fontId="16" fillId="33" borderId="14" xfId="0" applyFont="1" applyFill="1" applyBorder="1"/>
    <xf numFmtId="0" fontId="16" fillId="0" borderId="0" xfId="0" applyFont="1"/>
    <xf numFmtId="14" fontId="18" fillId="0" borderId="11" xfId="0" applyNumberFormat="1" applyFont="1" applyBorder="1"/>
    <xf numFmtId="0" fontId="18" fillId="0" borderId="12" xfId="0" applyFont="1" applyBorder="1"/>
    <xf numFmtId="164" fontId="18" fillId="33" borderId="12" xfId="0" applyNumberFormat="1" applyFont="1" applyFill="1" applyBorder="1"/>
    <xf numFmtId="0" fontId="18" fillId="33" borderId="12" xfId="0" applyFont="1" applyFill="1" applyBorder="1"/>
    <xf numFmtId="14" fontId="18" fillId="0" borderId="19" xfId="0" applyNumberFormat="1" applyFont="1" applyBorder="1"/>
    <xf numFmtId="0" fontId="18" fillId="0" borderId="20" xfId="0" applyFont="1" applyBorder="1"/>
    <xf numFmtId="0" fontId="18" fillId="33" borderId="20" xfId="0" applyFont="1" applyFill="1" applyBorder="1"/>
    <xf numFmtId="14" fontId="18" fillId="0" borderId="15" xfId="0" applyNumberFormat="1" applyFont="1" applyBorder="1"/>
    <xf numFmtId="0" fontId="19" fillId="0" borderId="16" xfId="0" applyFont="1" applyBorder="1"/>
    <xf numFmtId="0" fontId="18" fillId="33" borderId="16" xfId="0" applyFont="1" applyFill="1" applyBorder="1"/>
    <xf numFmtId="0" fontId="18" fillId="0" borderId="16" xfId="0" applyFont="1" applyBorder="1"/>
    <xf numFmtId="0" fontId="18" fillId="0" borderId="0" xfId="0" applyFont="1"/>
    <xf numFmtId="0" fontId="18" fillId="0" borderId="12" xfId="0" applyFont="1" applyFill="1" applyBorder="1"/>
    <xf numFmtId="0" fontId="18" fillId="0" borderId="21" xfId="0" applyFont="1" applyFill="1" applyBorder="1"/>
    <xf numFmtId="0" fontId="18" fillId="0" borderId="17" xfId="0" applyFont="1" applyFill="1" applyBorder="1"/>
    <xf numFmtId="0" fontId="16" fillId="34" borderId="14" xfId="0" applyFont="1" applyFill="1" applyBorder="1"/>
    <xf numFmtId="0" fontId="18" fillId="34" borderId="13" xfId="0" applyFont="1" applyFill="1" applyBorder="1"/>
    <xf numFmtId="0" fontId="18" fillId="34" borderId="13" xfId="0" applyFont="1" applyFill="1" applyBorder="1" applyAlignment="1">
      <alignment horizontal="center"/>
    </xf>
    <xf numFmtId="0" fontId="18" fillId="34" borderId="18" xfId="0" applyFont="1" applyFill="1" applyBorder="1" applyAlignment="1">
      <alignment horizontal="center" vertical="center"/>
    </xf>
    <xf numFmtId="0" fontId="18" fillId="0" borderId="22" xfId="0" applyFont="1" applyBorder="1"/>
    <xf numFmtId="0" fontId="20" fillId="0" borderId="0" xfId="0" applyFont="1"/>
    <xf numFmtId="164" fontId="18" fillId="0" borderId="0" xfId="0" applyNumberFormat="1" applyFont="1"/>
    <xf numFmtId="164" fontId="18" fillId="0" borderId="22" xfId="0" applyNumberFormat="1" applyFont="1" applyBorder="1"/>
    <xf numFmtId="16" fontId="0" fillId="0" borderId="0" xfId="0" applyNumberFormat="1"/>
    <xf numFmtId="0" fontId="21" fillId="0" borderId="23" xfId="0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21" fillId="0" borderId="0" xfId="0" applyFont="1" applyBorder="1" applyAlignment="1">
      <alignment horizont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1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21" fillId="0" borderId="10" xfId="0" applyFont="1" applyBorder="1" applyAlignment="1">
      <alignment horizontal="center" wrapText="1"/>
    </xf>
    <xf numFmtId="0" fontId="21" fillId="35" borderId="10" xfId="0" applyFont="1" applyFill="1" applyBorder="1" applyAlignment="1">
      <alignment horizontal="right" vertical="center" wrapText="1"/>
    </xf>
    <xf numFmtId="0" fontId="0" fillId="35" borderId="10" xfId="0" applyFill="1" applyBorder="1" applyAlignment="1">
      <alignment vertical="center" wrapText="1"/>
    </xf>
    <xf numFmtId="0" fontId="21" fillId="35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right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right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35" borderId="10" xfId="0" applyNumberFormat="1" applyFont="1" applyFill="1" applyBorder="1" applyAlignment="1">
      <alignment horizontal="center" wrapText="1"/>
    </xf>
    <xf numFmtId="4" fontId="21" fillId="35" borderId="10" xfId="0" applyNumberFormat="1" applyFont="1" applyFill="1" applyBorder="1" applyAlignment="1">
      <alignment horizontal="right" wrapText="1"/>
    </xf>
    <xf numFmtId="0" fontId="21" fillId="35" borderId="0" xfId="0" applyFont="1" applyFill="1" applyBorder="1" applyAlignment="1">
      <alignment horizontal="center" wrapText="1"/>
    </xf>
    <xf numFmtId="4" fontId="21" fillId="35" borderId="0" xfId="0" applyNumberFormat="1" applyFont="1" applyFill="1" applyBorder="1" applyAlignment="1">
      <alignment horizontal="center" wrapText="1"/>
    </xf>
    <xf numFmtId="0" fontId="0" fillId="35" borderId="10" xfId="0" applyFill="1" applyBorder="1"/>
    <xf numFmtId="49" fontId="0" fillId="0" borderId="0" xfId="0" applyNumberFormat="1" applyBorder="1" applyAlignment="1">
      <alignment vertical="center" wrapText="1"/>
    </xf>
    <xf numFmtId="0" fontId="0" fillId="35" borderId="14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1" fillId="35" borderId="14" xfId="0" applyFont="1" applyFill="1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21" fillId="0" borderId="14" xfId="0" applyFont="1" applyFill="1" applyBorder="1" applyAlignment="1">
      <alignment horizontal="right" vertical="center" wrapText="1"/>
    </xf>
    <xf numFmtId="0" fontId="0" fillId="0" borderId="0" xfId="0" applyBorder="1"/>
    <xf numFmtId="0" fontId="21" fillId="35" borderId="0" xfId="0" applyFont="1" applyFill="1" applyBorder="1" applyAlignment="1">
      <alignment horizontal="right" vertical="center" wrapText="1"/>
    </xf>
    <xf numFmtId="0" fontId="0" fillId="35" borderId="0" xfId="0" applyFill="1" applyBorder="1"/>
    <xf numFmtId="4" fontId="0" fillId="0" borderId="0" xfId="0" applyNumberFormat="1"/>
    <xf numFmtId="4" fontId="0" fillId="0" borderId="13" xfId="0" applyNumberFormat="1" applyBorder="1"/>
    <xf numFmtId="0" fontId="21" fillId="0" borderId="24" xfId="0" applyFont="1" applyBorder="1" applyAlignment="1">
      <alignment horizontal="right" vertical="center" wrapText="1"/>
    </xf>
    <xf numFmtId="0" fontId="21" fillId="0" borderId="25" xfId="0" applyFont="1" applyBorder="1" applyAlignment="1">
      <alignment horizontal="right" vertical="center" wrapText="1"/>
    </xf>
  </cellXfs>
  <cellStyles count="42">
    <cellStyle name="20 % – uthevingsfarge 1" xfId="19" builtinId="30" customBuiltin="1"/>
    <cellStyle name="20 % – uthevingsfarge 2" xfId="23" builtinId="34" customBuiltin="1"/>
    <cellStyle name="20 % – uthevingsfarge 3" xfId="27" builtinId="38" customBuiltin="1"/>
    <cellStyle name="20 % – uthevingsfarge 4" xfId="31" builtinId="42" customBuiltin="1"/>
    <cellStyle name="20 % – uthevingsfarge 5" xfId="35" builtinId="46" customBuiltin="1"/>
    <cellStyle name="20 % – uthevingsfarge 6" xfId="39" builtinId="50" customBuiltin="1"/>
    <cellStyle name="40 % – uthevingsfarge 1" xfId="20" builtinId="31" customBuiltin="1"/>
    <cellStyle name="40 % – uthevingsfarge 2" xfId="24" builtinId="35" customBuiltin="1"/>
    <cellStyle name="40 % – uthevingsfarge 3" xfId="28" builtinId="39" customBuiltin="1"/>
    <cellStyle name="40 % – uthevingsfarge 4" xfId="32" builtinId="43" customBuiltin="1"/>
    <cellStyle name="40 % – uthevingsfarge 5" xfId="36" builtinId="47" customBuiltin="1"/>
    <cellStyle name="40 % – uthevingsfarge 6" xfId="40" builtinId="51" customBuiltin="1"/>
    <cellStyle name="60 % – uthevingsfarge 1" xfId="21" builtinId="32" customBuiltin="1"/>
    <cellStyle name="60 % – uthevingsfarge 2" xfId="25" builtinId="36" customBuiltin="1"/>
    <cellStyle name="60 % – uthevingsfarge 3" xfId="29" builtinId="40" customBuiltin="1"/>
    <cellStyle name="60 % – uthevingsfarge 4" xfId="33" builtinId="44" customBuiltin="1"/>
    <cellStyle name="60 % – uthevingsfarge 5" xfId="37" builtinId="48" customBuiltin="1"/>
    <cellStyle name="60 % –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>
      <selection activeCell="D13" sqref="D13"/>
    </sheetView>
  </sheetViews>
  <sheetFormatPr baseColWidth="10" defaultRowHeight="15" x14ac:dyDescent="0.25"/>
  <cols>
    <col min="1" max="1" width="11.5703125" bestFit="1" customWidth="1"/>
    <col min="2" max="2" width="30.85546875" bestFit="1" customWidth="1"/>
    <col min="3" max="3" width="13.85546875" bestFit="1" customWidth="1"/>
    <col min="4" max="4" width="11.5703125" bestFit="1" customWidth="1"/>
    <col min="5" max="5" width="12.140625" customWidth="1"/>
    <col min="8" max="8" width="34.5703125" bestFit="1" customWidth="1"/>
    <col min="13" max="13" width="14.5703125" customWidth="1"/>
    <col min="14" max="14" width="13.85546875" bestFit="1" customWidth="1"/>
    <col min="15" max="15" width="17.28515625" customWidth="1"/>
  </cols>
  <sheetData>
    <row r="1" spans="1:14" x14ac:dyDescent="0.25">
      <c r="A1" s="7" t="s">
        <v>1</v>
      </c>
      <c r="G1" s="7" t="s">
        <v>21</v>
      </c>
      <c r="K1" s="7" t="s">
        <v>38</v>
      </c>
    </row>
    <row r="3" spans="1:14" x14ac:dyDescent="0.25">
      <c r="A3" s="5" t="s">
        <v>0</v>
      </c>
      <c r="B3" s="5" t="s">
        <v>2</v>
      </c>
      <c r="C3" s="6" t="s">
        <v>3</v>
      </c>
      <c r="D3" s="5" t="s">
        <v>4</v>
      </c>
      <c r="E3" s="23" t="s">
        <v>34</v>
      </c>
      <c r="G3" s="19" t="s">
        <v>22</v>
      </c>
      <c r="H3" s="19"/>
      <c r="I3" s="19" t="s">
        <v>23</v>
      </c>
      <c r="K3" s="28" t="s">
        <v>39</v>
      </c>
      <c r="L3" s="19"/>
      <c r="M3" s="19"/>
      <c r="N3" s="19"/>
    </row>
    <row r="4" spans="1:14" x14ac:dyDescent="0.25">
      <c r="A4" s="8">
        <v>43830</v>
      </c>
      <c r="B4" s="9" t="s">
        <v>20</v>
      </c>
      <c r="C4" s="10">
        <v>26992.42</v>
      </c>
      <c r="D4" s="9"/>
      <c r="E4" s="24"/>
      <c r="G4" s="19"/>
      <c r="H4" s="19" t="s">
        <v>24</v>
      </c>
      <c r="I4" s="19">
        <f>+C13+C14</f>
        <v>5754</v>
      </c>
      <c r="K4" s="19"/>
      <c r="L4" s="19" t="s">
        <v>43</v>
      </c>
      <c r="M4" s="19"/>
      <c r="N4" s="29">
        <f>+C20</f>
        <v>33149.47</v>
      </c>
    </row>
    <row r="5" spans="1:14" x14ac:dyDescent="0.25">
      <c r="A5" s="8">
        <v>43839</v>
      </c>
      <c r="B5" s="9" t="s">
        <v>6</v>
      </c>
      <c r="C5" s="11"/>
      <c r="D5" s="20">
        <v>-90.05</v>
      </c>
      <c r="E5" s="25">
        <v>1</v>
      </c>
      <c r="G5" s="19"/>
      <c r="H5" s="19" t="s">
        <v>25</v>
      </c>
      <c r="I5" s="19">
        <f>+C12</f>
        <v>679</v>
      </c>
      <c r="K5" s="19"/>
      <c r="L5" s="19"/>
      <c r="M5" s="19"/>
      <c r="N5" s="19"/>
    </row>
    <row r="6" spans="1:14" ht="15.75" thickBot="1" x14ac:dyDescent="0.3">
      <c r="A6" s="8">
        <v>43840</v>
      </c>
      <c r="B6" s="9" t="s">
        <v>7</v>
      </c>
      <c r="C6" s="11">
        <v>700</v>
      </c>
      <c r="D6" s="20"/>
      <c r="E6" s="25">
        <v>2</v>
      </c>
      <c r="G6" s="19"/>
      <c r="H6" s="19" t="s">
        <v>26</v>
      </c>
      <c r="I6" s="19">
        <f>+C6+C9</f>
        <v>2310</v>
      </c>
      <c r="K6" s="27"/>
      <c r="L6" s="27" t="s">
        <v>40</v>
      </c>
      <c r="M6" s="27"/>
      <c r="N6" s="30">
        <f>+N4</f>
        <v>33149.47</v>
      </c>
    </row>
    <row r="7" spans="1:14" ht="15.75" thickTop="1" x14ac:dyDescent="0.25">
      <c r="A7" s="8">
        <v>43840</v>
      </c>
      <c r="B7" s="9" t="s">
        <v>8</v>
      </c>
      <c r="C7" s="11"/>
      <c r="D7" s="20">
        <v>-350</v>
      </c>
      <c r="E7" s="25">
        <v>4</v>
      </c>
      <c r="G7" s="19"/>
      <c r="H7" s="19" t="s">
        <v>12</v>
      </c>
      <c r="I7" s="19">
        <f>+C19</f>
        <v>12</v>
      </c>
      <c r="K7" s="19"/>
      <c r="L7" s="19"/>
      <c r="M7" s="19"/>
      <c r="N7" s="19"/>
    </row>
    <row r="8" spans="1:14" x14ac:dyDescent="0.25">
      <c r="A8" s="8">
        <v>43840</v>
      </c>
      <c r="B8" s="9" t="s">
        <v>9</v>
      </c>
      <c r="C8" s="11"/>
      <c r="D8" s="20">
        <v>-1086</v>
      </c>
      <c r="E8" s="25">
        <v>3</v>
      </c>
      <c r="G8" s="19"/>
      <c r="H8" s="19"/>
      <c r="I8" s="19"/>
      <c r="K8" s="19"/>
      <c r="L8" s="19"/>
      <c r="M8" s="19"/>
      <c r="N8" s="19"/>
    </row>
    <row r="9" spans="1:14" ht="15.75" thickBot="1" x14ac:dyDescent="0.3">
      <c r="A9" s="8">
        <v>43850</v>
      </c>
      <c r="B9" s="9" t="s">
        <v>10</v>
      </c>
      <c r="C9" s="11">
        <v>1610</v>
      </c>
      <c r="D9" s="20"/>
      <c r="E9" s="25">
        <v>5</v>
      </c>
      <c r="G9" s="27"/>
      <c r="H9" s="27" t="s">
        <v>31</v>
      </c>
      <c r="I9" s="27">
        <f>SUM(I4:I8)</f>
        <v>8755</v>
      </c>
      <c r="K9" s="28" t="s">
        <v>41</v>
      </c>
      <c r="L9" s="19"/>
      <c r="M9" s="19"/>
      <c r="N9" s="19"/>
    </row>
    <row r="10" spans="1:14" ht="15.75" thickTop="1" x14ac:dyDescent="0.25">
      <c r="A10" s="12">
        <v>43861</v>
      </c>
      <c r="B10" s="13" t="s">
        <v>11</v>
      </c>
      <c r="C10" s="14"/>
      <c r="D10" s="21">
        <v>-5</v>
      </c>
      <c r="E10" s="26" t="s">
        <v>13</v>
      </c>
      <c r="G10" s="19"/>
      <c r="H10" s="19"/>
      <c r="I10" s="19"/>
      <c r="K10" s="19"/>
      <c r="L10" s="19" t="s">
        <v>44</v>
      </c>
      <c r="M10" s="19"/>
      <c r="N10" s="29">
        <f>+C4</f>
        <v>26992.42</v>
      </c>
    </row>
    <row r="11" spans="1:14" ht="15.75" x14ac:dyDescent="0.25">
      <c r="A11" s="15">
        <v>43861</v>
      </c>
      <c r="B11" s="16" t="s">
        <v>11</v>
      </c>
      <c r="C11" s="17"/>
      <c r="D11" s="22">
        <v>-10</v>
      </c>
      <c r="E11" s="26"/>
      <c r="G11" s="19"/>
      <c r="H11" s="19"/>
      <c r="I11" s="19"/>
      <c r="K11" s="19"/>
      <c r="L11" s="19" t="s">
        <v>45</v>
      </c>
      <c r="M11" s="19"/>
      <c r="N11" s="19">
        <f>+I26</f>
        <v>6157.05</v>
      </c>
    </row>
    <row r="12" spans="1:14" x14ac:dyDescent="0.25">
      <c r="A12" s="8">
        <v>43865</v>
      </c>
      <c r="B12" s="9" t="s">
        <v>14</v>
      </c>
      <c r="C12" s="11">
        <v>679</v>
      </c>
      <c r="D12" s="20"/>
      <c r="E12" s="25">
        <v>6</v>
      </c>
      <c r="G12" s="19" t="s">
        <v>27</v>
      </c>
      <c r="H12" s="19"/>
      <c r="I12" s="19" t="s">
        <v>23</v>
      </c>
      <c r="K12" s="19"/>
      <c r="L12" s="19"/>
      <c r="M12" s="19"/>
      <c r="N12" s="19"/>
    </row>
    <row r="13" spans="1:14" ht="15.75" thickBot="1" x14ac:dyDescent="0.3">
      <c r="A13" s="8">
        <v>43881</v>
      </c>
      <c r="B13" s="9" t="s">
        <v>15</v>
      </c>
      <c r="C13" s="11">
        <v>540</v>
      </c>
      <c r="D13" s="20"/>
      <c r="E13" s="25">
        <v>7</v>
      </c>
      <c r="G13" s="19"/>
      <c r="H13" s="19" t="s">
        <v>33</v>
      </c>
      <c r="I13" s="19">
        <f>+D8+D5</f>
        <v>-1176.05</v>
      </c>
      <c r="K13" s="27"/>
      <c r="L13" s="27" t="s">
        <v>42</v>
      </c>
      <c r="M13" s="27"/>
      <c r="N13" s="30">
        <f>SUM(N10:N12)</f>
        <v>33149.47</v>
      </c>
    </row>
    <row r="14" spans="1:14" ht="15.75" thickTop="1" x14ac:dyDescent="0.25">
      <c r="A14" s="8">
        <v>44022</v>
      </c>
      <c r="B14" s="9" t="s">
        <v>15</v>
      </c>
      <c r="C14" s="11">
        <v>5214</v>
      </c>
      <c r="D14" s="20"/>
      <c r="E14" s="25">
        <v>8</v>
      </c>
      <c r="G14" s="19"/>
      <c r="H14" s="19" t="s">
        <v>32</v>
      </c>
      <c r="I14" s="19">
        <f>+D7+D15</f>
        <v>-927.9</v>
      </c>
      <c r="K14" s="19"/>
      <c r="L14" s="19"/>
      <c r="M14" s="19"/>
      <c r="N14" s="19"/>
    </row>
    <row r="15" spans="1:14" x14ac:dyDescent="0.25">
      <c r="A15" s="8">
        <v>44141</v>
      </c>
      <c r="B15" s="9" t="s">
        <v>16</v>
      </c>
      <c r="C15" s="11"/>
      <c r="D15" s="20">
        <v>-577.9</v>
      </c>
      <c r="E15" s="25">
        <v>9</v>
      </c>
      <c r="G15" s="19"/>
      <c r="H15" s="19" t="s">
        <v>17</v>
      </c>
      <c r="I15" s="19">
        <f>+D16</f>
        <v>-472</v>
      </c>
    </row>
    <row r="16" spans="1:14" x14ac:dyDescent="0.25">
      <c r="A16" s="8">
        <v>44155</v>
      </c>
      <c r="B16" s="9" t="s">
        <v>17</v>
      </c>
      <c r="C16" s="11"/>
      <c r="D16" s="20">
        <v>-472</v>
      </c>
      <c r="E16" s="25">
        <v>10</v>
      </c>
      <c r="G16" s="19"/>
      <c r="H16" s="19" t="s">
        <v>86</v>
      </c>
      <c r="I16" s="19">
        <f>+D10+D11+D17+D18</f>
        <v>-22</v>
      </c>
    </row>
    <row r="17" spans="1:19" x14ac:dyDescent="0.25">
      <c r="A17" s="12">
        <v>44165</v>
      </c>
      <c r="B17" s="13" t="s">
        <v>11</v>
      </c>
      <c r="C17" s="14"/>
      <c r="D17" s="21">
        <v>-2</v>
      </c>
      <c r="E17" s="26" t="s">
        <v>18</v>
      </c>
      <c r="G17" s="19"/>
      <c r="H17" s="19"/>
      <c r="I17" s="19"/>
    </row>
    <row r="18" spans="1:19" ht="15.75" thickBot="1" x14ac:dyDescent="0.3">
      <c r="A18" s="15">
        <v>44165</v>
      </c>
      <c r="B18" s="18" t="s">
        <v>11</v>
      </c>
      <c r="C18" s="17"/>
      <c r="D18" s="22">
        <v>-5</v>
      </c>
      <c r="E18" s="26"/>
      <c r="G18" s="27"/>
      <c r="H18" s="27" t="s">
        <v>30</v>
      </c>
      <c r="I18" s="27">
        <f>SUM(I13:I17)</f>
        <v>-2597.9499999999998</v>
      </c>
      <c r="S18" s="31"/>
    </row>
    <row r="19" spans="1:19" ht="15.75" thickTop="1" x14ac:dyDescent="0.25">
      <c r="A19" s="8">
        <v>44196</v>
      </c>
      <c r="B19" s="9" t="str">
        <f>"KREDITRENTER"</f>
        <v>KREDITRENTER</v>
      </c>
      <c r="C19" s="11">
        <v>12</v>
      </c>
      <c r="D19" s="9"/>
      <c r="E19" s="25" t="s">
        <v>19</v>
      </c>
      <c r="G19" s="19"/>
      <c r="H19" s="19"/>
      <c r="I19" s="19"/>
    </row>
    <row r="20" spans="1:19" x14ac:dyDescent="0.25">
      <c r="A20" s="8">
        <v>44196</v>
      </c>
      <c r="B20" s="9" t="s">
        <v>5</v>
      </c>
      <c r="C20" s="10">
        <v>33149.47</v>
      </c>
      <c r="D20" s="9"/>
      <c r="E20" s="24"/>
      <c r="G20" s="19"/>
      <c r="H20" s="19"/>
      <c r="I20" s="19"/>
    </row>
    <row r="21" spans="1:19" x14ac:dyDescent="0.25">
      <c r="A21" s="19"/>
      <c r="B21" s="19"/>
      <c r="C21" s="19"/>
      <c r="D21" s="19"/>
      <c r="E21" s="19"/>
      <c r="G21" s="19" t="s">
        <v>36</v>
      </c>
      <c r="H21" s="19"/>
      <c r="I21" s="19"/>
    </row>
    <row r="22" spans="1:19" x14ac:dyDescent="0.25">
      <c r="B22" s="19" t="s">
        <v>35</v>
      </c>
      <c r="G22" s="19"/>
      <c r="H22" s="19"/>
      <c r="I22" s="19"/>
    </row>
    <row r="23" spans="1:19" x14ac:dyDescent="0.25">
      <c r="G23" s="19"/>
      <c r="H23" s="19" t="s">
        <v>37</v>
      </c>
      <c r="I23" s="19">
        <f>+I9</f>
        <v>8755</v>
      </c>
    </row>
    <row r="24" spans="1:19" x14ac:dyDescent="0.25">
      <c r="A24" s="1"/>
      <c r="G24" s="19"/>
      <c r="H24" s="19" t="s">
        <v>27</v>
      </c>
      <c r="I24" s="19">
        <f>+I18</f>
        <v>-2597.9499999999998</v>
      </c>
    </row>
    <row r="25" spans="1:19" x14ac:dyDescent="0.25">
      <c r="A25" s="1"/>
      <c r="G25" s="19"/>
      <c r="H25" s="19"/>
      <c r="I25" s="19"/>
    </row>
    <row r="26" spans="1:19" ht="15.75" thickBot="1" x14ac:dyDescent="0.3">
      <c r="A26" s="1"/>
      <c r="G26" s="27"/>
      <c r="H26" s="27" t="s">
        <v>36</v>
      </c>
      <c r="I26" s="27">
        <f>+I23+I24</f>
        <v>6157.05</v>
      </c>
    </row>
    <row r="27" spans="1:19" ht="15.75" thickTop="1" x14ac:dyDescent="0.25">
      <c r="A27" s="1"/>
    </row>
    <row r="28" spans="1:19" x14ac:dyDescent="0.25">
      <c r="A28" s="1"/>
    </row>
    <row r="29" spans="1:19" x14ac:dyDescent="0.25">
      <c r="A29" s="1"/>
    </row>
    <row r="30" spans="1:19" x14ac:dyDescent="0.25">
      <c r="A30" s="1"/>
    </row>
    <row r="31" spans="1:19" x14ac:dyDescent="0.25">
      <c r="A31" s="1"/>
    </row>
    <row r="32" spans="1:19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</sheetData>
  <mergeCells count="2">
    <mergeCell ref="E10:E11"/>
    <mergeCell ref="E17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L11" sqref="L11"/>
    </sheetView>
  </sheetViews>
  <sheetFormatPr baseColWidth="10" defaultRowHeight="15" x14ac:dyDescent="0.25"/>
  <cols>
    <col min="1" max="1" width="7.85546875" customWidth="1"/>
    <col min="2" max="2" width="21.5703125" customWidth="1"/>
    <col min="3" max="4" width="9.42578125" bestFit="1" customWidth="1"/>
    <col min="5" max="8" width="8.42578125" bestFit="1" customWidth="1"/>
    <col min="9" max="9" width="8.7109375" bestFit="1" customWidth="1"/>
    <col min="10" max="10" width="9.7109375" bestFit="1" customWidth="1"/>
  </cols>
  <sheetData>
    <row r="1" spans="1:10" x14ac:dyDescent="0.25">
      <c r="A1" s="33" t="s">
        <v>83</v>
      </c>
      <c r="B1" s="34"/>
      <c r="C1" s="34"/>
      <c r="D1" s="34"/>
      <c r="E1" s="34"/>
      <c r="F1" s="34"/>
      <c r="G1" s="34"/>
      <c r="H1" s="34"/>
      <c r="I1" s="34"/>
    </row>
    <row r="2" spans="1:10" x14ac:dyDescent="0.25">
      <c r="A2" s="33" t="s">
        <v>85</v>
      </c>
      <c r="B2" s="34"/>
      <c r="C2" s="34"/>
      <c r="D2" s="34"/>
      <c r="E2" s="34"/>
      <c r="F2" s="34"/>
      <c r="G2" s="34"/>
      <c r="H2" s="34"/>
      <c r="I2" s="34"/>
    </row>
    <row r="3" spans="1:10" x14ac:dyDescent="0.25">
      <c r="A3" s="33"/>
      <c r="B3" s="34"/>
      <c r="C3" s="34"/>
      <c r="D3" s="34"/>
      <c r="E3" s="34"/>
      <c r="F3" s="34"/>
      <c r="G3" s="34"/>
      <c r="H3" s="34"/>
      <c r="I3" s="34"/>
    </row>
    <row r="4" spans="1:10" x14ac:dyDescent="0.25">
      <c r="A4" s="34"/>
      <c r="B4" s="34"/>
    </row>
    <row r="5" spans="1:10" x14ac:dyDescent="0.25">
      <c r="A5" s="33" t="s">
        <v>22</v>
      </c>
      <c r="B5" s="34"/>
      <c r="C5" s="50">
        <v>2017</v>
      </c>
      <c r="D5" s="51"/>
      <c r="E5" s="40">
        <v>2018</v>
      </c>
      <c r="F5" s="50">
        <v>2019</v>
      </c>
      <c r="G5" s="51"/>
      <c r="H5" s="53">
        <v>2020</v>
      </c>
      <c r="I5" s="54"/>
      <c r="J5" s="43">
        <v>2021</v>
      </c>
    </row>
    <row r="6" spans="1:10" x14ac:dyDescent="0.25">
      <c r="A6" s="34"/>
      <c r="B6" s="34"/>
      <c r="C6" s="44" t="s">
        <v>47</v>
      </c>
      <c r="D6" s="44" t="s">
        <v>46</v>
      </c>
      <c r="E6" s="41" t="s">
        <v>47</v>
      </c>
      <c r="F6" s="44" t="s">
        <v>47</v>
      </c>
      <c r="G6" s="44" t="s">
        <v>46</v>
      </c>
      <c r="H6" s="41" t="s">
        <v>47</v>
      </c>
      <c r="I6" s="47" t="s">
        <v>46</v>
      </c>
      <c r="J6" s="44" t="s">
        <v>47</v>
      </c>
    </row>
    <row r="7" spans="1:10" ht="28.5" customHeight="1" x14ac:dyDescent="0.25">
      <c r="A7" s="34"/>
      <c r="B7" s="34" t="s">
        <v>48</v>
      </c>
      <c r="C7" s="45" t="s">
        <v>49</v>
      </c>
      <c r="D7" s="45" t="s">
        <v>50</v>
      </c>
      <c r="E7" s="42" t="s">
        <v>51</v>
      </c>
      <c r="F7" s="45" t="s">
        <v>52</v>
      </c>
      <c r="G7" s="45" t="s">
        <v>53</v>
      </c>
      <c r="H7" s="42" t="s">
        <v>52</v>
      </c>
      <c r="I7" s="42">
        <v>-5754</v>
      </c>
      <c r="J7" s="56">
        <v>-5500</v>
      </c>
    </row>
    <row r="8" spans="1:10" ht="30" x14ac:dyDescent="0.25">
      <c r="A8" s="34"/>
      <c r="B8" s="34" t="s">
        <v>54</v>
      </c>
      <c r="C8" s="45" t="s">
        <v>55</v>
      </c>
      <c r="D8" s="45" t="s">
        <v>56</v>
      </c>
      <c r="E8" s="42" t="s">
        <v>56</v>
      </c>
      <c r="F8" s="45" t="s">
        <v>56</v>
      </c>
      <c r="G8" s="45" t="s">
        <v>57</v>
      </c>
      <c r="H8" s="42" t="s">
        <v>57</v>
      </c>
      <c r="I8" s="42">
        <v>0</v>
      </c>
      <c r="J8" s="56">
        <v>-4000</v>
      </c>
    </row>
    <row r="9" spans="1:10" x14ac:dyDescent="0.25">
      <c r="A9" s="34"/>
      <c r="B9" s="34" t="s">
        <v>58</v>
      </c>
      <c r="C9" s="45" t="s">
        <v>59</v>
      </c>
      <c r="D9" s="45" t="s">
        <v>60</v>
      </c>
      <c r="E9" s="42" t="s">
        <v>59</v>
      </c>
      <c r="F9" s="45" t="s">
        <v>61</v>
      </c>
      <c r="G9" s="45" t="s">
        <v>62</v>
      </c>
      <c r="H9" s="42" t="s">
        <v>59</v>
      </c>
      <c r="I9" s="42">
        <v>-2310</v>
      </c>
      <c r="J9" s="56">
        <v>-1500</v>
      </c>
    </row>
    <row r="10" spans="1:10" x14ac:dyDescent="0.25">
      <c r="A10" s="34"/>
      <c r="B10" s="34" t="s">
        <v>12</v>
      </c>
      <c r="C10" s="45" t="s">
        <v>63</v>
      </c>
      <c r="D10" s="45" t="s">
        <v>64</v>
      </c>
      <c r="E10" s="42" t="s">
        <v>63</v>
      </c>
      <c r="F10" s="45" t="s">
        <v>63</v>
      </c>
      <c r="G10" s="45" t="s">
        <v>63</v>
      </c>
      <c r="H10" s="42" t="s">
        <v>63</v>
      </c>
      <c r="I10" s="42">
        <v>-12</v>
      </c>
      <c r="J10" s="56">
        <v>-10</v>
      </c>
    </row>
    <row r="11" spans="1:10" ht="20.25" customHeight="1" x14ac:dyDescent="0.25">
      <c r="A11" s="34"/>
      <c r="B11" s="34" t="s">
        <v>65</v>
      </c>
      <c r="C11" s="45"/>
      <c r="D11" s="45"/>
      <c r="E11" s="42"/>
      <c r="F11" s="45">
        <v>0</v>
      </c>
      <c r="G11" s="45" t="s">
        <v>66</v>
      </c>
      <c r="H11" s="42">
        <v>0</v>
      </c>
      <c r="I11" s="42">
        <v>-679</v>
      </c>
      <c r="J11" s="56">
        <v>0</v>
      </c>
    </row>
    <row r="12" spans="1:10" x14ac:dyDescent="0.25">
      <c r="A12" s="38"/>
      <c r="B12" s="39" t="s">
        <v>31</v>
      </c>
      <c r="C12" s="45" t="s">
        <v>67</v>
      </c>
      <c r="D12" s="45" t="s">
        <v>68</v>
      </c>
      <c r="E12" s="42" t="s">
        <v>69</v>
      </c>
      <c r="F12" s="45" t="s">
        <v>70</v>
      </c>
      <c r="G12" s="45" t="s">
        <v>71</v>
      </c>
      <c r="H12" s="42" t="s">
        <v>72</v>
      </c>
      <c r="I12" s="42">
        <f>+I7+I8+I9+I10+I11</f>
        <v>-8755</v>
      </c>
      <c r="J12" s="55">
        <f>+J7+J8+J9+J10+J11</f>
        <v>-11010</v>
      </c>
    </row>
    <row r="13" spans="1:10" x14ac:dyDescent="0.25">
      <c r="A13" s="34"/>
      <c r="B13" s="34"/>
      <c r="C13" s="57"/>
      <c r="D13" s="57"/>
      <c r="E13" s="37"/>
      <c r="F13" s="57"/>
      <c r="G13" s="57"/>
      <c r="H13" s="37"/>
      <c r="I13" s="37"/>
      <c r="J13" s="58"/>
    </row>
    <row r="14" spans="1:10" x14ac:dyDescent="0.25">
      <c r="A14" s="34"/>
      <c r="B14" s="34"/>
    </row>
    <row r="15" spans="1:10" x14ac:dyDescent="0.25">
      <c r="A15" s="33" t="s">
        <v>27</v>
      </c>
      <c r="B15" s="34"/>
      <c r="C15" s="49">
        <v>2017</v>
      </c>
      <c r="D15" s="49"/>
      <c r="E15" s="40">
        <v>2018</v>
      </c>
      <c r="F15" s="49">
        <v>2019</v>
      </c>
      <c r="G15" s="49"/>
      <c r="H15" s="52">
        <v>2020</v>
      </c>
      <c r="I15" s="52"/>
      <c r="J15" s="43">
        <v>2021</v>
      </c>
    </row>
    <row r="16" spans="1:10" x14ac:dyDescent="0.25">
      <c r="A16" s="34"/>
      <c r="B16" s="34"/>
      <c r="C16" s="44" t="s">
        <v>47</v>
      </c>
      <c r="D16" s="44" t="s">
        <v>46</v>
      </c>
      <c r="E16" s="41" t="s">
        <v>47</v>
      </c>
      <c r="F16" s="44" t="s">
        <v>47</v>
      </c>
      <c r="G16" s="44" t="s">
        <v>46</v>
      </c>
      <c r="H16" s="41" t="s">
        <v>47</v>
      </c>
      <c r="I16" s="47" t="s">
        <v>46</v>
      </c>
      <c r="J16" s="44" t="s">
        <v>47</v>
      </c>
    </row>
    <row r="17" spans="1:10" x14ac:dyDescent="0.25">
      <c r="A17" s="34"/>
      <c r="B17" s="34" t="s">
        <v>73</v>
      </c>
      <c r="C17" s="43">
        <v>6000</v>
      </c>
      <c r="D17" s="43">
        <v>8637.2900000000009</v>
      </c>
      <c r="E17" s="40">
        <v>5000</v>
      </c>
      <c r="F17" s="43">
        <v>6000</v>
      </c>
      <c r="G17" s="43">
        <v>6188.11</v>
      </c>
      <c r="H17" s="48">
        <v>6000</v>
      </c>
      <c r="I17" s="46">
        <v>1176.05</v>
      </c>
      <c r="J17" s="43">
        <v>2500</v>
      </c>
    </row>
    <row r="18" spans="1:10" x14ac:dyDescent="0.25">
      <c r="A18" s="34"/>
      <c r="B18" s="34" t="s">
        <v>28</v>
      </c>
      <c r="C18" s="43">
        <v>1000</v>
      </c>
      <c r="D18" s="43">
        <v>433</v>
      </c>
      <c r="E18" s="40">
        <v>1000</v>
      </c>
      <c r="F18" s="43">
        <v>0</v>
      </c>
      <c r="G18" s="43">
        <v>0</v>
      </c>
      <c r="H18" s="48">
        <v>0</v>
      </c>
      <c r="I18" s="46">
        <v>0</v>
      </c>
      <c r="J18" s="43">
        <v>0</v>
      </c>
    </row>
    <row r="19" spans="1:10" x14ac:dyDescent="0.25">
      <c r="A19" s="34"/>
      <c r="B19" s="34" t="s">
        <v>74</v>
      </c>
      <c r="C19" s="43">
        <v>100</v>
      </c>
      <c r="D19" s="43">
        <v>0</v>
      </c>
      <c r="E19" s="40">
        <v>100</v>
      </c>
      <c r="F19" s="43">
        <v>100</v>
      </c>
      <c r="G19" s="43">
        <v>0</v>
      </c>
      <c r="H19" s="48">
        <v>0</v>
      </c>
      <c r="I19" s="46">
        <v>0</v>
      </c>
      <c r="J19" s="43">
        <v>0</v>
      </c>
    </row>
    <row r="20" spans="1:10" x14ac:dyDescent="0.25">
      <c r="A20" s="34"/>
      <c r="B20" s="34" t="s">
        <v>75</v>
      </c>
      <c r="C20" s="43">
        <v>400</v>
      </c>
      <c r="D20" s="43">
        <v>1377.5</v>
      </c>
      <c r="E20" s="40">
        <v>1500</v>
      </c>
      <c r="F20" s="43">
        <v>0</v>
      </c>
      <c r="G20" s="43">
        <v>0</v>
      </c>
      <c r="H20" s="48">
        <v>300</v>
      </c>
      <c r="I20" s="46">
        <v>472</v>
      </c>
      <c r="J20" s="43">
        <v>500</v>
      </c>
    </row>
    <row r="21" spans="1:10" x14ac:dyDescent="0.25">
      <c r="A21" s="34"/>
      <c r="B21" s="60" t="s">
        <v>87</v>
      </c>
      <c r="C21" s="43">
        <v>250</v>
      </c>
      <c r="D21" s="44"/>
      <c r="E21" s="40">
        <v>0</v>
      </c>
      <c r="F21" s="43">
        <v>300</v>
      </c>
      <c r="G21" s="43">
        <v>300</v>
      </c>
      <c r="H21" s="48">
        <v>300</v>
      </c>
      <c r="I21" s="46">
        <v>0</v>
      </c>
      <c r="J21" s="43">
        <v>200</v>
      </c>
    </row>
    <row r="22" spans="1:10" x14ac:dyDescent="0.25">
      <c r="A22" s="34"/>
      <c r="B22" s="34" t="s">
        <v>76</v>
      </c>
      <c r="C22" s="43">
        <v>5000</v>
      </c>
      <c r="D22" s="44"/>
      <c r="E22" s="40">
        <v>0</v>
      </c>
      <c r="F22" s="43">
        <v>2000</v>
      </c>
      <c r="G22" s="43">
        <v>3317</v>
      </c>
      <c r="H22" s="48">
        <v>1000</v>
      </c>
      <c r="I22" s="46">
        <v>0</v>
      </c>
      <c r="J22" s="43">
        <v>7000</v>
      </c>
    </row>
    <row r="23" spans="1:10" x14ac:dyDescent="0.25">
      <c r="A23" s="34"/>
      <c r="B23" s="34" t="s">
        <v>77</v>
      </c>
      <c r="C23" s="44"/>
      <c r="D23" s="44"/>
      <c r="E23" s="41"/>
      <c r="F23" s="43">
        <v>0</v>
      </c>
      <c r="G23" s="43">
        <v>1752</v>
      </c>
      <c r="H23" s="48">
        <v>1800</v>
      </c>
      <c r="I23" s="46">
        <v>0</v>
      </c>
      <c r="J23" s="43">
        <v>0</v>
      </c>
    </row>
    <row r="24" spans="1:10" ht="20.25" customHeight="1" x14ac:dyDescent="0.25">
      <c r="A24" s="34"/>
      <c r="B24" s="34" t="s">
        <v>84</v>
      </c>
      <c r="C24" s="43">
        <v>3500</v>
      </c>
      <c r="D24" s="43">
        <v>5610</v>
      </c>
      <c r="E24" s="40">
        <v>5610</v>
      </c>
      <c r="F24" s="43">
        <v>5611</v>
      </c>
      <c r="G24" s="43">
        <v>6470</v>
      </c>
      <c r="H24" s="48">
        <v>6000</v>
      </c>
      <c r="I24" s="46">
        <v>0</v>
      </c>
      <c r="J24" s="43">
        <v>0</v>
      </c>
    </row>
    <row r="25" spans="1:10" x14ac:dyDescent="0.25">
      <c r="A25" s="34"/>
      <c r="B25" s="34" t="s">
        <v>29</v>
      </c>
      <c r="C25" s="43">
        <v>50</v>
      </c>
      <c r="D25" s="43">
        <v>143.5</v>
      </c>
      <c r="E25" s="40">
        <v>150</v>
      </c>
      <c r="F25" s="43">
        <v>150</v>
      </c>
      <c r="G25" s="43">
        <v>129</v>
      </c>
      <c r="H25" s="48">
        <v>150</v>
      </c>
      <c r="I25" s="46">
        <v>22</v>
      </c>
      <c r="J25" s="43">
        <v>150</v>
      </c>
    </row>
    <row r="26" spans="1:10" x14ac:dyDescent="0.25">
      <c r="A26" s="34"/>
      <c r="B26" s="34" t="s">
        <v>78</v>
      </c>
      <c r="C26" s="44"/>
      <c r="D26" s="44"/>
      <c r="E26" s="41"/>
      <c r="F26" s="43">
        <v>1000</v>
      </c>
      <c r="G26" s="44"/>
      <c r="H26" s="41"/>
      <c r="I26" s="46">
        <v>0</v>
      </c>
      <c r="J26" s="43">
        <v>0</v>
      </c>
    </row>
    <row r="27" spans="1:10" ht="18.75" customHeight="1" x14ac:dyDescent="0.25">
      <c r="A27" s="34"/>
      <c r="B27" s="34" t="s">
        <v>79</v>
      </c>
      <c r="C27" s="61"/>
      <c r="D27" s="61"/>
      <c r="E27" s="62"/>
      <c r="F27" s="63">
        <v>1000</v>
      </c>
      <c r="G27" s="63">
        <v>1585</v>
      </c>
      <c r="H27" s="64">
        <v>1000</v>
      </c>
      <c r="I27" s="65">
        <v>927.9</v>
      </c>
      <c r="J27" s="63">
        <v>500</v>
      </c>
    </row>
    <row r="28" spans="1:10" ht="18" customHeight="1" x14ac:dyDescent="0.25">
      <c r="A28" s="2"/>
      <c r="B28" s="39" t="s">
        <v>30</v>
      </c>
      <c r="C28" s="43">
        <v>16300</v>
      </c>
      <c r="D28" s="43">
        <v>16201.29</v>
      </c>
      <c r="E28" s="40">
        <v>13360</v>
      </c>
      <c r="F28" s="43">
        <v>16161</v>
      </c>
      <c r="G28" s="43">
        <v>19741.11</v>
      </c>
      <c r="H28" s="48">
        <v>16550</v>
      </c>
      <c r="I28" s="4">
        <f>SUM(I17:I27)</f>
        <v>2597.9499999999998</v>
      </c>
      <c r="J28" s="59">
        <f>SUM(J17:J27)</f>
        <v>10850</v>
      </c>
    </row>
    <row r="29" spans="1:10" ht="18" customHeight="1" x14ac:dyDescent="0.25">
      <c r="A29" s="66"/>
      <c r="B29" s="34"/>
      <c r="C29" s="67"/>
      <c r="D29" s="67"/>
      <c r="E29" s="35"/>
      <c r="F29" s="67"/>
      <c r="G29" s="67"/>
      <c r="H29" s="36"/>
      <c r="I29" s="66"/>
      <c r="J29" s="68"/>
    </row>
    <row r="31" spans="1:10" x14ac:dyDescent="0.25">
      <c r="C31" s="49">
        <v>2017</v>
      </c>
      <c r="D31" s="49"/>
      <c r="E31" s="40">
        <v>2018</v>
      </c>
      <c r="F31" s="49">
        <v>2019</v>
      </c>
      <c r="G31" s="49"/>
      <c r="H31" s="52">
        <v>2020</v>
      </c>
      <c r="I31" s="52"/>
      <c r="J31" s="43">
        <v>2021</v>
      </c>
    </row>
    <row r="32" spans="1:10" ht="15.75" thickBot="1" x14ac:dyDescent="0.3">
      <c r="A32" t="s">
        <v>80</v>
      </c>
      <c r="C32" s="44" t="s">
        <v>47</v>
      </c>
      <c r="D32" s="44" t="s">
        <v>46</v>
      </c>
      <c r="E32" s="41" t="s">
        <v>47</v>
      </c>
      <c r="F32" s="44" t="s">
        <v>47</v>
      </c>
      <c r="G32" s="44" t="s">
        <v>46</v>
      </c>
      <c r="H32" s="41" t="s">
        <v>47</v>
      </c>
      <c r="I32" s="47" t="s">
        <v>46</v>
      </c>
      <c r="J32" s="44" t="s">
        <v>47</v>
      </c>
    </row>
    <row r="33" spans="1:10" ht="15.75" thickBot="1" x14ac:dyDescent="0.3">
      <c r="B33" t="s">
        <v>22</v>
      </c>
      <c r="C33" s="32" t="s">
        <v>67</v>
      </c>
      <c r="D33" s="32" t="s">
        <v>68</v>
      </c>
      <c r="E33" s="32" t="s">
        <v>69</v>
      </c>
      <c r="F33" s="32" t="s">
        <v>70</v>
      </c>
      <c r="G33" s="32" t="s">
        <v>71</v>
      </c>
      <c r="H33" s="32" t="s">
        <v>72</v>
      </c>
      <c r="I33">
        <f>+I12</f>
        <v>-8755</v>
      </c>
      <c r="J33" s="69">
        <f>+J12</f>
        <v>-11010</v>
      </c>
    </row>
    <row r="34" spans="1:10" x14ac:dyDescent="0.25">
      <c r="B34" t="s">
        <v>27</v>
      </c>
      <c r="C34" s="71">
        <v>16300</v>
      </c>
      <c r="D34" s="71">
        <v>16201.29</v>
      </c>
      <c r="E34" s="71">
        <v>13360</v>
      </c>
      <c r="F34" s="71">
        <v>16161</v>
      </c>
      <c r="G34" s="71">
        <v>19741.11</v>
      </c>
      <c r="H34" s="71">
        <v>16550</v>
      </c>
      <c r="I34">
        <f>+I28</f>
        <v>2597.9499999999998</v>
      </c>
      <c r="J34">
        <f>+J28</f>
        <v>10850</v>
      </c>
    </row>
    <row r="35" spans="1:10" x14ac:dyDescent="0.25">
      <c r="A35" s="2"/>
      <c r="B35" s="3" t="s">
        <v>36</v>
      </c>
      <c r="C35" s="72" t="s">
        <v>81</v>
      </c>
      <c r="D35" s="72" t="s">
        <v>82</v>
      </c>
      <c r="E35" s="72">
        <v>475</v>
      </c>
      <c r="F35" s="72">
        <v>1126</v>
      </c>
      <c r="G35" s="72">
        <v>1737.11</v>
      </c>
      <c r="H35" s="72">
        <v>2905</v>
      </c>
      <c r="I35" s="3">
        <f>SUM(I33:I34)</f>
        <v>-6157.05</v>
      </c>
      <c r="J35" s="70">
        <f>SUM(J33:J34)</f>
        <v>-160</v>
      </c>
    </row>
  </sheetData>
  <mergeCells count="9">
    <mergeCell ref="C31:D31"/>
    <mergeCell ref="F31:G31"/>
    <mergeCell ref="H31:I31"/>
    <mergeCell ref="C5:D5"/>
    <mergeCell ref="F5:G5"/>
    <mergeCell ref="H5:I5"/>
    <mergeCell ref="C15:D15"/>
    <mergeCell ref="F15:G15"/>
    <mergeCell ref="H15:I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Kontobevegelser 2020</vt:lpstr>
      <vt:lpstr>Budsjett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Arne Jakob Vik</dc:creator>
  <cp:lastModifiedBy>Olsen, Arne Jakob Vik</cp:lastModifiedBy>
  <cp:lastPrinted>2021-01-16T12:55:45Z</cp:lastPrinted>
  <dcterms:created xsi:type="dcterms:W3CDTF">2021-01-16T10:36:36Z</dcterms:created>
  <dcterms:modified xsi:type="dcterms:W3CDTF">2021-01-17T16:27:34Z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etDate">
    <vt:lpwstr>2021-01-16T10:35:51Z</vt:lpwstr>
  </property>
  <property fmtid="{D5CDD505-2E9C-101B-9397-08002B2CF9AE}" pid="4" name="MSIP_Label_d3491420-1ae2-4120-89e6-e6f668f067e2_Method">
    <vt:lpwstr>Standard</vt:lpwstr>
  </property>
  <property fmtid="{D5CDD505-2E9C-101B-9397-08002B2CF9AE}" pid="5" name="MSIP_Label_d3491420-1ae2-4120-89e6-e6f668f067e2_Name">
    <vt:lpwstr>d3491420-1ae2-4120-89e6-e6f668f067e2</vt:lpwstr>
  </property>
  <property fmtid="{D5CDD505-2E9C-101B-9397-08002B2CF9AE}" pid="6" name="MSIP_Label_d3491420-1ae2-4120-89e6-e6f668f067e2_SiteId">
    <vt:lpwstr>62366534-1ec3-4962-8869-9b5535279d0b</vt:lpwstr>
  </property>
  <property fmtid="{D5CDD505-2E9C-101B-9397-08002B2CF9AE}" pid="7" name="MSIP_Label_d3491420-1ae2-4120-89e6-e6f668f067e2_ActionId">
    <vt:lpwstr>5337709a-086b-4e2c-af9f-9f9d0fc9149c</vt:lpwstr>
  </property>
  <property fmtid="{D5CDD505-2E9C-101B-9397-08002B2CF9AE}" pid="8" name="MSIP_Label_d3491420-1ae2-4120-89e6-e6f668f067e2_ContentBits">
    <vt:lpwstr>0</vt:lpwstr>
  </property>
</Properties>
</file>