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2c7a0b05ee361e48/Documents/Bergenhus AP 2021/"/>
    </mc:Choice>
  </mc:AlternateContent>
  <xr:revisionPtr revIDLastSave="214" documentId="8_{23EC0572-3F74-429A-A5EB-CC8938D95724}" xr6:coauthVersionLast="47" xr6:coauthVersionMax="47" xr10:uidLastSave="{F66671B0-8BD8-4356-92FD-CAB3B856B944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0" i="1" l="1"/>
  <c r="AD10" i="1"/>
  <c r="AE10" i="1"/>
  <c r="AF10" i="1"/>
  <c r="AF30" i="1" s="1"/>
  <c r="AG10" i="1"/>
  <c r="AG30" i="1" s="1"/>
  <c r="AB10" i="1"/>
  <c r="AB30" i="1" s="1"/>
  <c r="AC30" i="1"/>
  <c r="AA10" i="1"/>
  <c r="AA30" i="1" s="1"/>
  <c r="AB26" i="1"/>
  <c r="AB31" i="1" s="1"/>
  <c r="AC26" i="1"/>
  <c r="AC31" i="1" s="1"/>
  <c r="AD26" i="1"/>
  <c r="AD31" i="1" s="1"/>
  <c r="AE26" i="1"/>
  <c r="AE31" i="1" s="1"/>
  <c r="AF26" i="1"/>
  <c r="AF31" i="1" s="1"/>
  <c r="AG26" i="1"/>
  <c r="AG31" i="1" s="1"/>
  <c r="AA26" i="1"/>
  <c r="AA31" i="1" s="1"/>
  <c r="AD30" i="1"/>
  <c r="AE30" i="1"/>
  <c r="Q12" i="1"/>
  <c r="Q5" i="1"/>
  <c r="Q7" i="1" s="1"/>
  <c r="I22" i="1"/>
  <c r="I20" i="1"/>
  <c r="I19" i="1"/>
  <c r="I18" i="1"/>
  <c r="I4" i="1"/>
  <c r="I8" i="1" s="1"/>
  <c r="I29" i="1" s="1"/>
  <c r="AB32" i="1" l="1"/>
  <c r="AE32" i="1"/>
  <c r="AG32" i="1"/>
  <c r="AF32" i="1"/>
  <c r="AD32" i="1"/>
  <c r="AC32" i="1"/>
  <c r="I23" i="1"/>
  <c r="I31" i="1" s="1"/>
  <c r="AA32" i="1"/>
  <c r="I11" i="1"/>
  <c r="I32" i="1" l="1"/>
  <c r="Q14" i="1" s="1"/>
  <c r="Q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tc={6A59F063-749B-4433-80CD-895E3B7E84E4}</author>
    <author>tc={A4BF4CAC-9E61-44A1-A413-418259217F58}</author>
  </authors>
  <commentList>
    <comment ref="AF6" authorId="0" shapeId="0" xr:uid="{6A59F063-749B-4433-80CD-895E3B7E84E4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Denne var for 2020, for 2021: 0</t>
      </text>
    </comment>
    <comment ref="AF22" authorId="1" shapeId="0" xr:uid="{A4BF4CAC-9E61-44A1-A413-418259217F58}">
      <text>
        <t>[Kommentartråd]
Din versjon av Excel lar deg lese denne kommentartråden. Eventuelle endringer i den vil imidlertid bli fjernet hvis filen åpnes i en nyere versjon av Excel. Finn ut mer: https://go.microsoft.com/fwlink/?linkid=870924
Kommentar:
    Denne var for 2020</t>
      </text>
    </comment>
  </commentList>
</comments>
</file>

<file path=xl/sharedStrings.xml><?xml version="1.0" encoding="utf-8"?>
<sst xmlns="http://schemas.openxmlformats.org/spreadsheetml/2006/main" count="137" uniqueCount="83">
  <si>
    <t xml:space="preserve">Bergenhus Arbeiderparti </t>
  </si>
  <si>
    <t>Dato</t>
  </si>
  <si>
    <t>Forklaring</t>
  </si>
  <si>
    <t>Inn på konto</t>
  </si>
  <si>
    <t>Ut fra konto</t>
  </si>
  <si>
    <t/>
  </si>
  <si>
    <t>Inntekter</t>
  </si>
  <si>
    <t>Totalt</t>
  </si>
  <si>
    <t>Balanse</t>
  </si>
  <si>
    <t>Budsjett 2017</t>
  </si>
  <si>
    <t>Overførsel AP kontigent og lagsstøtte</t>
  </si>
  <si>
    <t>Eiendeler</t>
  </si>
  <si>
    <t xml:space="preserve">Budsjett  </t>
  </si>
  <si>
    <t>Faktisk</t>
  </si>
  <si>
    <t>Budsjett</t>
  </si>
  <si>
    <t>Overførsel AP kontigent</t>
  </si>
  <si>
    <t>Overførsel AiB lagsstøtte</t>
  </si>
  <si>
    <t>Renter bank</t>
  </si>
  <si>
    <t>Sum eiendeler</t>
  </si>
  <si>
    <t>Loddsalg</t>
  </si>
  <si>
    <t>Sum inntekt bank</t>
  </si>
  <si>
    <t>Gjeld og egenkapital</t>
  </si>
  <si>
    <t>Sum inntekter</t>
  </si>
  <si>
    <t>Totaltinntekt</t>
  </si>
  <si>
    <t>Utgifter</t>
  </si>
  <si>
    <t>Bevertning</t>
  </si>
  <si>
    <t>Bevertning møter/ årsmøte</t>
  </si>
  <si>
    <t>Sum gjeld egekapital</t>
  </si>
  <si>
    <t>Sos dem lørdag</t>
  </si>
  <si>
    <t>Innkallinger brev</t>
  </si>
  <si>
    <t>Innkallinger SMS</t>
  </si>
  <si>
    <t>1. mai</t>
  </si>
  <si>
    <t>Gave</t>
  </si>
  <si>
    <t>Valg</t>
  </si>
  <si>
    <t>Valg, 1. mai ol</t>
  </si>
  <si>
    <t>Reiseutgifter</t>
  </si>
  <si>
    <t>Æresbevisninger</t>
  </si>
  <si>
    <t xml:space="preserve">Årsmøte Hord AP </t>
  </si>
  <si>
    <t>1. mai merker styret</t>
  </si>
  <si>
    <t>Bankgebyr</t>
  </si>
  <si>
    <t>Sum utgifter</t>
  </si>
  <si>
    <t>Bankinnskudd UB 2017</t>
  </si>
  <si>
    <t>Annet</t>
  </si>
  <si>
    <t>Kasse UB 2017</t>
  </si>
  <si>
    <t>Resultat</t>
  </si>
  <si>
    <t>Forventet resultat</t>
  </si>
  <si>
    <t>Inntekter (bank)</t>
  </si>
  <si>
    <t>Egenkapital pr 01-01-17</t>
  </si>
  <si>
    <t>Inntekter (kasse)</t>
  </si>
  <si>
    <t>Kasse  pr 010117</t>
  </si>
  <si>
    <t>Overskudd 2016</t>
  </si>
  <si>
    <t>Bergenhus Arbeiderparti kontobevegelser 2021,  kontonr 9521.08.25496</t>
  </si>
  <si>
    <t>Bergenhus Arbeiderparti. Regnskap og balanse 2021</t>
  </si>
  <si>
    <t xml:space="preserve">Kasse UB </t>
  </si>
  <si>
    <t>Kasse  pr 010121</t>
  </si>
  <si>
    <t>Egenkapital pr 01-01-21</t>
  </si>
  <si>
    <t>Overskudd 2021</t>
  </si>
  <si>
    <t>18.01.2021</t>
  </si>
  <si>
    <t>31.01.2021</t>
  </si>
  <si>
    <t>05.03.2021</t>
  </si>
  <si>
    <t>26.04.2021</t>
  </si>
  <si>
    <t>29.04.2021</t>
  </si>
  <si>
    <t>30.04.2021</t>
  </si>
  <si>
    <t>02.07.2021</t>
  </si>
  <si>
    <t>02.12.2021</t>
  </si>
  <si>
    <t>31.12.2021</t>
  </si>
  <si>
    <t>IB</t>
  </si>
  <si>
    <t>SMS</t>
  </si>
  <si>
    <t>Til Ap i Bergen;                                                                            Lagstilskudd 3950 - kostnader Årsmøtet i Bergen 2019 kr 7015</t>
  </si>
  <si>
    <t>Gebyr giro med KID</t>
  </si>
  <si>
    <t>Gebyr giro uten KID</t>
  </si>
  <si>
    <t>Tilbakeført andel kontingent</t>
  </si>
  <si>
    <t>Blomst til æresmedlem</t>
  </si>
  <si>
    <t>Valgkampmateriell (tannbørste</t>
  </si>
  <si>
    <t>UB</t>
  </si>
  <si>
    <t>Inntekt loddsalg kasse</t>
  </si>
  <si>
    <t>Lagstilskudd AP I Bergen</t>
  </si>
  <si>
    <t>Årsmøte Bergen 2019</t>
  </si>
  <si>
    <t>Bankinnskudd UB 2021</t>
  </si>
  <si>
    <t>Gaver innledere/ andre</t>
  </si>
  <si>
    <t>Overføring kommans fl.</t>
  </si>
  <si>
    <t>Rep møte Vestland AP</t>
  </si>
  <si>
    <t xml:space="preserve">Budsjett og resultat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</si>
</sst>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8" formatCode="_ * #,##0.00_ ;_ * \-#,##0.00_ ;_ * &quot;-&quot;??_ ;_ @_ 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2"/>
      <name val="Arial"/>
    </font>
    <font>
      <sz val="14"/>
      <name val="Arial"/>
    </font>
    <font>
      <b/>
      <sz val="10"/>
      <name val="Arial"/>
    </font>
    <font>
      <sz val="10"/>
      <name val="Arial"/>
    </font>
    <font>
      <sz val="9"/>
      <color theme="1"/>
      <name val="Calibri"/>
      <charset val="134"/>
      <scheme val="minor"/>
    </font>
    <font>
      <i/>
      <sz val="10"/>
      <name val="Arial"/>
    </font>
    <font>
      <sz val="11"/>
      <color rgb="FFFF000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168" fontId="10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/>
    <xf numFmtId="0" fontId="6" fillId="0" borderId="0" xfId="0" applyNumberFormat="1" applyFont="1" applyFill="1" applyBorder="1" applyAlignment="1"/>
    <xf numFmtId="0" fontId="4" fillId="0" borderId="0" xfId="0" applyFont="1" applyFill="1" applyAlignment="1"/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2" xfId="0" applyFont="1" applyFill="1" applyBorder="1" applyAlignment="1"/>
    <xf numFmtId="0" fontId="4" fillId="0" borderId="6" xfId="0" applyFont="1" applyFill="1" applyBorder="1" applyAlignment="1"/>
    <xf numFmtId="0" fontId="5" fillId="0" borderId="7" xfId="0" applyFont="1" applyFill="1" applyBorder="1" applyAlignment="1"/>
    <xf numFmtId="0" fontId="5" fillId="0" borderId="8" xfId="0" applyFont="1" applyFill="1" applyBorder="1" applyAlignment="1"/>
    <xf numFmtId="39" fontId="5" fillId="0" borderId="9" xfId="0" applyNumberFormat="1" applyFont="1" applyFill="1" applyBorder="1" applyAlignment="1"/>
    <xf numFmtId="0" fontId="0" fillId="0" borderId="0" xfId="0" applyFill="1">
      <alignment vertical="center"/>
    </xf>
    <xf numFmtId="39" fontId="5" fillId="0" borderId="10" xfId="0" applyNumberFormat="1" applyFont="1" applyFill="1" applyBorder="1" applyAlignment="1"/>
    <xf numFmtId="39" fontId="5" fillId="0" borderId="12" xfId="0" applyNumberFormat="1" applyFont="1" applyFill="1" applyBorder="1" applyAlignment="1"/>
    <xf numFmtId="39" fontId="5" fillId="0" borderId="13" xfId="0" applyNumberFormat="1" applyFont="1" applyFill="1" applyBorder="1" applyAlignment="1"/>
    <xf numFmtId="0" fontId="7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164" fontId="5" fillId="0" borderId="0" xfId="0" applyNumberFormat="1" applyFont="1" applyFill="1" applyAlignment="1"/>
    <xf numFmtId="164" fontId="5" fillId="0" borderId="7" xfId="0" applyNumberFormat="1" applyFont="1" applyFill="1" applyBorder="1" applyAlignment="1"/>
    <xf numFmtId="168" fontId="0" fillId="0" borderId="0" xfId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4" fontId="11" fillId="0" borderId="0" xfId="0" applyNumberFormat="1" applyFont="1" applyAlignment="1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/>
    <xf numFmtId="0" fontId="12" fillId="0" borderId="5" xfId="0" applyFont="1" applyFill="1" applyBorder="1" applyAlignment="1"/>
    <xf numFmtId="0" fontId="1" fillId="0" borderId="0" xfId="0" applyFont="1">
      <alignment vertical="center"/>
    </xf>
    <xf numFmtId="0" fontId="12" fillId="0" borderId="2" xfId="0" applyFont="1" applyFill="1" applyBorder="1" applyAlignment="1"/>
    <xf numFmtId="164" fontId="5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/>
    <xf numFmtId="0" fontId="4" fillId="0" borderId="0" xfId="0" applyFont="1" applyFill="1" applyBorder="1" applyAlignment="1"/>
    <xf numFmtId="39" fontId="5" fillId="0" borderId="0" xfId="0" applyNumberFormat="1" applyFont="1" applyFill="1" applyBorder="1" applyAlignment="1"/>
    <xf numFmtId="39" fontId="5" fillId="0" borderId="14" xfId="0" applyNumberFormat="1" applyFont="1" applyFill="1" applyBorder="1" applyAlignment="1"/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rne Jakob Olsen" id="{D252540A-CEC8-4F3A-A8CF-C437633607AD}" userId="2c7a0b05ee361e48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F6" dT="2022-01-04T15:28:27.48" personId="{D252540A-CEC8-4F3A-A8CF-C437633607AD}" id="{6A59F063-749B-4433-80CD-895E3B7E84E4}">
    <text>Denne var for 2020, for 2021: 0</text>
  </threadedComment>
  <threadedComment ref="AF22" dT="2022-01-04T15:27:47.41" personId="{D252540A-CEC8-4F3A-A8CF-C437633607AD}" id="{A4BF4CAC-9E61-44A1-A413-418259217F58}">
    <text>Denne var for 2020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2"/>
  <sheetViews>
    <sheetView tabSelected="1" zoomScaleNormal="100" zoomScaleSheetLayoutView="100" workbookViewId="0">
      <selection activeCell="W5" sqref="W5"/>
    </sheetView>
  </sheetViews>
  <sheetFormatPr baseColWidth="10" defaultColWidth="8.88671875" defaultRowHeight="14.4"/>
  <cols>
    <col min="1" max="1" width="9.88671875" bestFit="1" customWidth="1"/>
    <col min="2" max="2" width="47.44140625" customWidth="1"/>
    <col min="4" max="7" width="7.6640625" customWidth="1"/>
    <col min="8" max="8" width="33.88671875" customWidth="1"/>
    <col min="9" max="9" width="10.44140625"/>
    <col min="10" max="10" width="10.6640625"/>
    <col min="17" max="17" width="9.6640625"/>
    <col min="20" max="20" width="10.21875" customWidth="1"/>
    <col min="21" max="22" width="3.6640625" customWidth="1"/>
    <col min="23" max="23" width="20.21875" bestFit="1" customWidth="1"/>
    <col min="24" max="25" width="10.6640625" hidden="1" customWidth="1"/>
    <col min="26" max="26" width="0" hidden="1" customWidth="1"/>
    <col min="27" max="27" width="7.44140625" bestFit="1" customWidth="1"/>
    <col min="28" max="28" width="9" bestFit="1" customWidth="1"/>
    <col min="29" max="29" width="7.44140625" bestFit="1" customWidth="1"/>
    <col min="30" max="30" width="8.5546875" bestFit="1" customWidth="1"/>
    <col min="31" max="31" width="7.44140625" bestFit="1" customWidth="1"/>
    <col min="32" max="32" width="7.5546875" bestFit="1" customWidth="1"/>
    <col min="33" max="33" width="7.44140625" bestFit="1" customWidth="1"/>
    <col min="34" max="34" width="6.44140625" bestFit="1" customWidth="1"/>
  </cols>
  <sheetData>
    <row r="1" spans="1:34" ht="17.399999999999999">
      <c r="A1" s="1" t="s">
        <v>51</v>
      </c>
      <c r="G1" s="2" t="s">
        <v>52</v>
      </c>
      <c r="H1" s="2"/>
      <c r="I1" s="2"/>
      <c r="V1" t="s">
        <v>0</v>
      </c>
    </row>
    <row r="2" spans="1:34" ht="27">
      <c r="A2" s="3" t="s">
        <v>1</v>
      </c>
      <c r="B2" s="3" t="s">
        <v>2</v>
      </c>
      <c r="C2" s="3" t="s">
        <v>3</v>
      </c>
      <c r="D2" s="3" t="s">
        <v>4</v>
      </c>
      <c r="G2" s="4"/>
      <c r="H2" s="5"/>
      <c r="I2" s="2"/>
      <c r="V2" s="43" t="s">
        <v>82</v>
      </c>
    </row>
    <row r="3" spans="1:34">
      <c r="A3" s="38">
        <v>44197</v>
      </c>
      <c r="B3" s="39" t="s">
        <v>66</v>
      </c>
      <c r="C3" s="39">
        <v>33149.47</v>
      </c>
      <c r="D3" s="39"/>
      <c r="G3" s="7" t="s">
        <v>6</v>
      </c>
      <c r="H3" s="5"/>
      <c r="I3" s="14" t="s">
        <v>7</v>
      </c>
      <c r="M3" s="31" t="s">
        <v>8</v>
      </c>
      <c r="N3" s="31"/>
      <c r="O3" s="5"/>
      <c r="P3" s="5"/>
      <c r="Q3" s="5"/>
      <c r="R3" s="5"/>
      <c r="X3" s="30" t="s">
        <v>9</v>
      </c>
      <c r="Y3">
        <v>2017</v>
      </c>
      <c r="Z3">
        <v>2018</v>
      </c>
      <c r="AA3" s="51">
        <v>2019</v>
      </c>
      <c r="AB3" s="51"/>
      <c r="AC3" s="51">
        <v>2020</v>
      </c>
      <c r="AD3" s="51"/>
      <c r="AE3" s="51">
        <v>2021</v>
      </c>
      <c r="AF3" s="51"/>
      <c r="AG3" s="51">
        <v>2022</v>
      </c>
      <c r="AH3" s="51"/>
    </row>
    <row r="4" spans="1:34">
      <c r="A4" s="38" t="s">
        <v>57</v>
      </c>
      <c r="B4" s="39" t="s">
        <v>67</v>
      </c>
      <c r="C4" s="39" t="s">
        <v>5</v>
      </c>
      <c r="D4" s="39">
        <v>-123.5</v>
      </c>
      <c r="G4" s="7"/>
      <c r="H4" s="8" t="s">
        <v>10</v>
      </c>
      <c r="I4" s="15">
        <f>+C8+C14</f>
        <v>6798</v>
      </c>
      <c r="M4" s="32" t="s">
        <v>11</v>
      </c>
      <c r="N4" s="32"/>
      <c r="O4" s="5"/>
      <c r="P4" s="5"/>
      <c r="Q4" s="5"/>
      <c r="R4" s="5"/>
      <c r="V4" t="s">
        <v>6</v>
      </c>
      <c r="X4" t="s">
        <v>12</v>
      </c>
      <c r="Y4" t="s">
        <v>13</v>
      </c>
      <c r="Z4" t="s">
        <v>12</v>
      </c>
      <c r="AA4" s="52" t="s">
        <v>14</v>
      </c>
      <c r="AB4" s="52" t="s">
        <v>13</v>
      </c>
      <c r="AC4" s="52" t="s">
        <v>14</v>
      </c>
      <c r="AD4" s="52" t="s">
        <v>13</v>
      </c>
      <c r="AE4" s="52" t="s">
        <v>14</v>
      </c>
      <c r="AF4" s="52" t="s">
        <v>13</v>
      </c>
      <c r="AG4" s="52" t="s">
        <v>14</v>
      </c>
      <c r="AH4" s="52" t="s">
        <v>13</v>
      </c>
    </row>
    <row r="5" spans="1:34" ht="43.2">
      <c r="A5" s="38" t="s">
        <v>57</v>
      </c>
      <c r="B5" s="40" t="s">
        <v>68</v>
      </c>
      <c r="C5" s="39" t="s">
        <v>5</v>
      </c>
      <c r="D5" s="39">
        <v>-3065</v>
      </c>
      <c r="G5" s="7"/>
      <c r="H5" s="43" t="s">
        <v>76</v>
      </c>
      <c r="I5" s="16">
        <v>3950</v>
      </c>
      <c r="M5" s="5"/>
      <c r="N5" s="46" t="s">
        <v>78</v>
      </c>
      <c r="O5" s="33"/>
      <c r="P5" s="33"/>
      <c r="Q5" s="34">
        <f>+C19</f>
        <v>35366.97</v>
      </c>
      <c r="R5" s="34"/>
      <c r="W5" s="52" t="s">
        <v>15</v>
      </c>
      <c r="X5">
        <v>-6439.44</v>
      </c>
      <c r="Y5">
        <v>-6308.88</v>
      </c>
      <c r="Z5">
        <v>-6300</v>
      </c>
      <c r="AA5" s="52">
        <v>-6500</v>
      </c>
      <c r="AB5" s="52">
        <v>-6738</v>
      </c>
      <c r="AC5" s="52">
        <v>-6500</v>
      </c>
      <c r="AD5" s="52">
        <v>-5754</v>
      </c>
      <c r="AE5" s="52">
        <v>-5500</v>
      </c>
      <c r="AF5" s="52">
        <v>-6798</v>
      </c>
      <c r="AG5" s="52">
        <v>-6798</v>
      </c>
      <c r="AH5" s="52"/>
    </row>
    <row r="6" spans="1:34">
      <c r="A6" s="38" t="s">
        <v>58</v>
      </c>
      <c r="B6" s="39" t="s">
        <v>69</v>
      </c>
      <c r="C6" s="39" t="s">
        <v>5</v>
      </c>
      <c r="D6" s="39">
        <v>-2</v>
      </c>
      <c r="G6" s="7"/>
      <c r="H6" s="8"/>
      <c r="I6" s="15"/>
      <c r="M6" s="5"/>
      <c r="N6" s="33" t="s">
        <v>53</v>
      </c>
      <c r="O6" s="33"/>
      <c r="P6" s="33"/>
      <c r="Q6" s="34">
        <v>0</v>
      </c>
      <c r="R6" s="34"/>
      <c r="W6" s="52" t="s">
        <v>16</v>
      </c>
      <c r="X6">
        <v>-4850</v>
      </c>
      <c r="Y6">
        <v>-4520</v>
      </c>
      <c r="Z6">
        <v>-4520</v>
      </c>
      <c r="AA6" s="52">
        <v>-4520</v>
      </c>
      <c r="AB6" s="52">
        <v>-4130</v>
      </c>
      <c r="AC6" s="52">
        <v>-4130</v>
      </c>
      <c r="AD6" s="52">
        <v>0</v>
      </c>
      <c r="AE6" s="52">
        <v>-4000</v>
      </c>
      <c r="AF6" s="52">
        <v>-3950</v>
      </c>
      <c r="AG6" s="52">
        <v>0</v>
      </c>
      <c r="AH6" s="52"/>
    </row>
    <row r="7" spans="1:34">
      <c r="A7" s="38" t="s">
        <v>58</v>
      </c>
      <c r="B7" s="39" t="s">
        <v>70</v>
      </c>
      <c r="C7" s="39" t="s">
        <v>5</v>
      </c>
      <c r="D7" s="39">
        <v>-5</v>
      </c>
      <c r="G7" s="7"/>
      <c r="H7" s="9" t="s">
        <v>17</v>
      </c>
      <c r="I7" s="17"/>
      <c r="M7" s="5"/>
      <c r="N7" s="35" t="s">
        <v>18</v>
      </c>
      <c r="O7" s="35"/>
      <c r="P7" s="35"/>
      <c r="Q7" s="36">
        <f>+Q6+Q5</f>
        <v>35366.97</v>
      </c>
      <c r="R7" s="36"/>
      <c r="W7" s="52" t="s">
        <v>19</v>
      </c>
      <c r="X7">
        <v>-3000</v>
      </c>
      <c r="Y7">
        <v>-3596</v>
      </c>
      <c r="Z7">
        <v>-3000</v>
      </c>
      <c r="AA7" s="52">
        <v>-4000</v>
      </c>
      <c r="AB7" s="52">
        <v>-940</v>
      </c>
      <c r="AC7" s="52">
        <v>-3000</v>
      </c>
      <c r="AD7" s="52">
        <v>-2310</v>
      </c>
      <c r="AE7" s="52">
        <v>-1500</v>
      </c>
      <c r="AF7" s="52">
        <v>0</v>
      </c>
      <c r="AG7" s="52">
        <v>1000</v>
      </c>
      <c r="AH7" s="52"/>
    </row>
    <row r="8" spans="1:34">
      <c r="A8" s="38" t="s">
        <v>59</v>
      </c>
      <c r="B8" s="39" t="s">
        <v>71</v>
      </c>
      <c r="C8" s="39">
        <v>1308</v>
      </c>
      <c r="D8" s="39" t="s">
        <v>5</v>
      </c>
      <c r="G8" s="7"/>
      <c r="H8" s="10" t="s">
        <v>20</v>
      </c>
      <c r="I8" s="18">
        <f>SUM(I4:I7)</f>
        <v>10748</v>
      </c>
      <c r="W8" s="52" t="s">
        <v>17</v>
      </c>
      <c r="X8">
        <v>-15</v>
      </c>
      <c r="Y8">
        <v>-11</v>
      </c>
      <c r="Z8">
        <v>-15</v>
      </c>
      <c r="AA8" s="52">
        <v>-15</v>
      </c>
      <c r="AB8" s="52">
        <v>-15</v>
      </c>
      <c r="AC8" s="52">
        <v>-15</v>
      </c>
      <c r="AD8" s="52">
        <v>-12</v>
      </c>
      <c r="AE8" s="52">
        <v>-10</v>
      </c>
      <c r="AF8" s="52">
        <v>0</v>
      </c>
      <c r="AG8" s="52">
        <v>10</v>
      </c>
      <c r="AH8" s="52"/>
    </row>
    <row r="9" spans="1:34">
      <c r="A9" s="38"/>
      <c r="B9" s="39"/>
      <c r="C9" s="39"/>
      <c r="D9" s="39"/>
      <c r="G9" s="7"/>
      <c r="H9" s="48"/>
      <c r="I9" s="50"/>
      <c r="W9" s="52" t="s">
        <v>80</v>
      </c>
      <c r="AA9" s="52">
        <v>0</v>
      </c>
      <c r="AB9" s="52">
        <v>-6181</v>
      </c>
      <c r="AC9" s="52">
        <v>0</v>
      </c>
      <c r="AD9" s="52">
        <v>-679</v>
      </c>
      <c r="AE9" s="52"/>
      <c r="AF9" s="52">
        <v>0</v>
      </c>
      <c r="AG9" s="52">
        <v>0</v>
      </c>
      <c r="AH9" s="52"/>
    </row>
    <row r="10" spans="1:34">
      <c r="A10" s="38" t="s">
        <v>60</v>
      </c>
      <c r="B10" s="39" t="s">
        <v>72</v>
      </c>
      <c r="C10" s="39"/>
      <c r="D10" s="39">
        <v>-395</v>
      </c>
      <c r="G10" s="5"/>
      <c r="H10" s="42" t="s">
        <v>75</v>
      </c>
      <c r="I10" s="19">
        <v>0</v>
      </c>
      <c r="M10" s="20" t="s">
        <v>21</v>
      </c>
      <c r="N10" s="21"/>
      <c r="O10" s="21"/>
      <c r="P10" s="5"/>
      <c r="Q10" s="5"/>
      <c r="R10" s="5"/>
      <c r="W10" s="52" t="s">
        <v>22</v>
      </c>
      <c r="X10">
        <v>-14304.44</v>
      </c>
      <c r="Y10">
        <v>-14435.88</v>
      </c>
      <c r="Z10">
        <v>-13835</v>
      </c>
      <c r="AA10" s="52">
        <f>SUM(AA5:AA9)</f>
        <v>-15035</v>
      </c>
      <c r="AB10" s="52">
        <f>SUM(AB5:AB9)</f>
        <v>-18004</v>
      </c>
      <c r="AC10" s="52">
        <f t="shared" ref="AC10:AG10" si="0">SUM(AC5:AC9)</f>
        <v>-13645</v>
      </c>
      <c r="AD10" s="52">
        <f t="shared" si="0"/>
        <v>-8755</v>
      </c>
      <c r="AE10" s="52">
        <f t="shared" si="0"/>
        <v>-11010</v>
      </c>
      <c r="AF10" s="52">
        <f t="shared" si="0"/>
        <v>-10748</v>
      </c>
      <c r="AG10" s="52">
        <f t="shared" si="0"/>
        <v>-5788</v>
      </c>
      <c r="AH10" s="52"/>
    </row>
    <row r="11" spans="1:34">
      <c r="A11" s="38" t="s">
        <v>61</v>
      </c>
      <c r="B11" s="39" t="s">
        <v>73</v>
      </c>
      <c r="C11" s="39"/>
      <c r="D11" s="39">
        <v>-382</v>
      </c>
      <c r="G11" s="5"/>
      <c r="H11" s="11" t="s">
        <v>23</v>
      </c>
      <c r="I11" s="18">
        <f>+I8+I10</f>
        <v>10748</v>
      </c>
      <c r="M11" s="5"/>
      <c r="N11" s="22"/>
      <c r="O11" s="22"/>
      <c r="P11" s="22"/>
      <c r="Q11" s="5"/>
      <c r="R11" s="5"/>
      <c r="W11" s="52"/>
      <c r="AA11" s="52"/>
      <c r="AB11" s="52"/>
      <c r="AC11" s="52"/>
      <c r="AD11" s="52"/>
      <c r="AE11" s="52"/>
      <c r="AF11" s="52"/>
      <c r="AG11" s="52"/>
      <c r="AH11" s="52"/>
    </row>
    <row r="12" spans="1:34">
      <c r="A12" s="38" t="s">
        <v>62</v>
      </c>
      <c r="B12" s="39" t="s">
        <v>69</v>
      </c>
      <c r="C12" s="39"/>
      <c r="D12" s="39">
        <v>-2</v>
      </c>
      <c r="G12" s="5"/>
      <c r="H12" s="5"/>
      <c r="I12" s="5"/>
      <c r="M12" s="5"/>
      <c r="N12" s="47" t="s">
        <v>55</v>
      </c>
      <c r="O12" s="5"/>
      <c r="P12" s="5"/>
      <c r="Q12" s="34">
        <f>+C3</f>
        <v>33149.47</v>
      </c>
      <c r="R12" s="34"/>
      <c r="W12" s="52"/>
      <c r="X12">
        <v>2017</v>
      </c>
      <c r="Y12">
        <v>2017</v>
      </c>
      <c r="Z12">
        <v>2018</v>
      </c>
      <c r="AA12" s="51">
        <v>2019</v>
      </c>
      <c r="AB12" s="51"/>
      <c r="AC12" s="51">
        <v>2020</v>
      </c>
      <c r="AD12" s="51"/>
      <c r="AE12" s="51">
        <v>2021</v>
      </c>
      <c r="AF12" s="51"/>
      <c r="AG12" s="51">
        <v>2022</v>
      </c>
      <c r="AH12" s="51"/>
    </row>
    <row r="13" spans="1:34">
      <c r="A13" s="38" t="s">
        <v>62</v>
      </c>
      <c r="B13" s="39" t="s">
        <v>70</v>
      </c>
      <c r="C13" s="39"/>
      <c r="D13" s="39">
        <v>-5</v>
      </c>
      <c r="G13" s="7" t="s">
        <v>24</v>
      </c>
      <c r="H13" s="5"/>
      <c r="I13" s="5"/>
      <c r="M13" s="5"/>
      <c r="N13" s="5" t="s">
        <v>54</v>
      </c>
      <c r="O13" s="5"/>
      <c r="P13" s="5"/>
      <c r="Q13" s="34">
        <v>0</v>
      </c>
      <c r="R13" s="34"/>
      <c r="V13" t="s">
        <v>24</v>
      </c>
      <c r="W13" s="52"/>
      <c r="X13" t="s">
        <v>12</v>
      </c>
      <c r="Y13" t="s">
        <v>13</v>
      </c>
      <c r="Z13" t="s">
        <v>14</v>
      </c>
      <c r="AA13" s="52" t="s">
        <v>14</v>
      </c>
      <c r="AB13" s="52" t="s">
        <v>13</v>
      </c>
      <c r="AC13" s="52" t="s">
        <v>14</v>
      </c>
      <c r="AD13" s="52" t="s">
        <v>13</v>
      </c>
      <c r="AE13" s="52" t="s">
        <v>14</v>
      </c>
      <c r="AF13" s="52" t="s">
        <v>13</v>
      </c>
      <c r="AG13" s="52" t="s">
        <v>14</v>
      </c>
      <c r="AH13" s="52" t="s">
        <v>13</v>
      </c>
    </row>
    <row r="14" spans="1:34">
      <c r="A14" s="38" t="s">
        <v>63</v>
      </c>
      <c r="B14" s="39" t="s">
        <v>71</v>
      </c>
      <c r="C14" s="39">
        <v>5490</v>
      </c>
      <c r="D14" s="39" t="s">
        <v>5</v>
      </c>
      <c r="G14" s="5"/>
      <c r="H14" s="5"/>
      <c r="I14" s="14" t="s">
        <v>7</v>
      </c>
      <c r="M14" s="5"/>
      <c r="N14" s="5" t="s">
        <v>56</v>
      </c>
      <c r="O14" s="5"/>
      <c r="P14" s="5"/>
      <c r="Q14" s="45">
        <f>+I32</f>
        <v>2217.5</v>
      </c>
      <c r="R14" s="34"/>
      <c r="W14" s="52" t="s">
        <v>25</v>
      </c>
      <c r="X14">
        <v>6000</v>
      </c>
      <c r="Y14">
        <v>8637.2900000000009</v>
      </c>
      <c r="Z14">
        <v>5000</v>
      </c>
      <c r="AA14" s="52">
        <v>6000</v>
      </c>
      <c r="AB14" s="52">
        <v>6188.11</v>
      </c>
      <c r="AC14" s="52">
        <v>6000</v>
      </c>
      <c r="AD14" s="52">
        <v>1176.05</v>
      </c>
      <c r="AE14" s="52">
        <v>2500</v>
      </c>
      <c r="AF14" s="52">
        <v>0</v>
      </c>
      <c r="AG14" s="52">
        <v>2500</v>
      </c>
      <c r="AH14" s="52"/>
    </row>
    <row r="15" spans="1:34">
      <c r="A15" s="38" t="s">
        <v>64</v>
      </c>
      <c r="B15" s="39" t="s">
        <v>67</v>
      </c>
      <c r="C15" s="39"/>
      <c r="D15" s="39">
        <v>-354</v>
      </c>
      <c r="G15" s="5"/>
      <c r="H15" s="8" t="s">
        <v>26</v>
      </c>
      <c r="I15" s="15"/>
      <c r="M15" s="5"/>
      <c r="N15" s="13" t="s">
        <v>27</v>
      </c>
      <c r="O15" s="13"/>
      <c r="P15" s="13"/>
      <c r="Q15" s="37">
        <f>+Q12+Q14+Q13</f>
        <v>35366.97</v>
      </c>
      <c r="R15" s="37"/>
      <c r="W15" s="52" t="s">
        <v>28</v>
      </c>
      <c r="X15">
        <v>1000</v>
      </c>
      <c r="Y15">
        <v>433</v>
      </c>
      <c r="Z15">
        <v>1000</v>
      </c>
      <c r="AA15" s="52">
        <v>0</v>
      </c>
      <c r="AB15" s="52">
        <v>0</v>
      </c>
      <c r="AC15" s="52">
        <v>0</v>
      </c>
      <c r="AD15" s="52">
        <v>0</v>
      </c>
      <c r="AE15" s="52">
        <v>0</v>
      </c>
      <c r="AF15" s="52">
        <v>0</v>
      </c>
      <c r="AG15" s="52">
        <v>0</v>
      </c>
      <c r="AH15" s="52">
        <v>0</v>
      </c>
    </row>
    <row r="16" spans="1:34">
      <c r="A16" s="38" t="s">
        <v>64</v>
      </c>
      <c r="B16" s="41" t="s">
        <v>38</v>
      </c>
      <c r="C16" s="39"/>
      <c r="D16" s="39">
        <v>-240</v>
      </c>
      <c r="G16" s="5"/>
      <c r="H16" s="8" t="s">
        <v>28</v>
      </c>
      <c r="I16" s="15"/>
      <c r="M16" s="5"/>
      <c r="N16" s="5"/>
      <c r="O16" s="5"/>
      <c r="P16" s="5"/>
      <c r="Q16" s="5"/>
      <c r="R16" s="5"/>
      <c r="W16" s="52" t="s">
        <v>29</v>
      </c>
      <c r="X16">
        <v>100</v>
      </c>
      <c r="Y16">
        <v>0</v>
      </c>
      <c r="Z16">
        <v>100</v>
      </c>
      <c r="AA16" s="52">
        <v>100</v>
      </c>
      <c r="AB16" s="52">
        <v>0</v>
      </c>
      <c r="AC16" s="52">
        <v>0</v>
      </c>
      <c r="AD16" s="52">
        <v>0</v>
      </c>
      <c r="AE16" s="52">
        <v>0</v>
      </c>
      <c r="AF16" s="52">
        <v>0</v>
      </c>
      <c r="AG16" s="52">
        <v>0</v>
      </c>
      <c r="AH16" s="52">
        <v>0</v>
      </c>
    </row>
    <row r="17" spans="1:34">
      <c r="A17" s="38" t="s">
        <v>65</v>
      </c>
      <c r="B17" s="39" t="s">
        <v>70</v>
      </c>
      <c r="C17" s="39"/>
      <c r="D17" s="39">
        <v>-5</v>
      </c>
      <c r="G17" s="5"/>
      <c r="H17" s="44" t="s">
        <v>77</v>
      </c>
      <c r="I17" s="15">
        <v>-7015</v>
      </c>
      <c r="W17" s="52" t="s">
        <v>30</v>
      </c>
      <c r="X17">
        <v>400</v>
      </c>
      <c r="Y17">
        <v>1377.5</v>
      </c>
      <c r="Z17">
        <v>1500</v>
      </c>
      <c r="AA17" s="52">
        <v>0</v>
      </c>
      <c r="AB17" s="52">
        <v>0</v>
      </c>
      <c r="AC17" s="52">
        <v>300</v>
      </c>
      <c r="AD17" s="52">
        <v>472</v>
      </c>
      <c r="AE17" s="52">
        <v>500</v>
      </c>
      <c r="AF17" s="52">
        <v>477.5</v>
      </c>
      <c r="AG17" s="52">
        <v>500</v>
      </c>
      <c r="AH17" s="52"/>
    </row>
    <row r="18" spans="1:34">
      <c r="A18" s="38" t="s">
        <v>65</v>
      </c>
      <c r="B18" s="39" t="s">
        <v>69</v>
      </c>
      <c r="C18" s="39"/>
      <c r="D18" s="39">
        <v>-2</v>
      </c>
      <c r="G18" s="5"/>
      <c r="H18" s="44" t="s">
        <v>67</v>
      </c>
      <c r="I18" s="15">
        <f>+D4+D15</f>
        <v>-477.5</v>
      </c>
      <c r="N18" s="23"/>
      <c r="O18" s="23"/>
      <c r="P18" s="23"/>
      <c r="Q18" s="23"/>
      <c r="R18" s="23"/>
      <c r="S18" s="23"/>
      <c r="T18" s="23"/>
      <c r="W18" s="52" t="s">
        <v>31</v>
      </c>
      <c r="X18">
        <v>250</v>
      </c>
      <c r="Z18">
        <v>0</v>
      </c>
      <c r="AA18" s="52">
        <v>300</v>
      </c>
      <c r="AB18" s="52">
        <v>300</v>
      </c>
      <c r="AC18" s="52">
        <v>300</v>
      </c>
      <c r="AD18" s="52">
        <v>0</v>
      </c>
      <c r="AE18" s="52">
        <v>200</v>
      </c>
      <c r="AF18" s="52">
        <v>240</v>
      </c>
      <c r="AG18" s="52">
        <v>300</v>
      </c>
      <c r="AH18" s="52"/>
    </row>
    <row r="19" spans="1:34">
      <c r="A19" s="38">
        <v>44562</v>
      </c>
      <c r="B19" s="39" t="s">
        <v>74</v>
      </c>
      <c r="C19" s="39">
        <v>35366.97</v>
      </c>
      <c r="D19" s="39"/>
      <c r="G19" s="5"/>
      <c r="H19" s="9" t="s">
        <v>32</v>
      </c>
      <c r="I19" s="15">
        <f>+D10</f>
        <v>-395</v>
      </c>
      <c r="N19" s="23"/>
      <c r="O19" s="23"/>
      <c r="P19" s="23"/>
      <c r="Q19" s="23"/>
      <c r="R19" s="23"/>
      <c r="S19" s="23"/>
      <c r="T19" s="23"/>
      <c r="W19" s="52" t="s">
        <v>33</v>
      </c>
      <c r="X19">
        <v>5000</v>
      </c>
      <c r="Z19">
        <v>0</v>
      </c>
      <c r="AA19" s="52">
        <v>2000</v>
      </c>
      <c r="AB19" s="52">
        <v>3317</v>
      </c>
      <c r="AC19" s="52">
        <v>1000</v>
      </c>
      <c r="AD19" s="52">
        <v>0</v>
      </c>
      <c r="AE19" s="52">
        <v>7000</v>
      </c>
      <c r="AF19" s="52">
        <v>382</v>
      </c>
      <c r="AG19" s="52">
        <v>1000</v>
      </c>
      <c r="AH19" s="52"/>
    </row>
    <row r="20" spans="1:34">
      <c r="A20" s="38"/>
      <c r="B20" s="39"/>
      <c r="C20" s="39"/>
      <c r="D20" s="39"/>
      <c r="G20" s="5"/>
      <c r="H20" s="9" t="s">
        <v>34</v>
      </c>
      <c r="I20" s="15">
        <f>+D11+D16</f>
        <v>-622</v>
      </c>
      <c r="N20" s="24"/>
      <c r="O20" s="24"/>
      <c r="P20" s="24"/>
      <c r="Q20" s="24"/>
      <c r="R20" s="24"/>
      <c r="S20" s="24"/>
      <c r="T20" s="29"/>
      <c r="W20" s="52" t="s">
        <v>35</v>
      </c>
      <c r="AA20" s="52">
        <v>0</v>
      </c>
      <c r="AB20" s="52">
        <v>0</v>
      </c>
      <c r="AC20" s="52">
        <v>0</v>
      </c>
      <c r="AD20" s="52">
        <v>0</v>
      </c>
      <c r="AE20" s="52">
        <v>0</v>
      </c>
      <c r="AF20" s="52">
        <v>0</v>
      </c>
      <c r="AG20" s="52">
        <v>1000</v>
      </c>
      <c r="AH20" s="52"/>
    </row>
    <row r="21" spans="1:34">
      <c r="A21" s="38">
        <v>44200</v>
      </c>
      <c r="B21" s="39" t="s">
        <v>67</v>
      </c>
      <c r="C21" s="39"/>
      <c r="D21" s="39">
        <v>-1179.5</v>
      </c>
      <c r="G21" s="5"/>
      <c r="H21" s="9" t="s">
        <v>36</v>
      </c>
      <c r="I21" s="15">
        <v>0</v>
      </c>
      <c r="N21" s="24"/>
      <c r="O21" s="24" t="s">
        <v>8</v>
      </c>
      <c r="P21" s="24"/>
      <c r="Q21" s="24"/>
      <c r="R21" s="24"/>
      <c r="S21" s="24"/>
      <c r="T21" s="29"/>
      <c r="W21" s="52" t="s">
        <v>81</v>
      </c>
      <c r="AA21" s="52">
        <v>0</v>
      </c>
      <c r="AB21" s="52">
        <v>1752</v>
      </c>
      <c r="AC21" s="52">
        <v>1800</v>
      </c>
      <c r="AD21" s="52">
        <v>0</v>
      </c>
      <c r="AE21" s="52">
        <v>0</v>
      </c>
      <c r="AF21" s="52">
        <v>0</v>
      </c>
      <c r="AG21" s="52">
        <v>1000</v>
      </c>
      <c r="AH21" s="52"/>
    </row>
    <row r="22" spans="1:34">
      <c r="A22" s="6"/>
      <c r="B22" s="6"/>
      <c r="C22" s="6"/>
      <c r="D22" s="6"/>
      <c r="G22" s="5"/>
      <c r="H22" s="9" t="s">
        <v>39</v>
      </c>
      <c r="I22" s="17">
        <f>+D6+D7+D12+D13+D17+D18</f>
        <v>-21</v>
      </c>
      <c r="N22" s="24"/>
      <c r="O22" s="24" t="s">
        <v>11</v>
      </c>
      <c r="P22" s="24"/>
      <c r="Q22" s="24"/>
      <c r="R22" s="24"/>
      <c r="S22" s="24"/>
      <c r="T22" s="29"/>
      <c r="W22" s="52" t="s">
        <v>37</v>
      </c>
      <c r="X22">
        <v>3500</v>
      </c>
      <c r="Y22">
        <v>5610</v>
      </c>
      <c r="Z22">
        <v>5610</v>
      </c>
      <c r="AA22" s="52">
        <v>5611</v>
      </c>
      <c r="AB22" s="52">
        <v>6470</v>
      </c>
      <c r="AC22" s="52">
        <v>6000</v>
      </c>
      <c r="AD22" s="52">
        <v>0</v>
      </c>
      <c r="AE22" s="52">
        <v>0</v>
      </c>
      <c r="AF22" s="52">
        <v>7015</v>
      </c>
      <c r="AG22" s="52">
        <v>5000</v>
      </c>
      <c r="AH22" s="52"/>
    </row>
    <row r="23" spans="1:34">
      <c r="A23" s="6"/>
      <c r="B23" s="6"/>
      <c r="C23" s="6"/>
      <c r="D23" s="6"/>
      <c r="G23" s="5"/>
      <c r="H23" s="12" t="s">
        <v>40</v>
      </c>
      <c r="I23" s="18">
        <f>SUM(I15:I22)</f>
        <v>-8530.5</v>
      </c>
      <c r="N23" s="25"/>
      <c r="O23" s="24"/>
      <c r="P23" s="24" t="s">
        <v>41</v>
      </c>
      <c r="Q23" s="24"/>
      <c r="R23" s="24"/>
      <c r="S23" s="24">
        <v>20843.95</v>
      </c>
      <c r="T23" s="29"/>
      <c r="W23" s="52" t="s">
        <v>39</v>
      </c>
      <c r="X23">
        <v>50</v>
      </c>
      <c r="Y23">
        <v>143.5</v>
      </c>
      <c r="Z23">
        <v>150</v>
      </c>
      <c r="AA23" s="52">
        <v>150</v>
      </c>
      <c r="AB23" s="52">
        <v>129</v>
      </c>
      <c r="AC23" s="52">
        <v>150</v>
      </c>
      <c r="AD23" s="52">
        <v>22</v>
      </c>
      <c r="AE23" s="52">
        <v>150</v>
      </c>
      <c r="AF23" s="52">
        <v>21</v>
      </c>
      <c r="AG23" s="52">
        <v>150</v>
      </c>
      <c r="AH23" s="52"/>
    </row>
    <row r="24" spans="1:34">
      <c r="A24" s="6"/>
      <c r="B24" s="6"/>
      <c r="C24" s="6"/>
      <c r="D24" s="6"/>
      <c r="G24" s="5"/>
      <c r="H24" s="48"/>
      <c r="I24" s="49"/>
      <c r="N24" s="25"/>
      <c r="O24" s="29"/>
      <c r="P24" s="29"/>
      <c r="Q24" s="29"/>
      <c r="R24" s="29"/>
      <c r="S24" s="29"/>
      <c r="T24" s="29"/>
      <c r="W24" s="52" t="s">
        <v>42</v>
      </c>
      <c r="AA24" s="52">
        <v>1000</v>
      </c>
      <c r="AB24" s="52"/>
      <c r="AC24" s="52"/>
      <c r="AD24" s="52"/>
      <c r="AE24" s="52"/>
      <c r="AF24" s="52"/>
      <c r="AG24" s="52"/>
      <c r="AH24" s="52"/>
    </row>
    <row r="25" spans="1:34">
      <c r="A25" s="6"/>
      <c r="B25" s="6"/>
      <c r="C25" s="6"/>
      <c r="D25" s="6"/>
      <c r="I25" s="16"/>
      <c r="N25" s="24"/>
      <c r="O25" s="24"/>
      <c r="P25" s="24" t="s">
        <v>43</v>
      </c>
      <c r="Q25" s="24"/>
      <c r="R25" s="24"/>
      <c r="S25" s="24">
        <v>5970</v>
      </c>
      <c r="T25" s="29"/>
      <c r="W25" s="52" t="s">
        <v>79</v>
      </c>
      <c r="AA25" s="52">
        <v>1000</v>
      </c>
      <c r="AB25" s="52">
        <v>1585</v>
      </c>
      <c r="AC25" s="52">
        <v>1000</v>
      </c>
      <c r="AD25" s="52">
        <v>927.9</v>
      </c>
      <c r="AE25" s="52">
        <v>500</v>
      </c>
      <c r="AF25" s="52"/>
      <c r="AG25" s="52"/>
      <c r="AH25" s="52"/>
    </row>
    <row r="26" spans="1:34">
      <c r="A26" s="6"/>
      <c r="B26" s="6"/>
      <c r="C26" s="6"/>
      <c r="D26" s="6"/>
      <c r="I26" s="16"/>
      <c r="N26" s="24"/>
      <c r="O26" s="24"/>
      <c r="P26" s="24" t="s">
        <v>18</v>
      </c>
      <c r="Q26" s="24"/>
      <c r="R26" s="24"/>
      <c r="S26" s="24">
        <v>26813.95</v>
      </c>
      <c r="T26" s="29"/>
      <c r="W26" s="52" t="s">
        <v>40</v>
      </c>
      <c r="X26">
        <v>16300</v>
      </c>
      <c r="Y26">
        <v>16201.29</v>
      </c>
      <c r="Z26">
        <v>13360</v>
      </c>
      <c r="AA26" s="52">
        <f>SUM(AA14:AA25)</f>
        <v>16161</v>
      </c>
      <c r="AB26" s="52">
        <f>SUM(AB14:AB25)</f>
        <v>19741.11</v>
      </c>
      <c r="AC26" s="52">
        <f>SUM(AC14:AC25)</f>
        <v>16550</v>
      </c>
      <c r="AD26" s="52">
        <f>SUM(AD14:AD25)</f>
        <v>2597.9499999999998</v>
      </c>
      <c r="AE26" s="52">
        <f>SUM(AE14:AE25)</f>
        <v>10850</v>
      </c>
      <c r="AF26" s="52">
        <f>SUM(AF14:AF25)</f>
        <v>8135.5</v>
      </c>
      <c r="AG26" s="52">
        <f>SUM(AG14:AG25)</f>
        <v>11450</v>
      </c>
      <c r="AH26" s="52"/>
    </row>
    <row r="27" spans="1:34">
      <c r="A27" s="6"/>
      <c r="B27" s="6"/>
      <c r="C27" s="6"/>
      <c r="D27" s="6"/>
      <c r="G27" s="7" t="s">
        <v>44</v>
      </c>
      <c r="H27" s="5"/>
      <c r="I27" s="5"/>
      <c r="N27" s="24"/>
      <c r="O27" s="24" t="s">
        <v>21</v>
      </c>
      <c r="P27" s="24"/>
      <c r="Q27" s="24"/>
      <c r="R27" s="24"/>
      <c r="S27" s="24"/>
      <c r="T27" s="29"/>
      <c r="V27" t="s">
        <v>45</v>
      </c>
      <c r="W27" s="52"/>
      <c r="AA27" s="52"/>
      <c r="AB27" s="52"/>
      <c r="AC27" s="52"/>
      <c r="AD27" s="52"/>
      <c r="AE27" s="52"/>
      <c r="AF27" s="52"/>
      <c r="AG27" s="52"/>
      <c r="AH27" s="52"/>
    </row>
    <row r="28" spans="1:34">
      <c r="A28" s="6"/>
      <c r="B28" s="6"/>
      <c r="C28" s="6"/>
      <c r="D28" s="6"/>
      <c r="G28" s="5"/>
      <c r="H28" s="5"/>
      <c r="I28" s="5"/>
      <c r="N28" s="24"/>
      <c r="O28" s="24"/>
      <c r="P28" s="24"/>
      <c r="Q28" s="24"/>
      <c r="R28" s="24"/>
      <c r="S28" s="24"/>
      <c r="T28" s="29"/>
      <c r="W28" s="52"/>
      <c r="AA28" s="52"/>
      <c r="AB28" s="52"/>
      <c r="AC28" s="52"/>
      <c r="AD28" s="52"/>
      <c r="AE28" s="52"/>
      <c r="AF28" s="52"/>
      <c r="AG28" s="52"/>
      <c r="AH28" s="52"/>
    </row>
    <row r="29" spans="1:34">
      <c r="A29" s="6"/>
      <c r="B29" s="6"/>
      <c r="C29" s="6"/>
      <c r="D29" s="6"/>
      <c r="G29" s="5"/>
      <c r="H29" s="5" t="s">
        <v>46</v>
      </c>
      <c r="I29" s="26">
        <f>+I8</f>
        <v>10748</v>
      </c>
      <c r="N29" s="24"/>
      <c r="O29" s="24"/>
      <c r="P29" s="24" t="s">
        <v>47</v>
      </c>
      <c r="Q29" s="24"/>
      <c r="R29" s="24"/>
      <c r="S29" s="24">
        <v>25800.36</v>
      </c>
      <c r="T29" s="29"/>
      <c r="W29" s="52"/>
      <c r="AA29" s="52"/>
      <c r="AB29" s="52"/>
      <c r="AC29" s="52"/>
      <c r="AD29" s="52"/>
      <c r="AE29" s="52"/>
      <c r="AF29" s="52"/>
      <c r="AG29" s="52"/>
      <c r="AH29" s="52"/>
    </row>
    <row r="30" spans="1:34">
      <c r="A30" s="6"/>
      <c r="B30" s="6"/>
      <c r="C30" s="6"/>
      <c r="D30" s="6"/>
      <c r="G30" s="13"/>
      <c r="H30" s="5" t="s">
        <v>48</v>
      </c>
      <c r="I30" s="26">
        <v>0</v>
      </c>
      <c r="N30" s="24"/>
      <c r="O30" s="24"/>
      <c r="P30" s="24" t="s">
        <v>49</v>
      </c>
      <c r="Q30" s="24"/>
      <c r="R30" s="24"/>
      <c r="S30" s="24">
        <v>2779</v>
      </c>
      <c r="T30" s="29"/>
      <c r="W30" s="52" t="s">
        <v>6</v>
      </c>
      <c r="X30">
        <v>-14304.44</v>
      </c>
      <c r="Y30">
        <v>-14435.88</v>
      </c>
      <c r="Z30">
        <v>-13835</v>
      </c>
      <c r="AA30" s="52">
        <f>+AA10</f>
        <v>-15035</v>
      </c>
      <c r="AB30" s="52">
        <f>+AB10</f>
        <v>-18004</v>
      </c>
      <c r="AC30" s="52">
        <f>+AC10</f>
        <v>-13645</v>
      </c>
      <c r="AD30" s="52">
        <f>+AD10</f>
        <v>-8755</v>
      </c>
      <c r="AE30" s="52">
        <f>+AE10</f>
        <v>-11010</v>
      </c>
      <c r="AF30" s="52">
        <f>+AF10</f>
        <v>-10748</v>
      </c>
      <c r="AG30" s="52">
        <f>+AG10</f>
        <v>-5788</v>
      </c>
      <c r="AH30" s="52"/>
    </row>
    <row r="31" spans="1:34">
      <c r="A31" s="6"/>
      <c r="B31" s="6"/>
      <c r="C31" s="6"/>
      <c r="D31" s="6"/>
      <c r="G31" s="5"/>
      <c r="H31" s="5" t="s">
        <v>24</v>
      </c>
      <c r="I31" s="26">
        <f>+I23</f>
        <v>-8530.5</v>
      </c>
      <c r="N31" s="24"/>
      <c r="O31" s="24"/>
      <c r="P31" s="24" t="s">
        <v>50</v>
      </c>
      <c r="Q31" s="24"/>
      <c r="R31" s="24"/>
      <c r="S31" s="24">
        <v>-1765.41</v>
      </c>
      <c r="T31" s="29"/>
      <c r="W31" s="52" t="s">
        <v>24</v>
      </c>
      <c r="X31">
        <v>16300</v>
      </c>
      <c r="Y31">
        <v>16201.29</v>
      </c>
      <c r="Z31">
        <v>13360</v>
      </c>
      <c r="AA31" s="52">
        <f>+AA26</f>
        <v>16161</v>
      </c>
      <c r="AB31" s="52">
        <f t="shared" ref="AB31:AG31" si="1">+AB26</f>
        <v>19741.11</v>
      </c>
      <c r="AC31" s="52">
        <f t="shared" si="1"/>
        <v>16550</v>
      </c>
      <c r="AD31" s="52">
        <f t="shared" si="1"/>
        <v>2597.9499999999998</v>
      </c>
      <c r="AE31" s="52">
        <f t="shared" si="1"/>
        <v>10850</v>
      </c>
      <c r="AF31" s="52">
        <f t="shared" si="1"/>
        <v>8135.5</v>
      </c>
      <c r="AG31" s="52">
        <f t="shared" si="1"/>
        <v>11450</v>
      </c>
      <c r="AH31" s="52"/>
    </row>
    <row r="32" spans="1:34">
      <c r="A32" s="6"/>
      <c r="B32" s="6"/>
      <c r="C32" s="6"/>
      <c r="D32" s="6"/>
      <c r="G32" s="5"/>
      <c r="H32" s="13" t="s">
        <v>44</v>
      </c>
      <c r="I32" s="27">
        <f>+I29+I30+I31</f>
        <v>2217.5</v>
      </c>
      <c r="J32" s="28"/>
      <c r="N32" s="24"/>
      <c r="O32" s="24"/>
      <c r="P32" s="24" t="s">
        <v>27</v>
      </c>
      <c r="Q32" s="24"/>
      <c r="R32" s="24"/>
      <c r="S32" s="24">
        <v>26813.95</v>
      </c>
      <c r="T32" s="29"/>
      <c r="W32" s="52" t="s">
        <v>44</v>
      </c>
      <c r="X32">
        <v>-1995.56</v>
      </c>
      <c r="Y32">
        <v>-1765.41</v>
      </c>
      <c r="Z32">
        <v>475</v>
      </c>
      <c r="AA32" s="52">
        <f>+AA30+AA31</f>
        <v>1126</v>
      </c>
      <c r="AB32" s="52">
        <f t="shared" ref="AB32:AG32" si="2">+AB30+AB31</f>
        <v>1737.1100000000006</v>
      </c>
      <c r="AC32" s="52">
        <f t="shared" si="2"/>
        <v>2905</v>
      </c>
      <c r="AD32" s="52">
        <f t="shared" si="2"/>
        <v>-6157.05</v>
      </c>
      <c r="AE32" s="52">
        <f t="shared" si="2"/>
        <v>-160</v>
      </c>
      <c r="AF32" s="52">
        <f t="shared" si="2"/>
        <v>-2612.5</v>
      </c>
      <c r="AG32" s="52">
        <f t="shared" si="2"/>
        <v>5662</v>
      </c>
      <c r="AH32" s="52"/>
    </row>
    <row r="33" spans="1:23">
      <c r="A33" s="6"/>
      <c r="B33" s="6"/>
      <c r="C33" s="6"/>
      <c r="D33" s="6"/>
      <c r="N33" s="29"/>
      <c r="O33" s="29"/>
      <c r="P33" s="29"/>
      <c r="Q33" s="29"/>
      <c r="R33" s="29"/>
      <c r="S33" s="29"/>
      <c r="T33" s="29"/>
      <c r="W33" s="52"/>
    </row>
    <row r="34" spans="1:23">
      <c r="A34" s="6"/>
      <c r="B34" s="6"/>
      <c r="C34" s="6"/>
      <c r="D34" s="6"/>
      <c r="N34" s="29"/>
      <c r="O34" s="29"/>
      <c r="P34" s="29"/>
      <c r="Q34" s="29"/>
      <c r="R34" s="29"/>
      <c r="S34" s="29"/>
      <c r="T34" s="29"/>
    </row>
    <row r="35" spans="1:23">
      <c r="A35" s="6"/>
      <c r="B35" s="6"/>
      <c r="C35" s="6"/>
      <c r="D35" s="6"/>
    </row>
    <row r="36" spans="1:23">
      <c r="A36" s="6"/>
      <c r="B36" s="6"/>
      <c r="C36" s="6"/>
      <c r="D36" s="6"/>
    </row>
    <row r="37" spans="1:23">
      <c r="A37" s="6"/>
      <c r="B37" s="6"/>
      <c r="C37" s="6"/>
      <c r="D37" s="6"/>
    </row>
    <row r="38" spans="1:23">
      <c r="A38" s="6"/>
      <c r="B38" s="6"/>
      <c r="C38" s="6"/>
      <c r="D38" s="6"/>
    </row>
    <row r="39" spans="1:23">
      <c r="A39" s="6"/>
      <c r="B39" s="6"/>
      <c r="C39" s="6"/>
      <c r="D39" s="6"/>
    </row>
    <row r="40" spans="1:23">
      <c r="A40" s="6"/>
      <c r="B40" s="6"/>
      <c r="C40" s="6"/>
      <c r="D40" s="6"/>
    </row>
    <row r="41" spans="1:23">
      <c r="A41" s="6"/>
      <c r="B41" s="6"/>
      <c r="C41" s="6"/>
      <c r="D41" s="6"/>
    </row>
    <row r="42" spans="1:23">
      <c r="A42" s="6"/>
      <c r="B42" s="6"/>
      <c r="C42" s="6"/>
      <c r="D42" s="6"/>
    </row>
  </sheetData>
  <mergeCells count="20">
    <mergeCell ref="Q15:R15"/>
    <mergeCell ref="AA3:AB3"/>
    <mergeCell ref="AC3:AD3"/>
    <mergeCell ref="AE3:AF3"/>
    <mergeCell ref="AG3:AH3"/>
    <mergeCell ref="AA12:AB12"/>
    <mergeCell ref="AC12:AD12"/>
    <mergeCell ref="AE12:AF12"/>
    <mergeCell ref="AG12:AH12"/>
    <mergeCell ref="N7:P7"/>
    <mergeCell ref="Q7:R7"/>
    <mergeCell ref="Q12:R12"/>
    <mergeCell ref="Q13:R13"/>
    <mergeCell ref="Q14:R14"/>
    <mergeCell ref="M3:N3"/>
    <mergeCell ref="M4:N4"/>
    <mergeCell ref="N5:P5"/>
    <mergeCell ref="Q5:R5"/>
    <mergeCell ref="N6:P6"/>
    <mergeCell ref="Q6:R6"/>
  </mergeCells>
  <pageMargins left="0.75" right="0.75" top="1" bottom="1" header="0.51180555555555596" footer="0.51180555555555596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arnej</dc:creator>
  <cp:lastModifiedBy>Arne Jakob Olsen</cp:lastModifiedBy>
  <dcterms:created xsi:type="dcterms:W3CDTF">2019-01-06T19:34:00Z</dcterms:created>
  <dcterms:modified xsi:type="dcterms:W3CDTF">2022-01-04T15:43:44Z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2057-10.2.0.7587</vt:lpwstr>
  </property>
</Properties>
</file>