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ortinget-my.sharepoint.com/personal/martin_ulvestad_osterdal_stortinget_no/Documents/FIN/Forhandlinger/Bud og inndekning/06.17 AP/"/>
    </mc:Choice>
  </mc:AlternateContent>
  <xr:revisionPtr revIDLastSave="31" documentId="8_{CED93C70-0F3B-4A13-8EA1-FDEDAB3E9380}" xr6:coauthVersionLast="47" xr6:coauthVersionMax="47" xr10:uidLastSave="{BA5D8A6C-A5EE-4D61-9136-648B055F6736}"/>
  <bookViews>
    <workbookView xWindow="-28920" yWindow="-120" windowWidth="29040" windowHeight="17640" xr2:uid="{00000000-000D-0000-FFFF-FFFF00000000}"/>
  </bookViews>
  <sheets>
    <sheet name="Bu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1" l="1"/>
  <c r="E23" i="1"/>
  <c r="E22" i="1"/>
  <c r="E21" i="1"/>
  <c r="E87" i="1" s="1"/>
  <c r="E8" i="1" l="1"/>
  <c r="E92" i="1" l="1"/>
  <c r="E10" i="1" s="1"/>
  <c r="E4" i="1" s="1"/>
  <c r="E9" i="1" l="1"/>
  <c r="E11" i="1" s="1"/>
</calcChain>
</file>

<file path=xl/sharedStrings.xml><?xml version="1.0" encoding="utf-8"?>
<sst xmlns="http://schemas.openxmlformats.org/spreadsheetml/2006/main" count="227" uniqueCount="136">
  <si>
    <t>Endringer</t>
  </si>
  <si>
    <t>Beløp (mill. kr.)</t>
  </si>
  <si>
    <t>Utgiftsendringer over streken</t>
  </si>
  <si>
    <t>Inndekninger</t>
  </si>
  <si>
    <t>Sum endring oljepengebruk</t>
  </si>
  <si>
    <t>Dep</t>
  </si>
  <si>
    <t>Kap.</t>
  </si>
  <si>
    <t>Post</t>
  </si>
  <si>
    <t>Beskrivelse av tiltak</t>
  </si>
  <si>
    <t>Sum utgiftsendringer</t>
  </si>
  <si>
    <t>Sum inndekninger</t>
  </si>
  <si>
    <t>2025            (mill. kroner)</t>
  </si>
  <si>
    <t>Skatte- og avgiftsendringer (påvirker oljepengebruken)</t>
  </si>
  <si>
    <t>Endring skatter- og avgifter på sokkelen (påvirker ikke oljepengebruken</t>
  </si>
  <si>
    <t>Lånetransaksjoner</t>
  </si>
  <si>
    <t xml:space="preserve">Oppsummering av hovedtall </t>
  </si>
  <si>
    <t>Tilbud utgift</t>
  </si>
  <si>
    <t>Dep.</t>
  </si>
  <si>
    <t>2025 (mill. kroner)</t>
  </si>
  <si>
    <t>FIN</t>
  </si>
  <si>
    <t>Sum skatte- og avgiftsendringer</t>
  </si>
  <si>
    <t>Skatt og avgift</t>
  </si>
  <si>
    <t>KD</t>
  </si>
  <si>
    <t>KDD</t>
  </si>
  <si>
    <t>UD</t>
  </si>
  <si>
    <t>DFD</t>
  </si>
  <si>
    <t>AID</t>
  </si>
  <si>
    <t>HOD</t>
  </si>
  <si>
    <t>Nedjustere refusjoner for analyser ved lab. og radiologi (offentlige sykehus) med 1. pst fra 1. juli</t>
  </si>
  <si>
    <t>Nedjustere refusjoner for analyser ved lab. og radiologi (private virksomheter) med 1. pst fra 1. juli</t>
  </si>
  <si>
    <t>NFD</t>
  </si>
  <si>
    <t>Redusere bevilgningen til Hele Norge eksporterer</t>
  </si>
  <si>
    <t>LMD</t>
  </si>
  <si>
    <t>KLD</t>
  </si>
  <si>
    <t>Samlet størrelse på tilbudet</t>
  </si>
  <si>
    <t>Beløp (mill. kr)</t>
  </si>
  <si>
    <t xml:space="preserve">Tiltak for livslang læring- redusere beløp til modulstrukturert voksenopplæring. </t>
  </si>
  <si>
    <t xml:space="preserve">Driftsutgifter Norges forskningsråd </t>
  </si>
  <si>
    <t xml:space="preserve">Redusere driftsutgifter i Statsbygg. </t>
  </si>
  <si>
    <t xml:space="preserve">Reversering av RNB-forslag: Inntekter fra avlyst kjøp av bygg </t>
  </si>
  <si>
    <t>24 02</t>
  </si>
  <si>
    <t>JD</t>
  </si>
  <si>
    <t>Ilseng fengsel</t>
  </si>
  <si>
    <t>KUD</t>
  </si>
  <si>
    <t>Peer Gynt -spelet</t>
  </si>
  <si>
    <t>Mudring av snuplass Borg havn</t>
  </si>
  <si>
    <t>FD</t>
  </si>
  <si>
    <t>Gloster Gladiator 423</t>
  </si>
  <si>
    <t>VM i vektløfting i Førde</t>
  </si>
  <si>
    <t>BFD</t>
  </si>
  <si>
    <t>Innsats barne- og ungdoms-kriminalitet i Stavanger</t>
  </si>
  <si>
    <t>Hurtigspor unge lovbrytere Bergen tingrett</t>
  </si>
  <si>
    <t>Utvikle holdningskampanje mot narkotika rettet mot ungdom</t>
  </si>
  <si>
    <t>Avsetning til fellesformål til tannleger</t>
  </si>
  <si>
    <t>Tapsavsetning hybridlån Norwegian</t>
  </si>
  <si>
    <t>Forsvar - øving og trening</t>
  </si>
  <si>
    <t>Tolletaten. Styrke grensekontrollen rettet mot narkotikasmugling</t>
  </si>
  <si>
    <t>Verdensarv Notodden - Tinnsjøferjer</t>
  </si>
  <si>
    <t xml:space="preserve">Romsdalsmuseet - Søblomsten </t>
  </si>
  <si>
    <t>Geoparker</t>
  </si>
  <si>
    <t>Utvikling av metodikk for flerbruk i skogbruksplanleggingen</t>
  </si>
  <si>
    <t xml:space="preserve">Overførte midler </t>
  </si>
  <si>
    <t>Saksbehandling utvisningssaker UDI</t>
  </si>
  <si>
    <t>Investeringsmidler landbruk, nasjonal pott</t>
  </si>
  <si>
    <t>Investeringsmidler landbruk, Nord-Norge</t>
  </si>
  <si>
    <t>Kommuner</t>
  </si>
  <si>
    <t xml:space="preserve">Reversering av RNB-forslag: Tilskudd til bøker på skolebibliotek. </t>
  </si>
  <si>
    <t>Utsette reduksjonen av elavgiften til 1. oktober</t>
  </si>
  <si>
    <t>Ishavsmuseet Aarvak i Brandal</t>
  </si>
  <si>
    <t>Skadefellingslag</t>
  </si>
  <si>
    <t>Holde på flere barnehageansatte i yrket ved å doble bevilgningen til IA-bransjeprogrammet for barnehage</t>
  </si>
  <si>
    <t>Legge ned regelrådet</t>
  </si>
  <si>
    <t>Videre arbeid Stavanger tinghus</t>
  </si>
  <si>
    <t>Eight Amcar Club - Bilhistorisk senter</t>
  </si>
  <si>
    <t>Reversering av RNB-forslag: Tilskudd til skolemiljøteam</t>
  </si>
  <si>
    <t xml:space="preserve">UDs driftsbudsjett, spesielle driftsutgifter </t>
  </si>
  <si>
    <t>SD</t>
  </si>
  <si>
    <t xml:space="preserve">Jernbanedirektoratet </t>
  </si>
  <si>
    <t xml:space="preserve">Behov for midler til fly-operative ressurser hos Luftfartstilsynet  </t>
  </si>
  <si>
    <t>Digital samhandling</t>
  </si>
  <si>
    <t>Utvide lånerammen til Husbanken med 1000 mill. kroner</t>
  </si>
  <si>
    <t>Forsere oppbygging av årsverk for HV-07 på Agder</t>
  </si>
  <si>
    <t>Merkur-ordningen</t>
  </si>
  <si>
    <t>Museene Arven - Stiklestad</t>
  </si>
  <si>
    <t>Den Norske Kirke på Svalbard</t>
  </si>
  <si>
    <t>Forsøksordning, pasientreisestønad Helse Nord</t>
  </si>
  <si>
    <t>Verdensarvspelet - Verdensarven Rjukan-Notodden 10 år</t>
  </si>
  <si>
    <t>Kystpilegrimsleden, Smøla</t>
  </si>
  <si>
    <t>Eksfin. Redusere tapsavsetning garantiordning SMB</t>
  </si>
  <si>
    <t>?</t>
  </si>
  <si>
    <t>Innføre toppet bemanning i barnehagene</t>
  </si>
  <si>
    <t>Redusere avfallsforbrenningsavgiften til svensk nivå fra 1.aug</t>
  </si>
  <si>
    <t>Styrke kontroll med turistfiske</t>
  </si>
  <si>
    <t>EU-opplysning</t>
  </si>
  <si>
    <t>Opera Østfold</t>
  </si>
  <si>
    <t>Vestnorsk utvandringssenter. Jubileum i år</t>
  </si>
  <si>
    <t>Havforskningsinstituttet Matre/Masfjorden. Driftsstøtte</t>
  </si>
  <si>
    <t>Nasjonalt senter for distriktsrettet FOU i NESNA</t>
  </si>
  <si>
    <t>Musikkspillet Elden</t>
  </si>
  <si>
    <t>Lasskjørere på Rørosmartnan</t>
  </si>
  <si>
    <t>Redusert støtte til klima- og skogtiltak</t>
  </si>
  <si>
    <t>Feltstasjonen Mausund. Plastavfall</t>
  </si>
  <si>
    <t>Forberede sikring av verdensarv Gjellestad-skipet</t>
  </si>
  <si>
    <t>Castberg-komiteen. Videre drift og utrede permanent senter</t>
  </si>
  <si>
    <t>Voss gamle kino</t>
  </si>
  <si>
    <t>Vardø. Mellomfinansiering molo til molo-prosjektet</t>
  </si>
  <si>
    <t>Tilskudd til fleksible og desentraliserte tilbud innenfor yrkesfaglig videregående opplæring</t>
  </si>
  <si>
    <t>Partsammensatt arbeidsgruppe, barnehage</t>
  </si>
  <si>
    <t>Aukrust-senteret</t>
  </si>
  <si>
    <t>Kollektivknutepunkt, Holmestrand</t>
  </si>
  <si>
    <t>Besøkshus Gulating i Gulen - anbudsprosess</t>
  </si>
  <si>
    <t>Valdres sommersymfoni</t>
  </si>
  <si>
    <t>NMBU. Ås gård (senter for husdyrforsøk)</t>
  </si>
  <si>
    <t>Redusere bompengene i Ryfastsambandet med 33 prosent</t>
  </si>
  <si>
    <t>Redusere barnehageprisen fra 1. aug. med 800 kr.</t>
  </si>
  <si>
    <t>Nedskalere tilbud til etablerere og bedrifter</t>
  </si>
  <si>
    <t>Beredskapsteam, narkotikakriminalitet</t>
  </si>
  <si>
    <t>Arbeids- og utdanningsreiser</t>
  </si>
  <si>
    <t>Sist oppdatert: 17.6.25 kl. 0700</t>
  </si>
  <si>
    <t>Etablering regionalt filmfond Indre Østfold</t>
  </si>
  <si>
    <t>Oppstartsbevilgning Griegakademiet</t>
  </si>
  <si>
    <t>Gi gratis kurs og utdanning til ansatte i barnehagesektoren (opprette et eget bransjeprogram)</t>
  </si>
  <si>
    <t>Økt satsing på samferdsel i fylkeskommunene, fylkesvegnøkkel</t>
  </si>
  <si>
    <t>Økt satsing på samferdsel i fylkeskommunene, ferjenøkkel</t>
  </si>
  <si>
    <t>Økt satsing på samferdsel i fylkeskommunene, generell fordeling</t>
  </si>
  <si>
    <t>Lokalmat, 3 mill. kr. oppfølging strategi lokalmat, 2 mill. kr. fagskole ysting</t>
  </si>
  <si>
    <t>70*</t>
  </si>
  <si>
    <t>Museene i Sør-Trøndelag, Nordenfjeldske kunstindustrimuseum - Tilskudd til flytting av samlingene</t>
  </si>
  <si>
    <t>Finnmarkstillegg i barnetrygd på 500 kr. fra 1. oktober</t>
  </si>
  <si>
    <t>Finnmarkstillegg i barnetrygd på 500 kr. fra 1. oktober, utviklingskostnader</t>
  </si>
  <si>
    <t>Redusert tilskudd til investeringstilskudd for store grønne investeringer</t>
  </si>
  <si>
    <t xml:space="preserve">RNB-forlik mellom Ap, Sp og SV - Tall </t>
  </si>
  <si>
    <t xml:space="preserve">Nye anslag pensjonspremie </t>
  </si>
  <si>
    <t>Kutte petroleumsprosjekter i Innovasjon Norge</t>
  </si>
  <si>
    <t>Omdisponering fra investeringer i personnel og bygg</t>
  </si>
  <si>
    <t>Kart over grått areal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</si>
</sst>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  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6" fillId="0" borderId="0" xfId="0" applyFont="1" applyAlignment="1">
      <alignment horizontal="left" vertical="top" wrapText="1"/>
    </xf>
    <xf numFmtId="0" fontId="0" fillId="0" borderId="1" xfId="0" applyBorder="1" applyAlignment="1">
      <alignment wrapText="1"/>
    </xf>
    <xf numFmtId="0" fontId="6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horizontal="right" wrapText="1"/>
    </xf>
    <xf numFmtId="164" fontId="0" fillId="0" borderId="2" xfId="0" applyNumberFormat="1" applyBorder="1" applyAlignment="1">
      <alignment wrapText="1"/>
    </xf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right" wrapText="1"/>
    </xf>
    <xf numFmtId="1" fontId="3" fillId="0" borderId="0" xfId="0" applyNumberFormat="1" applyFont="1" applyAlignment="1">
      <alignment wrapText="1"/>
    </xf>
    <xf numFmtId="0" fontId="7" fillId="0" borderId="0" xfId="0" applyFont="1"/>
    <xf numFmtId="1" fontId="3" fillId="4" borderId="3" xfId="0" applyNumberFormat="1" applyFont="1" applyFill="1" applyBorder="1" applyAlignment="1">
      <alignment wrapText="1"/>
    </xf>
    <xf numFmtId="0" fontId="0" fillId="5" borderId="0" xfId="0" applyFill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0" fontId="3" fillId="4" borderId="8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left" wrapText="1"/>
    </xf>
    <xf numFmtId="0" fontId="4" fillId="8" borderId="4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right" vertical="center" wrapText="1"/>
    </xf>
    <xf numFmtId="0" fontId="7" fillId="8" borderId="2" xfId="0" applyFont="1" applyFill="1" applyBorder="1" applyAlignment="1">
      <alignment wrapText="1"/>
    </xf>
    <xf numFmtId="164" fontId="7" fillId="8" borderId="2" xfId="0" applyNumberFormat="1" applyFont="1" applyFill="1" applyBorder="1" applyAlignment="1">
      <alignment horizontal="right" wrapText="1"/>
    </xf>
    <xf numFmtId="0" fontId="10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wrapText="1"/>
    </xf>
    <xf numFmtId="165" fontId="0" fillId="5" borderId="1" xfId="0" applyNumberFormat="1" applyFill="1" applyBorder="1" applyAlignment="1">
      <alignment wrapText="1"/>
    </xf>
    <xf numFmtId="0" fontId="5" fillId="5" borderId="1" xfId="0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right" vertical="center" wrapText="1"/>
    </xf>
    <xf numFmtId="1" fontId="3" fillId="4" borderId="1" xfId="0" applyNumberFormat="1" applyFont="1" applyFill="1" applyBorder="1" applyAlignment="1">
      <alignment wrapText="1"/>
    </xf>
    <xf numFmtId="0" fontId="12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12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13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wrapText="1"/>
    </xf>
    <xf numFmtId="165" fontId="6" fillId="5" borderId="1" xfId="0" applyNumberFormat="1" applyFont="1" applyFill="1" applyBorder="1" applyAlignment="1">
      <alignment wrapText="1"/>
    </xf>
    <xf numFmtId="0" fontId="0" fillId="5" borderId="0" xfId="0" applyFill="1" applyAlignment="1">
      <alignment horizontal="left" vertical="top"/>
    </xf>
    <xf numFmtId="165" fontId="6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16" fontId="11" fillId="0" borderId="1" xfId="0" applyNumberFormat="1" applyFont="1" applyBorder="1" applyAlignment="1">
      <alignment vertical="center" wrapText="1"/>
    </xf>
    <xf numFmtId="0" fontId="0" fillId="5" borderId="10" xfId="0" applyFill="1" applyBorder="1" applyAlignment="1">
      <alignment wrapText="1"/>
    </xf>
    <xf numFmtId="0" fontId="10" fillId="5" borderId="1" xfId="0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8" fillId="0" borderId="0" xfId="0" applyFont="1"/>
    <xf numFmtId="0" fontId="0" fillId="0" borderId="0" xfId="0"/>
    <xf numFmtId="0" fontId="9" fillId="7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6" fillId="0" borderId="1" xfId="0" applyFont="1" applyBorder="1" applyAlignme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X203"/>
  <sheetViews>
    <sheetView tabSelected="1" topLeftCell="A88" zoomScale="70" zoomScaleNormal="70" workbookViewId="0">
      <selection activeCell="K92" sqref="K92"/>
    </sheetView>
  </sheetViews>
  <sheetFormatPr baseColWidth="10" defaultColWidth="9.1796875" defaultRowHeight="15" customHeight="1" x14ac:dyDescent="0.35"/>
  <cols>
    <col min="1" max="1" width="25" style="2" customWidth="1"/>
    <col min="2" max="2" width="9.54296875" style="2" customWidth="1"/>
    <col min="3" max="3" width="7.1796875" style="2" bestFit="1" customWidth="1"/>
    <col min="4" max="4" width="80.26953125" style="2" customWidth="1"/>
    <col min="5" max="5" width="13.26953125" style="2" customWidth="1"/>
  </cols>
  <sheetData>
    <row r="2" spans="1:99" ht="26" x14ac:dyDescent="0.6">
      <c r="A2" s="64" t="s">
        <v>131</v>
      </c>
      <c r="B2" s="65"/>
      <c r="C2" s="65"/>
      <c r="D2" s="65"/>
      <c r="E2" s="65"/>
    </row>
    <row r="3" spans="1:99" ht="14.5" x14ac:dyDescent="0.35">
      <c r="A3" s="65" t="s">
        <v>118</v>
      </c>
      <c r="B3" s="65"/>
      <c r="C3" s="65"/>
      <c r="E3" s="9" t="s">
        <v>35</v>
      </c>
    </row>
    <row r="4" spans="1:99" ht="18.5" x14ac:dyDescent="0.45">
      <c r="B4" s="8"/>
      <c r="D4" s="29" t="s">
        <v>34</v>
      </c>
      <c r="E4" s="30">
        <f>E8+E10</f>
        <v>3679.0499999999997</v>
      </c>
    </row>
    <row r="5" spans="1:99" ht="14.5" x14ac:dyDescent="0.35"/>
    <row r="6" spans="1:99" ht="14.5" x14ac:dyDescent="0.35">
      <c r="D6" s="9" t="s">
        <v>15</v>
      </c>
    </row>
    <row r="7" spans="1:99" ht="29" x14ac:dyDescent="0.35">
      <c r="D7" s="13" t="s">
        <v>0</v>
      </c>
      <c r="E7" s="13" t="s">
        <v>1</v>
      </c>
    </row>
    <row r="8" spans="1:99" ht="14.5" x14ac:dyDescent="0.35">
      <c r="D8" s="10" t="s">
        <v>2</v>
      </c>
      <c r="E8" s="11">
        <f>E87</f>
        <v>3664.0499999999997</v>
      </c>
    </row>
    <row r="9" spans="1:99" ht="14.5" x14ac:dyDescent="0.35">
      <c r="D9" s="10" t="s">
        <v>3</v>
      </c>
      <c r="E9" s="11">
        <f>E125</f>
        <v>3735.6000000000004</v>
      </c>
    </row>
    <row r="10" spans="1:99" ht="15" customHeight="1" x14ac:dyDescent="0.35">
      <c r="D10" s="10" t="s">
        <v>12</v>
      </c>
      <c r="E10" s="12">
        <f>-E92</f>
        <v>15</v>
      </c>
    </row>
    <row r="11" spans="1:99" ht="14.5" x14ac:dyDescent="0.35">
      <c r="D11" s="13" t="s">
        <v>4</v>
      </c>
      <c r="E11" s="14">
        <f>E8-E9+E10</f>
        <v>-56.550000000000637</v>
      </c>
    </row>
    <row r="12" spans="1:99" ht="14.5" x14ac:dyDescent="0.35">
      <c r="D12" s="13"/>
      <c r="E12" s="14"/>
    </row>
    <row r="13" spans="1:99" s="18" customFormat="1" ht="29" x14ac:dyDescent="0.35">
      <c r="A13" s="2"/>
      <c r="B13" s="2"/>
      <c r="C13" s="2"/>
      <c r="D13" s="10" t="s">
        <v>13</v>
      </c>
      <c r="E13" s="11">
        <v>0</v>
      </c>
    </row>
    <row r="14" spans="1:99" s="18" customFormat="1" ht="14.5" x14ac:dyDescent="0.35">
      <c r="A14" s="2"/>
      <c r="B14" s="2"/>
      <c r="C14" s="2"/>
      <c r="D14" s="10" t="s">
        <v>14</v>
      </c>
      <c r="E14" s="10"/>
    </row>
    <row r="15" spans="1:99" s="18" customFormat="1" ht="14.5" x14ac:dyDescent="0.35">
      <c r="A15" s="2"/>
      <c r="B15" s="2"/>
      <c r="C15" s="2"/>
      <c r="D15" s="2"/>
      <c r="E15" s="2"/>
    </row>
    <row r="16" spans="1:99" s="1" customFormat="1" ht="18.5" x14ac:dyDescent="0.45">
      <c r="A16" s="16" t="s">
        <v>16</v>
      </c>
      <c r="B16" s="2"/>
      <c r="C16" s="2"/>
      <c r="D16" s="2"/>
      <c r="E16" s="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</row>
    <row r="17" spans="1:102" s="1" customFormat="1" ht="29" x14ac:dyDescent="0.35">
      <c r="A17" s="25" t="s">
        <v>5</v>
      </c>
      <c r="B17" s="25" t="s">
        <v>6</v>
      </c>
      <c r="C17" s="25" t="s">
        <v>7</v>
      </c>
      <c r="D17" s="26" t="s">
        <v>8</v>
      </c>
      <c r="E17" s="25" t="s">
        <v>11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02" ht="14.5" x14ac:dyDescent="0.35">
      <c r="A18" s="19"/>
      <c r="B18" s="20"/>
      <c r="C18" s="20"/>
      <c r="D18" s="21"/>
      <c r="E18" s="20"/>
      <c r="G18" s="3"/>
    </row>
    <row r="19" spans="1:102" ht="14.5" x14ac:dyDescent="0.35">
      <c r="A19" s="4" t="s">
        <v>23</v>
      </c>
      <c r="B19" s="4">
        <v>571</v>
      </c>
      <c r="C19" s="4">
        <v>60</v>
      </c>
      <c r="D19" s="4" t="s">
        <v>114</v>
      </c>
      <c r="E19" s="41">
        <v>988.4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</row>
    <row r="20" spans="1:102" ht="14.5" x14ac:dyDescent="0.35">
      <c r="A20" s="4" t="s">
        <v>23</v>
      </c>
      <c r="B20" s="4">
        <v>571</v>
      </c>
      <c r="C20" s="4">
        <v>60</v>
      </c>
      <c r="D20" s="4" t="s">
        <v>65</v>
      </c>
      <c r="E20" s="41">
        <v>1100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</row>
    <row r="21" spans="1:102" ht="14.5" x14ac:dyDescent="0.35">
      <c r="A21" s="53" t="s">
        <v>23</v>
      </c>
      <c r="B21" s="53">
        <v>572</v>
      </c>
      <c r="C21" s="53">
        <v>60</v>
      </c>
      <c r="D21" s="53" t="s">
        <v>122</v>
      </c>
      <c r="E21" s="51">
        <f>500*0.5</f>
        <v>250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</row>
    <row r="22" spans="1:102" ht="14.5" x14ac:dyDescent="0.35">
      <c r="A22" s="53" t="s">
        <v>23</v>
      </c>
      <c r="B22" s="53">
        <v>572</v>
      </c>
      <c r="C22" s="53">
        <v>60</v>
      </c>
      <c r="D22" s="53" t="s">
        <v>123</v>
      </c>
      <c r="E22" s="51">
        <f>500*0.25</f>
        <v>125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</row>
    <row r="23" spans="1:102" ht="29" x14ac:dyDescent="0.35">
      <c r="A23" s="53" t="s">
        <v>23</v>
      </c>
      <c r="B23" s="53">
        <v>572</v>
      </c>
      <c r="C23" s="53">
        <v>60</v>
      </c>
      <c r="D23" s="53" t="s">
        <v>124</v>
      </c>
      <c r="E23" s="51">
        <f>500*0.25</f>
        <v>125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</row>
    <row r="24" spans="1:102" ht="14.5" x14ac:dyDescent="0.35">
      <c r="A24" s="10" t="s">
        <v>22</v>
      </c>
      <c r="B24" s="10">
        <v>231</v>
      </c>
      <c r="C24" s="10" t="s">
        <v>89</v>
      </c>
      <c r="D24" s="10" t="s">
        <v>90</v>
      </c>
      <c r="E24" s="51">
        <v>200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</row>
    <row r="25" spans="1:102" ht="14.5" x14ac:dyDescent="0.35">
      <c r="A25" s="2" t="s">
        <v>22</v>
      </c>
      <c r="B25" s="2">
        <v>231</v>
      </c>
      <c r="C25" s="2">
        <v>21</v>
      </c>
      <c r="D25" s="2" t="s">
        <v>107</v>
      </c>
      <c r="E25" s="51">
        <v>5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</row>
    <row r="26" spans="1:102" ht="29" x14ac:dyDescent="0.35">
      <c r="A26" s="33" t="s">
        <v>22</v>
      </c>
      <c r="B26" s="33">
        <v>257</v>
      </c>
      <c r="C26" s="33">
        <v>70</v>
      </c>
      <c r="D26" s="33" t="s">
        <v>121</v>
      </c>
      <c r="E26" s="34">
        <v>7.5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</row>
    <row r="27" spans="1:102" ht="29" x14ac:dyDescent="0.35">
      <c r="A27" s="40" t="s">
        <v>26</v>
      </c>
      <c r="B27" s="40">
        <v>601</v>
      </c>
      <c r="C27" s="40">
        <v>71</v>
      </c>
      <c r="D27" s="40" t="s">
        <v>70</v>
      </c>
      <c r="E27" s="49">
        <v>9.9499999999999993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</row>
    <row r="28" spans="1:102" ht="14.5" x14ac:dyDescent="0.35">
      <c r="A28" s="33" t="s">
        <v>23</v>
      </c>
      <c r="B28" s="33">
        <v>2412</v>
      </c>
      <c r="C28" s="33">
        <v>90</v>
      </c>
      <c r="D28" s="33" t="s">
        <v>80</v>
      </c>
      <c r="E28" s="34" t="s">
        <v>126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</row>
    <row r="29" spans="1:102" ht="14.5" x14ac:dyDescent="0.35">
      <c r="A29" s="33" t="s">
        <v>25</v>
      </c>
      <c r="B29" s="33">
        <v>2445</v>
      </c>
      <c r="C29" s="33">
        <v>31</v>
      </c>
      <c r="D29" s="33" t="s">
        <v>120</v>
      </c>
      <c r="E29" s="34">
        <v>20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</row>
    <row r="30" spans="1:102" ht="14.5" x14ac:dyDescent="0.35">
      <c r="A30" s="33" t="s">
        <v>41</v>
      </c>
      <c r="B30" s="33">
        <v>430</v>
      </c>
      <c r="C30" s="33">
        <v>1</v>
      </c>
      <c r="D30" s="33" t="s">
        <v>42</v>
      </c>
      <c r="E30" s="34">
        <v>62.9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</row>
    <row r="31" spans="1:102" ht="14.5" x14ac:dyDescent="0.35">
      <c r="A31" s="33" t="s">
        <v>43</v>
      </c>
      <c r="B31" s="33">
        <v>320</v>
      </c>
      <c r="C31" s="33">
        <v>75</v>
      </c>
      <c r="D31" s="33" t="s">
        <v>44</v>
      </c>
      <c r="E31" s="34">
        <v>0.5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</row>
    <row r="32" spans="1:102" ht="29" x14ac:dyDescent="0.35">
      <c r="A32" s="33" t="s">
        <v>43</v>
      </c>
      <c r="B32" s="33">
        <v>328</v>
      </c>
      <c r="C32" s="33">
        <v>70</v>
      </c>
      <c r="D32" s="33" t="s">
        <v>127</v>
      </c>
      <c r="E32" s="34">
        <v>4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</row>
    <row r="33" spans="1:100" ht="14.5" x14ac:dyDescent="0.35">
      <c r="A33" s="33" t="s">
        <v>30</v>
      </c>
      <c r="B33" s="33">
        <v>916</v>
      </c>
      <c r="C33" s="33">
        <v>30</v>
      </c>
      <c r="D33" s="33" t="s">
        <v>45</v>
      </c>
      <c r="E33" s="34">
        <v>10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</row>
    <row r="34" spans="1:100" ht="14.5" x14ac:dyDescent="0.35">
      <c r="A34" s="33" t="s">
        <v>46</v>
      </c>
      <c r="B34" s="33">
        <v>1700</v>
      </c>
      <c r="C34" s="33">
        <v>71</v>
      </c>
      <c r="D34" s="33" t="s">
        <v>47</v>
      </c>
      <c r="E34" s="34">
        <v>5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</row>
    <row r="35" spans="1:100" ht="14.5" x14ac:dyDescent="0.35">
      <c r="A35" s="33" t="s">
        <v>43</v>
      </c>
      <c r="B35" s="33">
        <v>315</v>
      </c>
      <c r="C35" s="33">
        <v>86</v>
      </c>
      <c r="D35" s="33" t="s">
        <v>48</v>
      </c>
      <c r="E35" s="34">
        <v>10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</row>
    <row r="36" spans="1:100" ht="14.5" x14ac:dyDescent="0.35">
      <c r="A36" s="33" t="s">
        <v>33</v>
      </c>
      <c r="B36" s="33">
        <v>1429</v>
      </c>
      <c r="C36" s="33">
        <v>79</v>
      </c>
      <c r="D36" s="33" t="s">
        <v>57</v>
      </c>
      <c r="E36" s="34">
        <v>5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</row>
    <row r="37" spans="1:100" ht="14.5" x14ac:dyDescent="0.35">
      <c r="A37" s="33" t="s">
        <v>43</v>
      </c>
      <c r="B37" s="33">
        <v>328</v>
      </c>
      <c r="C37" s="33">
        <v>70</v>
      </c>
      <c r="D37" s="33" t="s">
        <v>58</v>
      </c>
      <c r="E37" s="34">
        <v>0.7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</row>
    <row r="38" spans="1:100" ht="14.5" x14ac:dyDescent="0.35">
      <c r="A38" s="33" t="s">
        <v>49</v>
      </c>
      <c r="B38" s="33">
        <v>846</v>
      </c>
      <c r="C38" s="33">
        <v>62</v>
      </c>
      <c r="D38" s="33" t="s">
        <v>50</v>
      </c>
      <c r="E38" s="34">
        <v>3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</row>
    <row r="39" spans="1:100" ht="14.5" x14ac:dyDescent="0.35">
      <c r="A39" s="33" t="s">
        <v>41</v>
      </c>
      <c r="B39" s="33">
        <v>410</v>
      </c>
      <c r="C39" s="33">
        <v>1</v>
      </c>
      <c r="D39" s="33" t="s">
        <v>51</v>
      </c>
      <c r="E39" s="34">
        <v>13.6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</row>
    <row r="40" spans="1:100" ht="14.5" x14ac:dyDescent="0.35">
      <c r="A40" s="33" t="s">
        <v>22</v>
      </c>
      <c r="B40" s="33"/>
      <c r="C40" s="33"/>
      <c r="D40" s="33" t="s">
        <v>52</v>
      </c>
      <c r="E40" s="34">
        <v>5</v>
      </c>
      <c r="F40" s="5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</row>
    <row r="41" spans="1:100" ht="14.5" x14ac:dyDescent="0.35">
      <c r="A41" s="33" t="s">
        <v>49</v>
      </c>
      <c r="B41" s="33">
        <v>605</v>
      </c>
      <c r="C41" s="33">
        <v>1</v>
      </c>
      <c r="D41" s="33" t="s">
        <v>128</v>
      </c>
      <c r="E41" s="34">
        <v>27</v>
      </c>
      <c r="F41" s="5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</row>
    <row r="42" spans="1:100" ht="29" x14ac:dyDescent="0.35">
      <c r="A42" s="33" t="s">
        <v>49</v>
      </c>
      <c r="B42" s="33">
        <v>845</v>
      </c>
      <c r="C42" s="33">
        <v>70</v>
      </c>
      <c r="D42" s="33" t="s">
        <v>129</v>
      </c>
      <c r="E42" s="34">
        <v>2</v>
      </c>
      <c r="F42" s="5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</row>
    <row r="43" spans="1:100" ht="14.5" x14ac:dyDescent="0.35">
      <c r="A43" s="33" t="s">
        <v>33</v>
      </c>
      <c r="B43" s="33"/>
      <c r="C43" s="33"/>
      <c r="D43" s="33" t="s">
        <v>135</v>
      </c>
      <c r="E43" s="34">
        <v>4</v>
      </c>
      <c r="F43" s="5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</row>
    <row r="44" spans="1:100" ht="14.5" x14ac:dyDescent="0.35">
      <c r="A44" s="33" t="s">
        <v>30</v>
      </c>
      <c r="B44" s="33">
        <v>905</v>
      </c>
      <c r="C44" s="33">
        <v>80</v>
      </c>
      <c r="D44" s="33" t="s">
        <v>59</v>
      </c>
      <c r="E44" s="34">
        <v>4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</row>
    <row r="45" spans="1:100" ht="14.5" x14ac:dyDescent="0.35">
      <c r="A45" s="4" t="s">
        <v>32</v>
      </c>
      <c r="B45" s="4">
        <v>1149</v>
      </c>
      <c r="C45" s="4">
        <v>52</v>
      </c>
      <c r="D45" s="4" t="s">
        <v>60</v>
      </c>
      <c r="E45" s="41">
        <v>10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</row>
    <row r="46" spans="1:100" ht="14.5" x14ac:dyDescent="0.35">
      <c r="A46" s="4" t="s">
        <v>23</v>
      </c>
      <c r="B46" s="4">
        <v>554</v>
      </c>
      <c r="C46" s="4">
        <v>73</v>
      </c>
      <c r="D46" s="4" t="s">
        <v>82</v>
      </c>
      <c r="E46" s="41">
        <v>19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</row>
    <row r="47" spans="1:100" ht="14.5" x14ac:dyDescent="0.35">
      <c r="A47" s="4" t="s">
        <v>43</v>
      </c>
      <c r="B47" s="4">
        <v>322</v>
      </c>
      <c r="C47" s="4">
        <v>70</v>
      </c>
      <c r="D47" s="4" t="s">
        <v>83</v>
      </c>
      <c r="E47" s="41">
        <v>25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</row>
    <row r="48" spans="1:100" ht="14.5" x14ac:dyDescent="0.35">
      <c r="A48" s="33" t="s">
        <v>43</v>
      </c>
      <c r="B48" s="33">
        <v>328</v>
      </c>
      <c r="C48" s="33">
        <v>78</v>
      </c>
      <c r="D48" s="33" t="s">
        <v>68</v>
      </c>
      <c r="E48" s="34">
        <v>1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</row>
    <row r="49" spans="1:100" ht="14.5" x14ac:dyDescent="0.35">
      <c r="A49" s="59" t="s">
        <v>33</v>
      </c>
      <c r="B49" s="59">
        <v>1420</v>
      </c>
      <c r="C49" s="59">
        <v>73</v>
      </c>
      <c r="D49" s="33" t="s">
        <v>69</v>
      </c>
      <c r="E49" s="34">
        <v>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</row>
    <row r="50" spans="1:100" ht="14.5" x14ac:dyDescent="0.35">
      <c r="A50" s="47" t="s">
        <v>41</v>
      </c>
      <c r="B50" s="47">
        <v>410</v>
      </c>
      <c r="C50" s="47">
        <v>1</v>
      </c>
      <c r="D50" s="48" t="s">
        <v>72</v>
      </c>
      <c r="E50" s="49">
        <v>2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</row>
    <row r="51" spans="1:100" ht="14.5" x14ac:dyDescent="0.35">
      <c r="A51" s="40" t="s">
        <v>43</v>
      </c>
      <c r="B51" s="40">
        <v>300</v>
      </c>
      <c r="C51" s="40">
        <v>79</v>
      </c>
      <c r="D51" s="40" t="s">
        <v>73</v>
      </c>
      <c r="E51" s="49">
        <v>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</row>
    <row r="52" spans="1:100" ht="14.5" x14ac:dyDescent="0.35">
      <c r="A52" s="40" t="s">
        <v>46</v>
      </c>
      <c r="B52" s="40">
        <v>1720</v>
      </c>
      <c r="C52" s="40">
        <v>1</v>
      </c>
      <c r="D52" s="40" t="s">
        <v>81</v>
      </c>
      <c r="E52" s="49">
        <v>5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</row>
    <row r="53" spans="1:100" ht="14.5" x14ac:dyDescent="0.35">
      <c r="A53" s="40" t="s">
        <v>46</v>
      </c>
      <c r="B53" s="40">
        <v>1720</v>
      </c>
      <c r="C53" s="40">
        <v>1</v>
      </c>
      <c r="D53" s="40" t="s">
        <v>55</v>
      </c>
      <c r="E53" s="49">
        <v>184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</row>
    <row r="54" spans="1:100" ht="29" x14ac:dyDescent="0.35">
      <c r="A54" s="40" t="s">
        <v>19</v>
      </c>
      <c r="B54" s="40">
        <v>1610</v>
      </c>
      <c r="C54" s="40">
        <v>1</v>
      </c>
      <c r="D54" s="40" t="s">
        <v>56</v>
      </c>
      <c r="E54" s="51">
        <v>50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</row>
    <row r="55" spans="1:100" ht="14.5" x14ac:dyDescent="0.35">
      <c r="A55" s="40" t="s">
        <v>41</v>
      </c>
      <c r="B55" s="40">
        <v>490</v>
      </c>
      <c r="C55" s="40">
        <v>1</v>
      </c>
      <c r="D55" s="40" t="s">
        <v>62</v>
      </c>
      <c r="E55" s="51">
        <v>30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</row>
    <row r="56" spans="1:100" ht="14.5" x14ac:dyDescent="0.35">
      <c r="A56" s="40" t="s">
        <v>32</v>
      </c>
      <c r="B56" s="40">
        <v>1150</v>
      </c>
      <c r="C56" s="40">
        <v>50</v>
      </c>
      <c r="D56" s="40" t="s">
        <v>63</v>
      </c>
      <c r="E56" s="51">
        <v>150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</row>
    <row r="57" spans="1:100" ht="14.5" x14ac:dyDescent="0.35">
      <c r="A57" s="40" t="s">
        <v>32</v>
      </c>
      <c r="B57" s="40">
        <v>1150</v>
      </c>
      <c r="C57" s="40">
        <v>50</v>
      </c>
      <c r="D57" s="40" t="s">
        <v>64</v>
      </c>
      <c r="E57" s="51">
        <v>25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</row>
    <row r="58" spans="1:100" ht="14.5" x14ac:dyDescent="0.35">
      <c r="A58" s="53" t="s">
        <v>49</v>
      </c>
      <c r="B58" s="53">
        <v>480</v>
      </c>
      <c r="C58" s="53">
        <v>50</v>
      </c>
      <c r="D58" s="53" t="s">
        <v>84</v>
      </c>
      <c r="E58" s="51">
        <v>1.5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</row>
    <row r="59" spans="1:100" ht="14.5" x14ac:dyDescent="0.35">
      <c r="A59" s="53" t="s">
        <v>27</v>
      </c>
      <c r="B59" s="53"/>
      <c r="C59" s="53"/>
      <c r="D59" s="53" t="s">
        <v>85</v>
      </c>
      <c r="E59" s="49">
        <v>7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</row>
    <row r="60" spans="1:100" ht="14.5" x14ac:dyDescent="0.35">
      <c r="A60" s="53" t="s">
        <v>33</v>
      </c>
      <c r="B60" s="53">
        <v>1429</v>
      </c>
      <c r="C60" s="53">
        <v>79</v>
      </c>
      <c r="D60" s="53" t="s">
        <v>86</v>
      </c>
      <c r="E60" s="51">
        <v>2.5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</row>
    <row r="61" spans="1:100" ht="14.5" x14ac:dyDescent="0.35">
      <c r="A61" s="53" t="s">
        <v>43</v>
      </c>
      <c r="B61" s="53">
        <v>327</v>
      </c>
      <c r="C61" s="53">
        <v>71</v>
      </c>
      <c r="D61" s="53" t="s">
        <v>87</v>
      </c>
      <c r="E61" s="51">
        <v>1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</row>
    <row r="62" spans="1:100" ht="29" x14ac:dyDescent="0.35">
      <c r="A62" s="53" t="s">
        <v>32</v>
      </c>
      <c r="B62" s="53">
        <v>1150</v>
      </c>
      <c r="C62" s="53">
        <v>50</v>
      </c>
      <c r="D62" s="53" t="s">
        <v>125</v>
      </c>
      <c r="E62" s="51">
        <v>5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</row>
    <row r="63" spans="1:100" ht="14.5" x14ac:dyDescent="0.35">
      <c r="A63" s="53" t="s">
        <v>30</v>
      </c>
      <c r="B63" s="53">
        <v>917</v>
      </c>
      <c r="C63" s="53">
        <v>1</v>
      </c>
      <c r="D63" s="53" t="s">
        <v>92</v>
      </c>
      <c r="E63" s="51">
        <v>2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</row>
    <row r="64" spans="1:100" ht="27" customHeight="1" x14ac:dyDescent="0.35">
      <c r="A64" s="53" t="s">
        <v>24</v>
      </c>
      <c r="B64" s="53">
        <v>118</v>
      </c>
      <c r="C64" s="53">
        <v>74</v>
      </c>
      <c r="D64" s="53" t="s">
        <v>93</v>
      </c>
      <c r="E64" s="51">
        <v>4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</row>
    <row r="65" spans="1:5" ht="14.5" x14ac:dyDescent="0.35">
      <c r="A65" s="53" t="s">
        <v>43</v>
      </c>
      <c r="B65" s="53">
        <v>323</v>
      </c>
      <c r="C65" s="53">
        <v>70</v>
      </c>
      <c r="D65" s="53" t="s">
        <v>94</v>
      </c>
      <c r="E65" s="51">
        <v>2</v>
      </c>
    </row>
    <row r="66" spans="1:5" ht="14.5" x14ac:dyDescent="0.35">
      <c r="A66" s="53" t="s">
        <v>43</v>
      </c>
      <c r="B66" s="53">
        <v>322</v>
      </c>
      <c r="C66" s="53">
        <v>70</v>
      </c>
      <c r="D66" s="53" t="s">
        <v>95</v>
      </c>
      <c r="E66" s="51">
        <v>0.5</v>
      </c>
    </row>
    <row r="67" spans="1:5" ht="14.5" x14ac:dyDescent="0.35">
      <c r="A67" s="53" t="s">
        <v>30</v>
      </c>
      <c r="B67" s="53">
        <v>900</v>
      </c>
      <c r="C67" s="53">
        <v>75</v>
      </c>
      <c r="D67" s="53" t="s">
        <v>96</v>
      </c>
      <c r="E67" s="51">
        <v>1</v>
      </c>
    </row>
    <row r="68" spans="1:5" ht="14.5" x14ac:dyDescent="0.35">
      <c r="A68" s="4" t="s">
        <v>33</v>
      </c>
      <c r="B68" s="4">
        <v>1420</v>
      </c>
      <c r="C68" s="4">
        <v>79</v>
      </c>
      <c r="D68" s="4" t="s">
        <v>101</v>
      </c>
      <c r="E68" s="4">
        <v>1</v>
      </c>
    </row>
    <row r="69" spans="1:5" ht="14.5" x14ac:dyDescent="0.35">
      <c r="A69" s="4" t="s">
        <v>43</v>
      </c>
      <c r="B69" s="4"/>
      <c r="C69" s="4"/>
      <c r="D69" s="4" t="s">
        <v>103</v>
      </c>
      <c r="E69" s="4">
        <v>1</v>
      </c>
    </row>
    <row r="70" spans="1:5" ht="14.5" x14ac:dyDescent="0.35">
      <c r="A70" s="4" t="s">
        <v>22</v>
      </c>
      <c r="B70" s="4">
        <v>226</v>
      </c>
      <c r="C70" s="4">
        <v>21</v>
      </c>
      <c r="D70" s="4" t="s">
        <v>97</v>
      </c>
      <c r="E70" s="4">
        <v>2</v>
      </c>
    </row>
    <row r="71" spans="1:5" ht="14.5" x14ac:dyDescent="0.35">
      <c r="A71" s="4" t="s">
        <v>43</v>
      </c>
      <c r="B71" s="4">
        <v>300</v>
      </c>
      <c r="C71" s="4">
        <v>79</v>
      </c>
      <c r="D71" s="4" t="s">
        <v>98</v>
      </c>
      <c r="E71" s="4">
        <v>0.5</v>
      </c>
    </row>
    <row r="72" spans="1:5" ht="14.5" x14ac:dyDescent="0.35">
      <c r="A72" s="4" t="s">
        <v>43</v>
      </c>
      <c r="B72" s="4">
        <v>300</v>
      </c>
      <c r="C72" s="4">
        <v>79</v>
      </c>
      <c r="D72" s="4" t="s">
        <v>99</v>
      </c>
      <c r="E72" s="4">
        <v>0.5</v>
      </c>
    </row>
    <row r="73" spans="1:5" ht="14.5" x14ac:dyDescent="0.35">
      <c r="A73" s="4" t="s">
        <v>33</v>
      </c>
      <c r="B73" s="4">
        <v>1429</v>
      </c>
      <c r="C73" s="4">
        <v>79</v>
      </c>
      <c r="D73" s="4" t="s">
        <v>102</v>
      </c>
      <c r="E73" s="4">
        <v>5</v>
      </c>
    </row>
    <row r="74" spans="1:5" ht="14.5" x14ac:dyDescent="0.35">
      <c r="A74" s="4" t="s">
        <v>23</v>
      </c>
      <c r="B74" s="4">
        <v>571</v>
      </c>
      <c r="C74" s="4">
        <v>64</v>
      </c>
      <c r="D74" s="4" t="s">
        <v>105</v>
      </c>
      <c r="E74" s="4">
        <v>4</v>
      </c>
    </row>
    <row r="75" spans="1:5" ht="14.5" x14ac:dyDescent="0.35">
      <c r="A75" s="4" t="s">
        <v>43</v>
      </c>
      <c r="B75" s="4">
        <v>300</v>
      </c>
      <c r="C75" s="4">
        <v>79</v>
      </c>
      <c r="D75" s="4" t="s">
        <v>104</v>
      </c>
      <c r="E75" s="4">
        <v>0.5</v>
      </c>
    </row>
    <row r="76" spans="1:5" ht="29" x14ac:dyDescent="0.35">
      <c r="A76" s="4" t="s">
        <v>22</v>
      </c>
      <c r="B76" s="4"/>
      <c r="C76" s="4"/>
      <c r="D76" s="4" t="s">
        <v>106</v>
      </c>
      <c r="E76" s="4">
        <v>15</v>
      </c>
    </row>
    <row r="77" spans="1:5" ht="14.5" x14ac:dyDescent="0.35">
      <c r="A77" s="4" t="s">
        <v>22</v>
      </c>
      <c r="B77" s="4">
        <v>260</v>
      </c>
      <c r="C77" s="4">
        <v>50</v>
      </c>
      <c r="D77" s="4" t="s">
        <v>112</v>
      </c>
      <c r="E77" s="4">
        <v>5</v>
      </c>
    </row>
    <row r="78" spans="1:5" ht="14.5" x14ac:dyDescent="0.35">
      <c r="A78" s="4" t="s">
        <v>43</v>
      </c>
      <c r="B78" s="4">
        <v>325</v>
      </c>
      <c r="C78" s="4">
        <v>78</v>
      </c>
      <c r="D78" s="4" t="s">
        <v>111</v>
      </c>
      <c r="E78" s="4">
        <v>0.5</v>
      </c>
    </row>
    <row r="79" spans="1:5" ht="14.5" x14ac:dyDescent="0.35">
      <c r="A79" s="4" t="s">
        <v>22</v>
      </c>
      <c r="B79" s="4">
        <v>266</v>
      </c>
      <c r="C79" s="4">
        <v>65</v>
      </c>
      <c r="D79" s="4" t="s">
        <v>116</v>
      </c>
      <c r="E79" s="4">
        <v>10</v>
      </c>
    </row>
    <row r="80" spans="1:5" ht="14.5" x14ac:dyDescent="0.35">
      <c r="A80" s="4" t="s">
        <v>43</v>
      </c>
      <c r="B80" s="4">
        <v>334</v>
      </c>
      <c r="C80" s="4">
        <v>73</v>
      </c>
      <c r="D80" s="4" t="s">
        <v>119</v>
      </c>
      <c r="E80" s="4">
        <v>7</v>
      </c>
    </row>
    <row r="81" spans="1:7" ht="14.5" x14ac:dyDescent="0.35">
      <c r="A81" s="4" t="s">
        <v>76</v>
      </c>
      <c r="B81" s="4">
        <v>1320</v>
      </c>
      <c r="C81" s="4">
        <v>73</v>
      </c>
      <c r="D81" s="4" t="s">
        <v>113</v>
      </c>
      <c r="E81" s="4">
        <v>55</v>
      </c>
    </row>
    <row r="82" spans="1:7" ht="14.5" x14ac:dyDescent="0.35">
      <c r="A82" s="4" t="s">
        <v>43</v>
      </c>
      <c r="B82" s="4">
        <v>322</v>
      </c>
      <c r="C82" s="4">
        <v>70</v>
      </c>
      <c r="D82" s="4" t="s">
        <v>108</v>
      </c>
      <c r="E82" s="4">
        <v>5</v>
      </c>
    </row>
    <row r="83" spans="1:7" ht="14.5" x14ac:dyDescent="0.35">
      <c r="A83" s="4" t="s">
        <v>76</v>
      </c>
      <c r="B83" s="4">
        <v>1320</v>
      </c>
      <c r="C83" s="4">
        <v>30</v>
      </c>
      <c r="D83" s="4" t="s">
        <v>109</v>
      </c>
      <c r="E83" s="4">
        <v>10</v>
      </c>
    </row>
    <row r="84" spans="1:7" ht="14.5" x14ac:dyDescent="0.35">
      <c r="A84" s="4" t="s">
        <v>43</v>
      </c>
      <c r="B84" s="4">
        <v>322</v>
      </c>
      <c r="C84" s="4">
        <v>70</v>
      </c>
      <c r="D84" s="4" t="s">
        <v>110</v>
      </c>
      <c r="E84" s="4">
        <v>3</v>
      </c>
    </row>
    <row r="85" spans="1:7" ht="29" x14ac:dyDescent="0.35">
      <c r="A85" s="40" t="s">
        <v>76</v>
      </c>
      <c r="B85" s="40">
        <v>1313</v>
      </c>
      <c r="C85" s="40">
        <v>1</v>
      </c>
      <c r="D85" s="40" t="s">
        <v>78</v>
      </c>
      <c r="E85" s="49">
        <v>4</v>
      </c>
    </row>
    <row r="86" spans="1:7" ht="14.5" x14ac:dyDescent="0.35">
      <c r="A86" s="40" t="s">
        <v>26</v>
      </c>
      <c r="B86" s="40">
        <v>634</v>
      </c>
      <c r="C86" s="40">
        <v>78</v>
      </c>
      <c r="D86" s="40" t="s">
        <v>117</v>
      </c>
      <c r="E86" s="49">
        <v>16</v>
      </c>
    </row>
    <row r="87" spans="1:7" s="5" customFormat="1" ht="14.5" x14ac:dyDescent="0.35">
      <c r="A87" s="61" t="s">
        <v>9</v>
      </c>
      <c r="B87" s="62"/>
      <c r="C87" s="62"/>
      <c r="D87" s="63"/>
      <c r="E87" s="38">
        <f>SUM(E19:E86)</f>
        <v>3664.0499999999997</v>
      </c>
      <c r="F87" s="3"/>
      <c r="G87" s="3"/>
    </row>
    <row r="88" spans="1:7" ht="14.5" x14ac:dyDescent="0.35"/>
    <row r="89" spans="1:7" ht="18.5" x14ac:dyDescent="0.45">
      <c r="A89" s="27" t="s">
        <v>21</v>
      </c>
      <c r="F89" s="28"/>
    </row>
    <row r="90" spans="1:7" ht="29" x14ac:dyDescent="0.35">
      <c r="A90" s="36" t="s">
        <v>17</v>
      </c>
      <c r="B90" s="36" t="s">
        <v>6</v>
      </c>
      <c r="C90" s="36" t="s">
        <v>7</v>
      </c>
      <c r="D90" s="36" t="s">
        <v>8</v>
      </c>
      <c r="E90" s="36" t="s">
        <v>18</v>
      </c>
      <c r="F90" s="28"/>
    </row>
    <row r="91" spans="1:7" ht="14.5" x14ac:dyDescent="0.35">
      <c r="A91" s="53" t="s">
        <v>19</v>
      </c>
      <c r="B91" s="53">
        <v>5543</v>
      </c>
      <c r="C91" s="53">
        <v>70</v>
      </c>
      <c r="D91" s="72" t="s">
        <v>91</v>
      </c>
      <c r="E91" s="51">
        <v>-15</v>
      </c>
    </row>
    <row r="92" spans="1:7" ht="14.5" x14ac:dyDescent="0.35">
      <c r="A92" s="66" t="s">
        <v>20</v>
      </c>
      <c r="B92" s="66"/>
      <c r="C92" s="66"/>
      <c r="D92" s="66"/>
      <c r="E92" s="37">
        <f>SUM(E88:E91)</f>
        <v>-15</v>
      </c>
    </row>
    <row r="93" spans="1:7" ht="14.5" x14ac:dyDescent="0.35"/>
    <row r="94" spans="1:7" ht="14.5" x14ac:dyDescent="0.35"/>
    <row r="95" spans="1:7" ht="18.5" x14ac:dyDescent="0.45">
      <c r="A95" s="16" t="s">
        <v>3</v>
      </c>
    </row>
    <row r="96" spans="1:7" ht="28" customHeight="1" x14ac:dyDescent="0.35">
      <c r="A96" s="25" t="s">
        <v>5</v>
      </c>
      <c r="B96" s="25" t="s">
        <v>6</v>
      </c>
      <c r="C96" s="25" t="s">
        <v>7</v>
      </c>
      <c r="D96" s="26" t="s">
        <v>8</v>
      </c>
      <c r="E96" s="25" t="s">
        <v>11</v>
      </c>
    </row>
    <row r="97" spans="1:5" ht="14.5" x14ac:dyDescent="0.35">
      <c r="A97" s="4"/>
      <c r="B97" s="4"/>
      <c r="C97" s="4"/>
      <c r="D97" s="4"/>
      <c r="E97" s="4"/>
    </row>
    <row r="98" spans="1:5" ht="28" x14ac:dyDescent="0.35">
      <c r="A98" s="54" t="s">
        <v>22</v>
      </c>
      <c r="B98" s="54">
        <v>258</v>
      </c>
      <c r="C98" s="54">
        <v>21</v>
      </c>
      <c r="D98" s="31" t="s">
        <v>36</v>
      </c>
      <c r="E98" s="55">
        <v>3</v>
      </c>
    </row>
    <row r="99" spans="1:5" ht="33.65" customHeight="1" x14ac:dyDescent="0.35">
      <c r="A99" s="54" t="s">
        <v>22</v>
      </c>
      <c r="B99" s="54">
        <v>285</v>
      </c>
      <c r="C99" s="54">
        <v>1</v>
      </c>
      <c r="D99" s="31" t="s">
        <v>37</v>
      </c>
      <c r="E99" s="55">
        <v>20</v>
      </c>
    </row>
    <row r="100" spans="1:5" ht="28" x14ac:dyDescent="0.35">
      <c r="A100" s="54" t="s">
        <v>23</v>
      </c>
      <c r="B100" s="54">
        <v>553</v>
      </c>
      <c r="C100" s="54">
        <v>71</v>
      </c>
      <c r="D100" s="31" t="s">
        <v>130</v>
      </c>
      <c r="E100" s="55">
        <v>35</v>
      </c>
    </row>
    <row r="101" spans="1:5" ht="14.5" x14ac:dyDescent="0.35">
      <c r="A101" s="54" t="s">
        <v>25</v>
      </c>
      <c r="B101" s="54">
        <v>2445</v>
      </c>
      <c r="C101" s="58" t="s">
        <v>40</v>
      </c>
      <c r="D101" s="31" t="s">
        <v>38</v>
      </c>
      <c r="E101" s="55">
        <v>5</v>
      </c>
    </row>
    <row r="102" spans="1:5" ht="14.5" x14ac:dyDescent="0.35">
      <c r="A102" s="67" t="s">
        <v>27</v>
      </c>
      <c r="B102" s="67">
        <v>732</v>
      </c>
      <c r="C102" s="67">
        <v>77</v>
      </c>
      <c r="D102" s="68" t="s">
        <v>28</v>
      </c>
      <c r="E102" s="70">
        <v>20</v>
      </c>
    </row>
    <row r="103" spans="1:5" ht="14.5" x14ac:dyDescent="0.35">
      <c r="A103" s="67"/>
      <c r="B103" s="67"/>
      <c r="C103" s="67"/>
      <c r="D103" s="69"/>
      <c r="E103" s="71"/>
    </row>
    <row r="104" spans="1:5" ht="28" x14ac:dyDescent="0.35">
      <c r="A104" s="54" t="s">
        <v>27</v>
      </c>
      <c r="B104" s="54">
        <v>2711</v>
      </c>
      <c r="C104" s="54">
        <v>76</v>
      </c>
      <c r="D104" s="31" t="s">
        <v>29</v>
      </c>
      <c r="E104" s="4">
        <v>8</v>
      </c>
    </row>
    <row r="105" spans="1:5" ht="25.5" customHeight="1" x14ac:dyDescent="0.35">
      <c r="A105" s="54" t="s">
        <v>30</v>
      </c>
      <c r="B105" s="54">
        <v>940</v>
      </c>
      <c r="C105" s="54">
        <v>70</v>
      </c>
      <c r="D105" s="31" t="s">
        <v>31</v>
      </c>
      <c r="E105" s="43">
        <v>25</v>
      </c>
    </row>
    <row r="106" spans="1:5" ht="28" x14ac:dyDescent="0.35">
      <c r="A106" s="54" t="s">
        <v>33</v>
      </c>
      <c r="B106" s="54">
        <v>1420</v>
      </c>
      <c r="C106" s="54">
        <v>30</v>
      </c>
      <c r="D106" s="31" t="s">
        <v>39</v>
      </c>
      <c r="E106" s="43">
        <v>4.7</v>
      </c>
    </row>
    <row r="107" spans="1:5" ht="14.5" x14ac:dyDescent="0.35">
      <c r="A107" s="54" t="s">
        <v>27</v>
      </c>
      <c r="B107" s="54">
        <v>2711</v>
      </c>
      <c r="C107" s="54">
        <v>72</v>
      </c>
      <c r="D107" s="31" t="s">
        <v>53</v>
      </c>
      <c r="E107" s="43">
        <v>15</v>
      </c>
    </row>
    <row r="108" spans="1:5" ht="14.5" x14ac:dyDescent="0.35">
      <c r="A108" s="54" t="s">
        <v>30</v>
      </c>
      <c r="B108" s="54">
        <v>3950</v>
      </c>
      <c r="C108" s="54">
        <v>50</v>
      </c>
      <c r="D108" s="31" t="s">
        <v>54</v>
      </c>
      <c r="E108" s="43">
        <v>1232</v>
      </c>
    </row>
    <row r="109" spans="1:5" ht="14.5" x14ac:dyDescent="0.35">
      <c r="A109" s="54" t="s">
        <v>30</v>
      </c>
      <c r="B109" s="54">
        <v>2421</v>
      </c>
      <c r="C109" s="54">
        <v>50</v>
      </c>
      <c r="D109" s="31" t="s">
        <v>133</v>
      </c>
      <c r="E109" s="43">
        <v>27</v>
      </c>
    </row>
    <row r="110" spans="1:5" ht="14.5" x14ac:dyDescent="0.35">
      <c r="A110" s="54" t="s">
        <v>30</v>
      </c>
      <c r="B110" s="54">
        <v>2421</v>
      </c>
      <c r="C110" s="54">
        <v>71</v>
      </c>
      <c r="D110" s="31" t="s">
        <v>133</v>
      </c>
      <c r="E110" s="43">
        <v>3</v>
      </c>
    </row>
    <row r="111" spans="1:5" ht="14.5" x14ac:dyDescent="0.35">
      <c r="A111" s="54" t="s">
        <v>30</v>
      </c>
      <c r="B111" s="54">
        <v>2421</v>
      </c>
      <c r="C111" s="54">
        <v>76</v>
      </c>
      <c r="D111" s="31" t="s">
        <v>133</v>
      </c>
      <c r="E111" s="43">
        <v>1.9</v>
      </c>
    </row>
    <row r="112" spans="1:5" ht="14.5" x14ac:dyDescent="0.35">
      <c r="A112" s="39" t="s">
        <v>30</v>
      </c>
      <c r="B112" s="39">
        <v>2421</v>
      </c>
      <c r="C112" s="39">
        <v>50</v>
      </c>
      <c r="D112" s="32" t="s">
        <v>115</v>
      </c>
      <c r="E112" s="35">
        <v>50</v>
      </c>
    </row>
    <row r="113" spans="1:5" ht="14.5" x14ac:dyDescent="0.35">
      <c r="A113" s="39" t="s">
        <v>46</v>
      </c>
      <c r="B113" s="39"/>
      <c r="C113" s="39"/>
      <c r="D113" s="32" t="s">
        <v>134</v>
      </c>
      <c r="E113" s="35">
        <v>50</v>
      </c>
    </row>
    <row r="114" spans="1:5" ht="14.5" x14ac:dyDescent="0.35">
      <c r="A114" s="39" t="s">
        <v>22</v>
      </c>
      <c r="B114" s="39">
        <v>275</v>
      </c>
      <c r="C114" s="39">
        <v>21</v>
      </c>
      <c r="D114" s="32" t="s">
        <v>61</v>
      </c>
      <c r="E114" s="35">
        <v>2</v>
      </c>
    </row>
    <row r="115" spans="1:5" ht="28" x14ac:dyDescent="0.35">
      <c r="A115" s="42" t="s">
        <v>22</v>
      </c>
      <c r="B115" s="42">
        <v>226</v>
      </c>
      <c r="C115" s="42">
        <v>21</v>
      </c>
      <c r="D115" s="31" t="s">
        <v>66</v>
      </c>
      <c r="E115" s="43">
        <v>12</v>
      </c>
    </row>
    <row r="116" spans="1:5" ht="14.5" x14ac:dyDescent="0.35">
      <c r="A116" s="44" t="s">
        <v>19</v>
      </c>
      <c r="B116" s="44">
        <v>5541</v>
      </c>
      <c r="C116" s="44">
        <v>70</v>
      </c>
      <c r="D116" s="45" t="s">
        <v>67</v>
      </c>
      <c r="E116" s="46">
        <v>725</v>
      </c>
    </row>
    <row r="117" spans="1:5" ht="14.5" x14ac:dyDescent="0.35">
      <c r="A117" s="42" t="s">
        <v>30</v>
      </c>
      <c r="B117" s="42">
        <v>915</v>
      </c>
      <c r="C117" s="42">
        <v>1</v>
      </c>
      <c r="D117" s="31" t="s">
        <v>71</v>
      </c>
      <c r="E117" s="43">
        <v>2</v>
      </c>
    </row>
    <row r="118" spans="1:5" ht="15" customHeight="1" x14ac:dyDescent="0.35">
      <c r="A118" s="42" t="s">
        <v>22</v>
      </c>
      <c r="B118" s="42">
        <v>226</v>
      </c>
      <c r="C118" s="42">
        <v>65</v>
      </c>
      <c r="D118" s="31" t="s">
        <v>74</v>
      </c>
      <c r="E118" s="43">
        <v>10</v>
      </c>
    </row>
    <row r="119" spans="1:5" ht="15" customHeight="1" x14ac:dyDescent="0.35">
      <c r="A119" s="31" t="s">
        <v>24</v>
      </c>
      <c r="B119" s="31">
        <v>100</v>
      </c>
      <c r="C119" s="31">
        <v>21</v>
      </c>
      <c r="D119" s="31" t="s">
        <v>75</v>
      </c>
      <c r="E119" s="52">
        <v>5</v>
      </c>
    </row>
    <row r="120" spans="1:5" ht="15" customHeight="1" x14ac:dyDescent="0.35">
      <c r="A120" s="31" t="s">
        <v>76</v>
      </c>
      <c r="B120" s="31">
        <v>1352</v>
      </c>
      <c r="C120" s="31">
        <v>21</v>
      </c>
      <c r="D120" s="31" t="s">
        <v>77</v>
      </c>
      <c r="E120" s="52">
        <v>4</v>
      </c>
    </row>
    <row r="121" spans="1:5" ht="14.5" x14ac:dyDescent="0.35">
      <c r="A121" s="31" t="s">
        <v>27</v>
      </c>
      <c r="B121" s="31">
        <v>701</v>
      </c>
      <c r="C121" s="31">
        <v>21</v>
      </c>
      <c r="D121" s="31" t="s">
        <v>79</v>
      </c>
      <c r="E121" s="52">
        <v>100</v>
      </c>
    </row>
    <row r="122" spans="1:5" ht="14.5" x14ac:dyDescent="0.35">
      <c r="A122" s="31" t="s">
        <v>30</v>
      </c>
      <c r="B122" s="31"/>
      <c r="C122" s="31"/>
      <c r="D122" s="31" t="s">
        <v>88</v>
      </c>
      <c r="E122" s="52">
        <v>179</v>
      </c>
    </row>
    <row r="123" spans="1:5" ht="14.5" x14ac:dyDescent="0.35">
      <c r="A123" s="31" t="s">
        <v>32</v>
      </c>
      <c r="B123" s="31">
        <v>1149</v>
      </c>
      <c r="C123" s="31">
        <v>73</v>
      </c>
      <c r="D123" s="31" t="s">
        <v>100</v>
      </c>
      <c r="E123" s="52">
        <v>10</v>
      </c>
    </row>
    <row r="124" spans="1:5" ht="14.5" x14ac:dyDescent="0.35">
      <c r="A124" s="31" t="s">
        <v>23</v>
      </c>
      <c r="B124" s="56">
        <v>575</v>
      </c>
      <c r="C124" s="57">
        <v>60</v>
      </c>
      <c r="D124" s="4" t="s">
        <v>132</v>
      </c>
      <c r="E124" s="60">
        <v>1187</v>
      </c>
    </row>
    <row r="125" spans="1:5" ht="14.5" x14ac:dyDescent="0.35">
      <c r="A125" s="22" t="s">
        <v>10</v>
      </c>
      <c r="B125" s="23"/>
      <c r="C125" s="23"/>
      <c r="D125" s="24"/>
      <c r="E125" s="17">
        <f>SUM(E98:E124)</f>
        <v>3735.6000000000004</v>
      </c>
    </row>
    <row r="126" spans="1:5" ht="15" customHeight="1" x14ac:dyDescent="0.35">
      <c r="D126" s="9"/>
      <c r="E126" s="15"/>
    </row>
    <row r="127" spans="1:5" ht="15" customHeight="1" x14ac:dyDescent="0.35">
      <c r="A127"/>
      <c r="B127"/>
      <c r="C127"/>
      <c r="D127"/>
      <c r="E127"/>
    </row>
    <row r="128" spans="1:5" ht="14.5" x14ac:dyDescent="0.35">
      <c r="A128"/>
      <c r="B128"/>
      <c r="C128"/>
      <c r="D128"/>
      <c r="E128"/>
    </row>
    <row r="129" spans="1:5" ht="14.5" x14ac:dyDescent="0.35">
      <c r="A129"/>
      <c r="B129"/>
      <c r="C129"/>
      <c r="D129"/>
      <c r="E129"/>
    </row>
    <row r="130" spans="1:5" ht="14.5" x14ac:dyDescent="0.35">
      <c r="A130"/>
      <c r="B130"/>
      <c r="C130"/>
      <c r="D130"/>
      <c r="E130"/>
    </row>
    <row r="131" spans="1:5" ht="14.5" x14ac:dyDescent="0.35">
      <c r="A131"/>
      <c r="B131"/>
      <c r="C131"/>
      <c r="D131"/>
      <c r="E131"/>
    </row>
    <row r="132" spans="1:5" ht="14.5" x14ac:dyDescent="0.35">
      <c r="A132"/>
      <c r="B132"/>
      <c r="C132"/>
      <c r="D132"/>
      <c r="E132"/>
    </row>
    <row r="133" spans="1:5" ht="14.5" x14ac:dyDescent="0.35">
      <c r="A133"/>
      <c r="B133"/>
      <c r="C133"/>
      <c r="D133"/>
      <c r="E133"/>
    </row>
    <row r="134" spans="1:5" ht="14.5" x14ac:dyDescent="0.35"/>
    <row r="135" spans="1:5" ht="14.5" x14ac:dyDescent="0.35"/>
    <row r="137" spans="1:5" ht="14.5" x14ac:dyDescent="0.35"/>
    <row r="144" spans="1:5" ht="14.5" x14ac:dyDescent="0.35"/>
    <row r="147" ht="14.5" x14ac:dyDescent="0.35"/>
    <row r="148" ht="14.5" x14ac:dyDescent="0.35"/>
    <row r="151" ht="14.5" x14ac:dyDescent="0.35"/>
    <row r="152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4" ht="14.5" x14ac:dyDescent="0.35"/>
    <row r="176" ht="14.5" x14ac:dyDescent="0.35"/>
    <row r="177" ht="14.5" x14ac:dyDescent="0.35"/>
    <row r="179" ht="14.5" x14ac:dyDescent="0.35"/>
    <row r="181" ht="14.5" x14ac:dyDescent="0.35"/>
    <row r="183" ht="14.5" x14ac:dyDescent="0.35"/>
    <row r="185" ht="14.5" x14ac:dyDescent="0.35"/>
    <row r="187" ht="14.5" x14ac:dyDescent="0.35"/>
    <row r="189" ht="14.5" x14ac:dyDescent="0.35"/>
    <row r="191" ht="14.5" x14ac:dyDescent="0.35"/>
    <row r="193" ht="14.5" x14ac:dyDescent="0.35"/>
    <row r="195" ht="14.5" x14ac:dyDescent="0.35"/>
    <row r="197" ht="14.5" x14ac:dyDescent="0.35"/>
    <row r="199" ht="14.5" x14ac:dyDescent="0.35"/>
    <row r="201" ht="14.5" x14ac:dyDescent="0.35"/>
    <row r="202" ht="14.5" x14ac:dyDescent="0.35"/>
    <row r="203" ht="14.5" x14ac:dyDescent="0.35"/>
  </sheetData>
  <mergeCells count="9">
    <mergeCell ref="A87:D87"/>
    <mergeCell ref="A2:E2"/>
    <mergeCell ref="A3:C3"/>
    <mergeCell ref="A92:D92"/>
    <mergeCell ref="A102:A103"/>
    <mergeCell ref="B102:B103"/>
    <mergeCell ref="C102:C103"/>
    <mergeCell ref="D102:D103"/>
    <mergeCell ref="E102:E103"/>
  </mergeCells>
  <pageMargins left="0.7" right="0.7" top="0.75" bottom="0.75" header="0.3" footer="0.3"/>
  <pageSetup paperSize="9" scale="1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116FF16B1CE84C9EB8E1731B6E5E7D" ma:contentTypeVersion="16" ma:contentTypeDescription="Opprett et nytt dokument." ma:contentTypeScope="" ma:versionID="488feaa7a04f3df14a7f7edf34a341d1">
  <xsd:schema xmlns:xsd="http://www.w3.org/2001/XMLSchema" xmlns:xs="http://www.w3.org/2001/XMLSchema" xmlns:p="http://schemas.microsoft.com/office/2006/metadata/properties" xmlns:ns2="a3bf299a-a40a-46f1-bc40-01b61af0e7e1" xmlns:ns3="1eb9ecfb-c725-4f2f-975e-6f6f854a1c91" targetNamespace="http://schemas.microsoft.com/office/2006/metadata/properties" ma:root="true" ma:fieldsID="067d5bff2f70e6b62487b8014240e104" ns2:_="" ns3:_="">
    <xsd:import namespace="a3bf299a-a40a-46f1-bc40-01b61af0e7e1"/>
    <xsd:import namespace="1eb9ecfb-c725-4f2f-975e-6f6f854a1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f299a-a40a-46f1-bc40-01b61af0e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b029f158-55f0-4782-8078-31d5a0a9e1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9ecfb-c725-4f2f-975e-6f6f854a1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4e9a30f-2c08-4aca-be77-a88757a36161}" ma:internalName="TaxCatchAll" ma:showField="CatchAllData" ma:web="1eb9ecfb-c725-4f2f-975e-6f6f854a1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b9ecfb-c725-4f2f-975e-6f6f854a1c91" xsi:nil="true"/>
    <lcf76f155ced4ddcb4097134ff3c332f xmlns="a3bf299a-a40a-46f1-bc40-01b61af0e7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2C5D39-8822-4654-AD34-9428C1517F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f299a-a40a-46f1-bc40-01b61af0e7e1"/>
    <ds:schemaRef ds:uri="1eb9ecfb-c725-4f2f-975e-6f6f854a1c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417404-2E20-400F-8543-3EB8D7E99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345E6D-117F-4FFF-8DEE-90BEEB8D8E35}">
  <ds:schemaRefs>
    <ds:schemaRef ds:uri="http://schemas.microsoft.com/office/2006/metadata/properties"/>
    <ds:schemaRef ds:uri="http://schemas.microsoft.com/office/infopath/2007/PartnerControls"/>
    <ds:schemaRef ds:uri="1eb9ecfb-c725-4f2f-975e-6f6f854a1c91"/>
    <ds:schemaRef ds:uri="a3bf299a-a40a-46f1-bc40-01b61af0e7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Bjørnbekk</dc:creator>
  <cp:keywords/>
  <dc:description/>
  <cp:lastModifiedBy>Magnus Bjørnbekk</cp:lastModifiedBy>
  <cp:revision/>
  <cp:lastPrinted>2024-11-19T16:28:26Z</cp:lastPrinted>
  <dcterms:created xsi:type="dcterms:W3CDTF">2023-11-13T07:12:34Z</dcterms:created>
  <dcterms:modified xsi:type="dcterms:W3CDTF">2025-06-17T06:40:49Z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0x010100F4116FF16B1CE84C9EB8E1731B6E5E7D</vt:lpwstr>
  </property>
  <property fmtid="{D5CDD505-2E9C-101B-9397-08002B2CF9AE}" pid="3" name="MediaServiceImageTags">
    <vt:lpwstr/>
  </property>
</Properties>
</file>