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5" yWindow="-15" windowWidth="11280" windowHeight="10860" activeTab="2"/>
  </bookViews>
  <sheets>
    <sheet name="Answer Report 1" sheetId="12" r:id="rId1"/>
    <sheet name="Sensitivity Report 1" sheetId="13" r:id="rId2"/>
    <sheet name="Fig 14-13" sheetId="11" r:id="rId3"/>
  </sheets>
  <definedNames>
    <definedName name="solver_adj" localSheetId="2" hidden="1">'Fig 14-13'!$B$15:$D$15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'Fig 14-13'!$E$19:$E$23</definedName>
    <definedName name="solver_lhs2" localSheetId="2" hidden="1">'Fig 14-13'!$E$24</definedName>
    <definedName name="solver_lin" localSheetId="2" hidden="1">1</definedName>
    <definedName name="solver_neg" localSheetId="2" hidden="1">1</definedName>
    <definedName name="solver_num" localSheetId="2" hidden="1">2</definedName>
    <definedName name="solver_nwt" localSheetId="2" hidden="1">1</definedName>
    <definedName name="solver_opt" localSheetId="2" hidden="1">'Fig 14-13'!$E$17</definedName>
    <definedName name="solver_pre" localSheetId="2" hidden="1">0.000001</definedName>
    <definedName name="solver_rel1" localSheetId="2" hidden="1">1</definedName>
    <definedName name="solver_rel2" localSheetId="2" hidden="1">3</definedName>
    <definedName name="solver_rhs1" localSheetId="2" hidden="1">'Fig 14-13'!$G$19:$G$23</definedName>
    <definedName name="solver_rhs2" localSheetId="2" hidden="1">'Fig 14-13'!$G$24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1</definedName>
    <definedName name="solver_val" localSheetId="2" hidden="1">0</definedName>
  </definedNames>
  <calcPr calcId="125725"/>
</workbook>
</file>

<file path=xl/calcChain.xml><?xml version="1.0" encoding="utf-8"?>
<calcChain xmlns="http://schemas.openxmlformats.org/spreadsheetml/2006/main">
  <c r="B24" i="11"/>
  <c r="E24"/>
  <c r="G21"/>
  <c r="G23"/>
  <c r="G22"/>
  <c r="G20"/>
  <c r="G19"/>
  <c r="B17"/>
  <c r="E23"/>
  <c r="E22"/>
  <c r="E21"/>
  <c r="E20"/>
  <c r="E19"/>
  <c r="E17"/>
</calcChain>
</file>

<file path=xl/sharedStrings.xml><?xml version="1.0" encoding="utf-8"?>
<sst xmlns="http://schemas.openxmlformats.org/spreadsheetml/2006/main" count="158" uniqueCount="91">
  <si>
    <t>Decision Variables</t>
  </si>
  <si>
    <t>Objective function</t>
  </si>
  <si>
    <t>Constraints</t>
  </si>
  <si>
    <t>Basic</t>
  </si>
  <si>
    <t>Standard</t>
  </si>
  <si>
    <t>Luxury</t>
  </si>
  <si>
    <t>Gross profit</t>
  </si>
  <si>
    <t>workstations</t>
  </si>
  <si>
    <t>Production</t>
  </si>
  <si>
    <t>Product</t>
  </si>
  <si>
    <t>Cutting</t>
  </si>
  <si>
    <t>Welding</t>
  </si>
  <si>
    <t>Painting</t>
  </si>
  <si>
    <t>Shelving</t>
  </si>
  <si>
    <t>Assembly</t>
  </si>
  <si>
    <t>Bas/Std Mix</t>
  </si>
  <si>
    <t>Total</t>
  </si>
  <si>
    <t>Max</t>
  </si>
  <si>
    <t>RHS</t>
  </si>
  <si>
    <t>Units</t>
  </si>
  <si>
    <t>type</t>
  </si>
  <si>
    <t>minutes</t>
  </si>
  <si>
    <t>³</t>
  </si>
  <si>
    <t>£</t>
  </si>
  <si>
    <t>Original data</t>
  </si>
  <si>
    <t>Material cost</t>
  </si>
  <si>
    <t>Wholesale price</t>
  </si>
  <si>
    <t>Process</t>
  </si>
  <si>
    <t>Capacity/day</t>
  </si>
  <si>
    <t>per workstation</t>
  </si>
  <si>
    <t>hours</t>
  </si>
  <si>
    <t>One hour</t>
  </si>
  <si>
    <t>Marketing requirements</t>
  </si>
  <si>
    <t>Standard at least</t>
  </si>
  <si>
    <t>Number of Basic workstations</t>
  </si>
  <si>
    <t>Linear Programming Model</t>
  </si>
  <si>
    <t>Microsoft Excel 12.0 Answer Report</t>
  </si>
  <si>
    <t>Worksheet: [Fig 14-13.xlsx]Fig 14-13</t>
  </si>
  <si>
    <t>Report Created: 8/04/2012 9:24:26 PM</t>
  </si>
  <si>
    <t>Target Cell (Max)</t>
  </si>
  <si>
    <t>Cell</t>
  </si>
  <si>
    <t>Name</t>
  </si>
  <si>
    <t>Original Value</t>
  </si>
  <si>
    <t>Final Value</t>
  </si>
  <si>
    <t>Adjustable Cells</t>
  </si>
  <si>
    <t>Cell Value</t>
  </si>
  <si>
    <t>Formula</t>
  </si>
  <si>
    <t>Status</t>
  </si>
  <si>
    <t>Slack</t>
  </si>
  <si>
    <t>$E$17</t>
  </si>
  <si>
    <t>Gross profit Total</t>
  </si>
  <si>
    <t>$B$15</t>
  </si>
  <si>
    <t>Production Basic</t>
  </si>
  <si>
    <t>$C$15</t>
  </si>
  <si>
    <t>Production Standard</t>
  </si>
  <si>
    <t>$D$15</t>
  </si>
  <si>
    <t>Production Luxury</t>
  </si>
  <si>
    <t>$E$19</t>
  </si>
  <si>
    <t>Cutting Total</t>
  </si>
  <si>
    <t>$E$19&lt;=$G$19</t>
  </si>
  <si>
    <t>Not Binding</t>
  </si>
  <si>
    <t>$E$20</t>
  </si>
  <si>
    <t>Welding Total</t>
  </si>
  <si>
    <t>$E$20&lt;=$G$20</t>
  </si>
  <si>
    <t>$E$21</t>
  </si>
  <si>
    <t>Painting Total</t>
  </si>
  <si>
    <t>$E$21&lt;=$G$21</t>
  </si>
  <si>
    <t>Binding</t>
  </si>
  <si>
    <t>$E$22</t>
  </si>
  <si>
    <t>Shelving Total</t>
  </si>
  <si>
    <t>$E$22&lt;=$G$22</t>
  </si>
  <si>
    <t>$E$23</t>
  </si>
  <si>
    <t>Assembly Total</t>
  </si>
  <si>
    <t>$E$23&lt;=$G$23</t>
  </si>
  <si>
    <t>$E$24</t>
  </si>
  <si>
    <t>Bas/Std Mix Total</t>
  </si>
  <si>
    <t>$E$24&gt;=$G$24</t>
  </si>
  <si>
    <t>Microsoft Excel 12.0 Sensitivity Report</t>
  </si>
  <si>
    <t>Final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</si>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</sst>
</file>

<file path=xl/styles.xml><?xml version="1.0" encoding="utf-8"?>
<styleSheet xmlns="http://schemas.openxmlformats.org/spreadsheetml/2006/main">
  <numFmts count="2">
    <numFmt numFmtId="164" formatCode="[$£-809]#,##0;[Red]\-[$£-809]#,##0"/>
    <numFmt numFmtId="165" formatCode="[$£-809]#,##0.00;[Red]\-[$£-809]#,##0.00"/>
  </numFmts>
  <fonts count="15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6" fillId="4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1" xfId="1"/>
    <xf numFmtId="0" fontId="2" fillId="0" borderId="0" xfId="2"/>
    <xf numFmtId="0" fontId="2" fillId="0" borderId="0" xfId="2" applyAlignment="1">
      <alignment horizontal="right"/>
    </xf>
    <xf numFmtId="0" fontId="2" fillId="0" borderId="0" xfId="2" applyAlignment="1">
      <alignment horizontal="center"/>
    </xf>
    <xf numFmtId="0" fontId="7" fillId="0" borderId="0" xfId="0" applyFont="1" applyAlignment="1">
      <alignment horizontal="center"/>
    </xf>
    <xf numFmtId="0" fontId="8" fillId="5" borderId="2" xfId="3" applyFont="1" applyFill="1"/>
    <xf numFmtId="0" fontId="8" fillId="5" borderId="2" xfId="3" applyFont="1" applyFill="1" applyAlignment="1">
      <alignment horizontal="right"/>
    </xf>
    <xf numFmtId="0" fontId="6" fillId="6" borderId="4" xfId="6" applyFill="1" applyBorder="1"/>
    <xf numFmtId="0" fontId="9" fillId="7" borderId="2" xfId="5" applyFont="1" applyFill="1"/>
    <xf numFmtId="0" fontId="2" fillId="0" borderId="0" xfId="2" applyFill="1" applyBorder="1"/>
    <xf numFmtId="0" fontId="10" fillId="0" borderId="0" xfId="0" applyFont="1"/>
    <xf numFmtId="0" fontId="11" fillId="0" borderId="1" xfId="1" applyFont="1"/>
    <xf numFmtId="0" fontId="12" fillId="0" borderId="0" xfId="0" applyFont="1"/>
    <xf numFmtId="164" fontId="8" fillId="5" borderId="2" xfId="3" applyNumberFormat="1" applyFont="1" applyFill="1"/>
    <xf numFmtId="164" fontId="10" fillId="0" borderId="0" xfId="0" applyNumberFormat="1" applyFont="1"/>
    <xf numFmtId="165" fontId="4" fillId="7" borderId="3" xfId="4" applyNumberFormat="1" applyFill="1"/>
    <xf numFmtId="0" fontId="13" fillId="0" borderId="0" xfId="0" applyFont="1"/>
    <xf numFmtId="0" fontId="0" fillId="0" borderId="8" xfId="0" applyFill="1" applyBorder="1" applyAlignment="1"/>
    <xf numFmtId="0" fontId="14" fillId="0" borderId="7" xfId="0" applyFont="1" applyFill="1" applyBorder="1" applyAlignment="1">
      <alignment horizontal="center"/>
    </xf>
    <xf numFmtId="0" fontId="0" fillId="0" borderId="9" xfId="0" applyFill="1" applyBorder="1" applyAlignment="1"/>
    <xf numFmtId="165" fontId="0" fillId="0" borderId="8" xfId="0" applyNumberFormat="1" applyFill="1" applyBorder="1" applyAlignment="1"/>
    <xf numFmtId="0" fontId="0" fillId="0" borderId="9" xfId="0" applyNumberFormat="1" applyFill="1" applyBorder="1" applyAlignment="1"/>
    <xf numFmtId="0" fontId="0" fillId="0" borderId="8" xfId="0" applyNumberFormat="1" applyFill="1" applyBorder="1" applyAlignment="1"/>
    <xf numFmtId="0" fontId="14" fillId="0" borderId="5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center"/>
    </xf>
  </cellXfs>
  <cellStyles count="7">
    <cellStyle name="Accent1" xfId="6" builtinId="29"/>
    <cellStyle name="Calculation" xfId="5" builtinId="22"/>
    <cellStyle name="Heading 2" xfId="1" builtinId="17"/>
    <cellStyle name="Heading 4" xfId="2" builtinId="19"/>
    <cellStyle name="Input" xfId="3" builtinId="20"/>
    <cellStyle name="Normal" xfId="0" builtinId="0"/>
    <cellStyle name="Output" xfId="4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showGridLines="0" workbookViewId="0"/>
  </sheetViews>
  <sheetFormatPr defaultRowHeight="15"/>
  <cols>
    <col min="1" max="1" width="2.28515625" customWidth="1"/>
    <col min="2" max="2" width="6.28515625" bestFit="1" customWidth="1"/>
    <col min="3" max="3" width="19.28515625" bestFit="1" customWidth="1"/>
    <col min="4" max="4" width="13.7109375" bestFit="1" customWidth="1"/>
    <col min="5" max="5" width="13.42578125" bestFit="1" customWidth="1"/>
    <col min="6" max="6" width="11.42578125" bestFit="1" customWidth="1"/>
    <col min="7" max="7" width="12" bestFit="1" customWidth="1"/>
  </cols>
  <sheetData>
    <row r="1" spans="1:5">
      <c r="A1" s="19" t="s">
        <v>36</v>
      </c>
    </row>
    <row r="2" spans="1:5">
      <c r="A2" s="19" t="s">
        <v>37</v>
      </c>
    </row>
    <row r="3" spans="1:5">
      <c r="A3" s="19" t="s">
        <v>38</v>
      </c>
    </row>
    <row r="6" spans="1:5" ht="15.75" thickBot="1">
      <c r="A6" t="s">
        <v>39</v>
      </c>
    </row>
    <row r="7" spans="1:5" ht="15.75" thickBot="1">
      <c r="B7" s="21" t="s">
        <v>40</v>
      </c>
      <c r="C7" s="21" t="s">
        <v>41</v>
      </c>
      <c r="D7" s="21" t="s">
        <v>42</v>
      </c>
      <c r="E7" s="21" t="s">
        <v>43</v>
      </c>
    </row>
    <row r="8" spans="1:5" ht="15.75" thickBot="1">
      <c r="B8" s="20" t="s">
        <v>49</v>
      </c>
      <c r="C8" s="20" t="s">
        <v>50</v>
      </c>
      <c r="D8" s="23">
        <v>3000</v>
      </c>
      <c r="E8" s="23">
        <v>3525.714285718424</v>
      </c>
    </row>
    <row r="11" spans="1:5" ht="15.75" thickBot="1">
      <c r="A11" t="s">
        <v>44</v>
      </c>
    </row>
    <row r="12" spans="1:5" ht="15.75" thickBot="1">
      <c r="B12" s="21" t="s">
        <v>40</v>
      </c>
      <c r="C12" s="21" t="s">
        <v>41</v>
      </c>
      <c r="D12" s="21" t="s">
        <v>42</v>
      </c>
      <c r="E12" s="21" t="s">
        <v>43</v>
      </c>
    </row>
    <row r="13" spans="1:5">
      <c r="B13" s="22" t="s">
        <v>51</v>
      </c>
      <c r="C13" s="22" t="s">
        <v>52</v>
      </c>
      <c r="D13" s="24">
        <v>6</v>
      </c>
      <c r="E13" s="24">
        <v>15.714285714417819</v>
      </c>
    </row>
    <row r="14" spans="1:5">
      <c r="B14" s="22" t="s">
        <v>53</v>
      </c>
      <c r="C14" s="22" t="s">
        <v>54</v>
      </c>
      <c r="D14" s="24">
        <v>8</v>
      </c>
      <c r="E14" s="24">
        <v>16.285714285638683</v>
      </c>
    </row>
    <row r="15" spans="1:5" ht="15.75" thickBot="1">
      <c r="B15" s="20" t="s">
        <v>55</v>
      </c>
      <c r="C15" s="20" t="s">
        <v>56</v>
      </c>
      <c r="D15" s="25">
        <v>9</v>
      </c>
      <c r="E15" s="25">
        <v>0</v>
      </c>
    </row>
    <row r="18" spans="1:7" ht="15.75" thickBot="1">
      <c r="A18" t="s">
        <v>2</v>
      </c>
    </row>
    <row r="19" spans="1:7" ht="15.75" thickBot="1">
      <c r="B19" s="21" t="s">
        <v>40</v>
      </c>
      <c r="C19" s="21" t="s">
        <v>41</v>
      </c>
      <c r="D19" s="21" t="s">
        <v>45</v>
      </c>
      <c r="E19" s="21" t="s">
        <v>46</v>
      </c>
      <c r="F19" s="21" t="s">
        <v>47</v>
      </c>
      <c r="G19" s="21" t="s">
        <v>48</v>
      </c>
    </row>
    <row r="20" spans="1:7">
      <c r="B20" s="22" t="s">
        <v>57</v>
      </c>
      <c r="C20" s="22" t="s">
        <v>58</v>
      </c>
      <c r="D20" s="24">
        <v>446.85714285834933</v>
      </c>
      <c r="E20" s="22" t="s">
        <v>59</v>
      </c>
      <c r="F20" s="22" t="s">
        <v>60</v>
      </c>
      <c r="G20" s="22">
        <v>33.142857141650666</v>
      </c>
    </row>
    <row r="21" spans="1:7">
      <c r="B21" s="22" t="s">
        <v>61</v>
      </c>
      <c r="C21" s="22" t="s">
        <v>62</v>
      </c>
      <c r="D21" s="24">
        <v>759.28571428731584</v>
      </c>
      <c r="E21" s="22" t="s">
        <v>63</v>
      </c>
      <c r="F21" s="22" t="s">
        <v>60</v>
      </c>
      <c r="G21" s="22">
        <v>140.71428571268416</v>
      </c>
    </row>
    <row r="22" spans="1:7">
      <c r="B22" s="22" t="s">
        <v>64</v>
      </c>
      <c r="C22" s="22" t="s">
        <v>65</v>
      </c>
      <c r="D22" s="24">
        <v>32.000000000056502</v>
      </c>
      <c r="E22" s="22" t="s">
        <v>66</v>
      </c>
      <c r="F22" s="22" t="s">
        <v>67</v>
      </c>
      <c r="G22" s="22">
        <v>0</v>
      </c>
    </row>
    <row r="23" spans="1:7">
      <c r="B23" s="22" t="s">
        <v>68</v>
      </c>
      <c r="C23" s="22" t="s">
        <v>69</v>
      </c>
      <c r="D23" s="24">
        <v>1380.0000000009757</v>
      </c>
      <c r="E23" s="22" t="s">
        <v>70</v>
      </c>
      <c r="F23" s="22" t="s">
        <v>67</v>
      </c>
      <c r="G23" s="22">
        <v>0</v>
      </c>
    </row>
    <row r="24" spans="1:7">
      <c r="B24" s="22" t="s">
        <v>71</v>
      </c>
      <c r="C24" s="22" t="s">
        <v>72</v>
      </c>
      <c r="D24" s="24">
        <v>760.71428571536808</v>
      </c>
      <c r="E24" s="22" t="s">
        <v>73</v>
      </c>
      <c r="F24" s="22" t="s">
        <v>60</v>
      </c>
      <c r="G24" s="22">
        <v>139.28571428463192</v>
      </c>
    </row>
    <row r="25" spans="1:7" ht="15.75" thickBot="1">
      <c r="B25" s="20" t="s">
        <v>74</v>
      </c>
      <c r="C25" s="20" t="s">
        <v>75</v>
      </c>
      <c r="D25" s="25">
        <v>11.048142857023224</v>
      </c>
      <c r="E25" s="20" t="s">
        <v>76</v>
      </c>
      <c r="F25" s="20" t="s">
        <v>60</v>
      </c>
      <c r="G25" s="25">
        <v>11.048142857023224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showGridLines="0" workbookViewId="0">
      <selection sqref="A1:A3"/>
    </sheetView>
  </sheetViews>
  <sheetFormatPr defaultRowHeight="15"/>
  <cols>
    <col min="1" max="1" width="2.28515625" customWidth="1"/>
    <col min="2" max="2" width="6.28515625" bestFit="1" customWidth="1"/>
    <col min="3" max="3" width="19.28515625" bestFit="1" customWidth="1"/>
    <col min="4" max="4" width="12" bestFit="1" customWidth="1"/>
    <col min="5" max="5" width="12.7109375" bestFit="1" customWidth="1"/>
    <col min="6" max="6" width="10.85546875" bestFit="1" customWidth="1"/>
    <col min="7" max="8" width="12" bestFit="1" customWidth="1"/>
  </cols>
  <sheetData>
    <row r="1" spans="1:8">
      <c r="A1" s="19" t="s">
        <v>77</v>
      </c>
    </row>
    <row r="2" spans="1:8">
      <c r="A2" s="19" t="s">
        <v>37</v>
      </c>
    </row>
    <row r="3" spans="1:8">
      <c r="A3" s="19" t="s">
        <v>38</v>
      </c>
    </row>
    <row r="6" spans="1:8" ht="15.75" thickBot="1">
      <c r="A6" t="s">
        <v>44</v>
      </c>
    </row>
    <row r="7" spans="1:8">
      <c r="B7" s="26"/>
      <c r="C7" s="26"/>
      <c r="D7" s="26" t="s">
        <v>78</v>
      </c>
      <c r="E7" s="26" t="s">
        <v>80</v>
      </c>
      <c r="F7" s="26" t="s">
        <v>82</v>
      </c>
      <c r="G7" s="26" t="s">
        <v>84</v>
      </c>
      <c r="H7" s="26" t="s">
        <v>84</v>
      </c>
    </row>
    <row r="8" spans="1:8" ht="15.75" thickBot="1">
      <c r="B8" s="27" t="s">
        <v>40</v>
      </c>
      <c r="C8" s="27" t="s">
        <v>41</v>
      </c>
      <c r="D8" s="27" t="s">
        <v>79</v>
      </c>
      <c r="E8" s="27" t="s">
        <v>81</v>
      </c>
      <c r="F8" s="27" t="s">
        <v>83</v>
      </c>
      <c r="G8" s="27" t="s">
        <v>85</v>
      </c>
      <c r="H8" s="27" t="s">
        <v>86</v>
      </c>
    </row>
    <row r="9" spans="1:8">
      <c r="B9" s="22" t="s">
        <v>51</v>
      </c>
      <c r="C9" s="22" t="s">
        <v>52</v>
      </c>
      <c r="D9" s="24">
        <v>15.714285714417819</v>
      </c>
      <c r="E9" s="24">
        <v>0</v>
      </c>
      <c r="F9" s="22">
        <v>99.999999999909036</v>
      </c>
      <c r="G9" s="22">
        <v>1.3333333336554773</v>
      </c>
      <c r="H9" s="22">
        <v>13.599999999687517</v>
      </c>
    </row>
    <row r="10" spans="1:8">
      <c r="B10" s="22" t="s">
        <v>53</v>
      </c>
      <c r="C10" s="22" t="s">
        <v>54</v>
      </c>
      <c r="D10" s="24">
        <v>16.285714285638683</v>
      </c>
      <c r="E10" s="24">
        <v>0</v>
      </c>
      <c r="F10" s="22">
        <v>120.00000000000455</v>
      </c>
      <c r="G10" s="22">
        <v>18.888888888407177</v>
      </c>
      <c r="H10" s="22">
        <v>0.90909090931133596</v>
      </c>
    </row>
    <row r="11" spans="1:8" ht="15.75" thickBot="1">
      <c r="B11" s="20" t="s">
        <v>55</v>
      </c>
      <c r="C11" s="20" t="s">
        <v>56</v>
      </c>
      <c r="D11" s="25">
        <v>0</v>
      </c>
      <c r="E11" s="25">
        <v>-2.8571428578521774</v>
      </c>
      <c r="F11" s="20">
        <v>160.00000000025869</v>
      </c>
      <c r="G11" s="20">
        <v>2.8571428578521774</v>
      </c>
      <c r="H11" s="20">
        <v>1E+30</v>
      </c>
    </row>
    <row r="13" spans="1:8" ht="15.75" thickBot="1">
      <c r="A13" t="s">
        <v>2</v>
      </c>
    </row>
    <row r="14" spans="1:8">
      <c r="B14" s="26"/>
      <c r="C14" s="26"/>
      <c r="D14" s="26" t="s">
        <v>78</v>
      </c>
      <c r="E14" s="26" t="s">
        <v>87</v>
      </c>
      <c r="F14" s="26" t="s">
        <v>89</v>
      </c>
      <c r="G14" s="26" t="s">
        <v>84</v>
      </c>
      <c r="H14" s="26" t="s">
        <v>84</v>
      </c>
    </row>
    <row r="15" spans="1:8" ht="15.75" thickBot="1">
      <c r="B15" s="27" t="s">
        <v>40</v>
      </c>
      <c r="C15" s="27" t="s">
        <v>41</v>
      </c>
      <c r="D15" s="27" t="s">
        <v>79</v>
      </c>
      <c r="E15" s="27" t="s">
        <v>88</v>
      </c>
      <c r="F15" s="27" t="s">
        <v>90</v>
      </c>
      <c r="G15" s="27" t="s">
        <v>85</v>
      </c>
      <c r="H15" s="27" t="s">
        <v>86</v>
      </c>
    </row>
    <row r="16" spans="1:8">
      <c r="B16" s="22" t="s">
        <v>57</v>
      </c>
      <c r="C16" s="22" t="s">
        <v>58</v>
      </c>
      <c r="D16" s="24">
        <v>446.85714285834933</v>
      </c>
      <c r="E16" s="24">
        <v>0</v>
      </c>
      <c r="F16" s="22">
        <v>480</v>
      </c>
      <c r="G16" s="22">
        <v>1E+30</v>
      </c>
      <c r="H16" s="22">
        <v>33.142857142535675</v>
      </c>
    </row>
    <row r="17" spans="2:8">
      <c r="B17" s="22" t="s">
        <v>61</v>
      </c>
      <c r="C17" s="22" t="s">
        <v>62</v>
      </c>
      <c r="D17" s="24">
        <v>759.28571428731584</v>
      </c>
      <c r="E17" s="24">
        <v>0</v>
      </c>
      <c r="F17" s="22">
        <v>900</v>
      </c>
      <c r="G17" s="22">
        <v>1E+30</v>
      </c>
      <c r="H17" s="22">
        <v>140.71428571312751</v>
      </c>
    </row>
    <row r="18" spans="2:8">
      <c r="B18" s="22" t="s">
        <v>64</v>
      </c>
      <c r="C18" s="22" t="s">
        <v>65</v>
      </c>
      <c r="D18" s="24">
        <v>32.000000000056502</v>
      </c>
      <c r="E18" s="24">
        <v>48.571428570741283</v>
      </c>
      <c r="F18" s="22">
        <v>32</v>
      </c>
      <c r="G18" s="22">
        <v>1.2608695652007103</v>
      </c>
      <c r="H18" s="22">
        <v>4.3999999999981529</v>
      </c>
    </row>
    <row r="19" spans="2:8">
      <c r="B19" s="22" t="s">
        <v>68</v>
      </c>
      <c r="C19" s="22" t="s">
        <v>69</v>
      </c>
      <c r="D19" s="24">
        <v>1380.0000000009757</v>
      </c>
      <c r="E19" s="24">
        <v>1.4285714285888285</v>
      </c>
      <c r="F19" s="22">
        <v>1380</v>
      </c>
      <c r="G19" s="22">
        <v>220.00000000022024</v>
      </c>
      <c r="H19" s="22">
        <v>115.99999999828614</v>
      </c>
    </row>
    <row r="20" spans="2:8">
      <c r="B20" s="22" t="s">
        <v>71</v>
      </c>
      <c r="C20" s="22" t="s">
        <v>72</v>
      </c>
      <c r="D20" s="24">
        <v>760.71428571536808</v>
      </c>
      <c r="E20" s="24">
        <v>0</v>
      </c>
      <c r="F20" s="22">
        <v>900</v>
      </c>
      <c r="G20" s="22">
        <v>1E+30</v>
      </c>
      <c r="H20" s="22">
        <v>139.28571428504912</v>
      </c>
    </row>
    <row r="21" spans="2:8" ht="15.75" thickBot="1">
      <c r="B21" s="20" t="s">
        <v>74</v>
      </c>
      <c r="C21" s="20" t="s">
        <v>75</v>
      </c>
      <c r="D21" s="25">
        <v>11.048142857023224</v>
      </c>
      <c r="E21" s="25">
        <v>0</v>
      </c>
      <c r="F21" s="20">
        <v>0</v>
      </c>
      <c r="G21" s="20">
        <v>11.048142857027889</v>
      </c>
      <c r="H21" s="20">
        <v>1E+30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E17" sqref="E17"/>
    </sheetView>
  </sheetViews>
  <sheetFormatPr defaultRowHeight="15"/>
  <cols>
    <col min="1" max="1" width="15.140625" customWidth="1"/>
    <col min="2" max="4" width="8.5703125" customWidth="1"/>
    <col min="5" max="5" width="8.85546875" customWidth="1"/>
    <col min="6" max="6" width="5" bestFit="1" customWidth="1"/>
    <col min="7" max="7" width="8.5703125" customWidth="1"/>
    <col min="8" max="8" width="12.42578125" bestFit="1" customWidth="1"/>
  </cols>
  <sheetData>
    <row r="1" spans="1:8" s="15" customFormat="1" ht="16.5" thickBot="1">
      <c r="A1" s="14" t="s">
        <v>24</v>
      </c>
      <c r="B1" s="14"/>
    </row>
    <row r="2" spans="1:8" ht="15.75" thickTop="1">
      <c r="A2" s="4" t="s">
        <v>31</v>
      </c>
      <c r="B2" s="9">
        <v>60</v>
      </c>
      <c r="C2" t="s">
        <v>21</v>
      </c>
    </row>
    <row r="3" spans="1:8">
      <c r="A3" s="4" t="s">
        <v>9</v>
      </c>
      <c r="B3" s="2" t="s">
        <v>3</v>
      </c>
      <c r="C3" s="2" t="s">
        <v>4</v>
      </c>
      <c r="D3" s="2" t="s">
        <v>5</v>
      </c>
    </row>
    <row r="4" spans="1:8">
      <c r="A4" s="4" t="s">
        <v>25</v>
      </c>
      <c r="B4" s="16">
        <v>43</v>
      </c>
      <c r="C4" s="16">
        <v>60</v>
      </c>
      <c r="D4" s="16">
        <v>86</v>
      </c>
      <c r="E4" t="s">
        <v>29</v>
      </c>
    </row>
    <row r="5" spans="1:8">
      <c r="A5" s="4" t="s">
        <v>26</v>
      </c>
      <c r="B5" s="16">
        <v>143</v>
      </c>
      <c r="C5" s="16">
        <v>180</v>
      </c>
      <c r="D5" s="16">
        <v>246</v>
      </c>
      <c r="E5" t="s">
        <v>29</v>
      </c>
    </row>
    <row r="6" spans="1:8">
      <c r="A6" s="12" t="s">
        <v>27</v>
      </c>
      <c r="B6" t="s">
        <v>10</v>
      </c>
      <c r="C6" t="s">
        <v>11</v>
      </c>
      <c r="D6" t="s">
        <v>13</v>
      </c>
      <c r="E6" t="s">
        <v>14</v>
      </c>
    </row>
    <row r="7" spans="1:8">
      <c r="A7" s="12" t="s">
        <v>28</v>
      </c>
      <c r="B7" s="9">
        <v>8</v>
      </c>
      <c r="C7" s="9">
        <v>15</v>
      </c>
      <c r="D7" s="9">
        <v>23</v>
      </c>
      <c r="E7" s="9">
        <v>15</v>
      </c>
      <c r="F7" t="s">
        <v>30</v>
      </c>
    </row>
    <row r="8" spans="1:8">
      <c r="B8" t="s">
        <v>12</v>
      </c>
    </row>
    <row r="9" spans="1:8">
      <c r="A9" s="12" t="s">
        <v>28</v>
      </c>
      <c r="B9" s="9">
        <v>32</v>
      </c>
      <c r="C9" t="s">
        <v>7</v>
      </c>
    </row>
    <row r="10" spans="1:8">
      <c r="A10" s="12" t="s">
        <v>32</v>
      </c>
    </row>
    <row r="11" spans="1:8">
      <c r="A11" s="12" t="s">
        <v>33</v>
      </c>
      <c r="B11" s="9">
        <v>0.33329999999999999</v>
      </c>
      <c r="C11" t="s">
        <v>34</v>
      </c>
    </row>
    <row r="12" spans="1:8" ht="18" thickBot="1">
      <c r="A12" s="3" t="s">
        <v>35</v>
      </c>
      <c r="B12" s="3"/>
      <c r="C12" s="3"/>
      <c r="D12" s="3"/>
      <c r="E12" s="3"/>
      <c r="F12" s="3"/>
      <c r="G12" s="3"/>
      <c r="H12" s="3"/>
    </row>
    <row r="13" spans="1:8" s="15" customFormat="1" ht="17.25" thickTop="1" thickBot="1">
      <c r="A13" s="14" t="s">
        <v>0</v>
      </c>
      <c r="B13" s="14"/>
    </row>
    <row r="14" spans="1:8" ht="15.75" thickTop="1">
      <c r="A14" s="4" t="s">
        <v>9</v>
      </c>
      <c r="B14" s="2" t="s">
        <v>3</v>
      </c>
      <c r="C14" s="2" t="s">
        <v>4</v>
      </c>
      <c r="D14" s="2" t="s">
        <v>5</v>
      </c>
    </row>
    <row r="15" spans="1:8">
      <c r="A15" s="4" t="s">
        <v>8</v>
      </c>
      <c r="B15" s="10">
        <v>15.714285714417819</v>
      </c>
      <c r="C15" s="10">
        <v>16.285714285638683</v>
      </c>
      <c r="D15" s="10">
        <v>0</v>
      </c>
      <c r="E15" t="s">
        <v>7</v>
      </c>
    </row>
    <row r="16" spans="1:8" s="15" customFormat="1" ht="16.5" thickBot="1">
      <c r="A16" s="14" t="s">
        <v>1</v>
      </c>
      <c r="B16" s="14"/>
      <c r="E16" s="5" t="s">
        <v>16</v>
      </c>
    </row>
    <row r="17" spans="1:8" ht="15.75" thickTop="1">
      <c r="A17" s="4" t="s">
        <v>6</v>
      </c>
      <c r="B17" s="17">
        <f>B5-B4</f>
        <v>100</v>
      </c>
      <c r="C17" s="17">
        <v>120</v>
      </c>
      <c r="D17" s="17">
        <v>160</v>
      </c>
      <c r="E17" s="18">
        <f>SUMPRODUCT($B$15:$D$15,B17:D17)</f>
        <v>3525.714285718424</v>
      </c>
      <c r="F17" s="1" t="s">
        <v>17</v>
      </c>
    </row>
    <row r="18" spans="1:8" ht="16.5" thickBot="1">
      <c r="A18" s="14" t="s">
        <v>2</v>
      </c>
      <c r="B18" s="14"/>
      <c r="E18" s="5" t="s">
        <v>16</v>
      </c>
      <c r="F18" s="6" t="s">
        <v>20</v>
      </c>
      <c r="G18" s="5" t="s">
        <v>18</v>
      </c>
      <c r="H18" s="4" t="s">
        <v>19</v>
      </c>
    </row>
    <row r="19" spans="1:8" ht="15.75" thickTop="1">
      <c r="A19" s="4" t="s">
        <v>10</v>
      </c>
      <c r="B19" s="8">
        <v>16</v>
      </c>
      <c r="C19" s="8">
        <v>12</v>
      </c>
      <c r="D19" s="8">
        <v>20</v>
      </c>
      <c r="E19" s="11">
        <f t="shared" ref="E19:E24" si="0">SUMPRODUCT($B$15:$D$15,B19:D19)</f>
        <v>446.85714285834933</v>
      </c>
      <c r="F19" s="7" t="s">
        <v>23</v>
      </c>
      <c r="G19" s="13">
        <f>B7*$B$2</f>
        <v>480</v>
      </c>
      <c r="H19" t="s">
        <v>21</v>
      </c>
    </row>
    <row r="20" spans="1:8">
      <c r="A20" s="4" t="s">
        <v>11</v>
      </c>
      <c r="B20" s="8">
        <v>25</v>
      </c>
      <c r="C20" s="8">
        <v>22.5</v>
      </c>
      <c r="D20" s="8">
        <v>36</v>
      </c>
      <c r="E20" s="11">
        <f t="shared" si="0"/>
        <v>759.28571428731584</v>
      </c>
      <c r="F20" s="7" t="s">
        <v>23</v>
      </c>
      <c r="G20" s="13">
        <f>C7*$B$2</f>
        <v>900</v>
      </c>
      <c r="H20" t="s">
        <v>21</v>
      </c>
    </row>
    <row r="21" spans="1:8">
      <c r="A21" s="4" t="s">
        <v>12</v>
      </c>
      <c r="B21" s="8">
        <v>1</v>
      </c>
      <c r="C21" s="8">
        <v>1</v>
      </c>
      <c r="D21" s="8">
        <v>1</v>
      </c>
      <c r="E21" s="11">
        <f t="shared" si="0"/>
        <v>32.000000000056502</v>
      </c>
      <c r="F21" s="7" t="s">
        <v>23</v>
      </c>
      <c r="G21" s="13">
        <f>B9</f>
        <v>32</v>
      </c>
      <c r="H21" t="s">
        <v>7</v>
      </c>
    </row>
    <row r="22" spans="1:8">
      <c r="A22" s="4" t="s">
        <v>13</v>
      </c>
      <c r="B22" s="8">
        <v>36</v>
      </c>
      <c r="C22" s="8">
        <v>50</v>
      </c>
      <c r="D22" s="8">
        <v>80</v>
      </c>
      <c r="E22" s="11">
        <f t="shared" si="0"/>
        <v>1380.0000000009757</v>
      </c>
      <c r="F22" s="7" t="s">
        <v>23</v>
      </c>
      <c r="G22" s="13">
        <f>D7*$B$2</f>
        <v>1380</v>
      </c>
      <c r="H22" t="s">
        <v>21</v>
      </c>
    </row>
    <row r="23" spans="1:8">
      <c r="A23" s="4" t="s">
        <v>14</v>
      </c>
      <c r="B23" s="8">
        <v>22.5</v>
      </c>
      <c r="C23" s="8">
        <v>25</v>
      </c>
      <c r="D23" s="8">
        <v>40</v>
      </c>
      <c r="E23" s="11">
        <f t="shared" si="0"/>
        <v>760.71428571536808</v>
      </c>
      <c r="F23" s="7" t="s">
        <v>23</v>
      </c>
      <c r="G23" s="13">
        <f>E7*$B$2</f>
        <v>900</v>
      </c>
      <c r="H23" t="s">
        <v>21</v>
      </c>
    </row>
    <row r="24" spans="1:8">
      <c r="A24" s="4" t="s">
        <v>15</v>
      </c>
      <c r="B24" s="13">
        <f>-B11</f>
        <v>-0.33329999999999999</v>
      </c>
      <c r="C24" s="8">
        <v>1</v>
      </c>
      <c r="D24" s="8"/>
      <c r="E24" s="11">
        <f t="shared" si="0"/>
        <v>11.048142857023224</v>
      </c>
      <c r="F24" s="7" t="s">
        <v>22</v>
      </c>
      <c r="G24" s="9">
        <v>0</v>
      </c>
      <c r="H24" t="s">
        <v>7</v>
      </c>
    </row>
  </sheetData>
  <printOptions headings="1"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Answer Report 1</vt:lpstr>
      <vt:lpstr>Sensitivity Report 1</vt:lpstr>
      <vt:lpstr>Fig 14-13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2012-04-08T09:24:28Z</dcterms:modified>
</cp:coreProperties>
</file>