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9435" windowHeight="5475"/>
  </bookViews>
  <sheets>
    <sheet name="Table17-1" sheetId="1" r:id="rId1"/>
  </sheets>
  <calcPr calcId="145621"/>
</workbook>
</file>

<file path=xl/calcChain.xml><?xml version="1.0" encoding="utf-8"?>
<calcChain xmlns="http://schemas.openxmlformats.org/spreadsheetml/2006/main">
  <c r="K5" i="1" l="1"/>
  <c r="J5" i="1" s="1"/>
  <c r="L5" i="1"/>
  <c r="M5" i="1"/>
  <c r="F5" i="1" s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K6" i="1"/>
  <c r="J6" i="1"/>
  <c r="L6" i="1"/>
  <c r="D6" i="1" s="1"/>
  <c r="M6" i="1"/>
  <c r="F6" i="1" s="1"/>
  <c r="K7" i="1"/>
  <c r="J7" i="1" s="1"/>
  <c r="L7" i="1"/>
  <c r="D7" i="1" s="1"/>
  <c r="M7" i="1"/>
  <c r="F7" i="1" s="1"/>
  <c r="K8" i="1"/>
  <c r="J8" i="1" s="1"/>
  <c r="L8" i="1"/>
  <c r="D8" i="1" s="1"/>
  <c r="M8" i="1"/>
  <c r="F8" i="1" s="1"/>
  <c r="K9" i="1"/>
  <c r="J9" i="1" s="1"/>
  <c r="L9" i="1"/>
  <c r="D9" i="1" s="1"/>
  <c r="M9" i="1"/>
  <c r="F9" i="1" s="1"/>
  <c r="K10" i="1"/>
  <c r="J10" i="1" s="1"/>
  <c r="L10" i="1"/>
  <c r="D10" i="1" s="1"/>
  <c r="M10" i="1"/>
  <c r="F10" i="1" s="1"/>
  <c r="K11" i="1"/>
  <c r="J11" i="1" s="1"/>
  <c r="L11" i="1"/>
  <c r="D11" i="1" s="1"/>
  <c r="M11" i="1"/>
  <c r="F11" i="1" s="1"/>
  <c r="K12" i="1"/>
  <c r="J12" i="1" s="1"/>
  <c r="L12" i="1"/>
  <c r="D12" i="1" s="1"/>
  <c r="M12" i="1"/>
  <c r="F12" i="1" s="1"/>
  <c r="K13" i="1"/>
  <c r="J13" i="1" s="1"/>
  <c r="L13" i="1"/>
  <c r="D13" i="1" s="1"/>
  <c r="M13" i="1"/>
  <c r="F13" i="1" s="1"/>
  <c r="K14" i="1"/>
  <c r="J14" i="1" s="1"/>
  <c r="L14" i="1"/>
  <c r="D14" i="1" s="1"/>
  <c r="M14" i="1"/>
  <c r="F14" i="1" s="1"/>
  <c r="K15" i="1"/>
  <c r="J15" i="1" s="1"/>
  <c r="L15" i="1"/>
  <c r="D15" i="1" s="1"/>
  <c r="M15" i="1"/>
  <c r="F15" i="1" s="1"/>
  <c r="K16" i="1"/>
  <c r="J16" i="1" s="1"/>
  <c r="L16" i="1"/>
  <c r="D16" i="1" s="1"/>
  <c r="M16" i="1"/>
  <c r="F16" i="1" s="1"/>
  <c r="K17" i="1"/>
  <c r="J17" i="1" s="1"/>
  <c r="L17" i="1"/>
  <c r="D17" i="1"/>
  <c r="M17" i="1"/>
  <c r="F17" i="1" s="1"/>
  <c r="K18" i="1"/>
  <c r="J18" i="1" s="1"/>
  <c r="L18" i="1"/>
  <c r="D18" i="1" s="1"/>
  <c r="M18" i="1"/>
  <c r="F18" i="1" s="1"/>
  <c r="K19" i="1"/>
  <c r="J19" i="1" s="1"/>
  <c r="L19" i="1"/>
  <c r="D19" i="1" s="1"/>
  <c r="M19" i="1"/>
  <c r="F19" i="1" s="1"/>
  <c r="K20" i="1"/>
  <c r="J20" i="1" s="1"/>
  <c r="L20" i="1"/>
  <c r="D20" i="1" s="1"/>
  <c r="M20" i="1"/>
  <c r="F20" i="1" s="1"/>
  <c r="K21" i="1"/>
  <c r="J21" i="1" s="1"/>
  <c r="L21" i="1"/>
  <c r="D21" i="1" s="1"/>
  <c r="M21" i="1"/>
  <c r="F21" i="1" s="1"/>
  <c r="K22" i="1"/>
  <c r="J22" i="1" s="1"/>
  <c r="L22" i="1"/>
  <c r="D22" i="1" s="1"/>
  <c r="M22" i="1"/>
  <c r="F22" i="1" s="1"/>
  <c r="K23" i="1"/>
  <c r="J23" i="1" s="1"/>
  <c r="L23" i="1"/>
  <c r="D23" i="1" s="1"/>
  <c r="M23" i="1"/>
  <c r="F23" i="1" s="1"/>
  <c r="K24" i="1"/>
  <c r="J24" i="1" s="1"/>
  <c r="L24" i="1"/>
  <c r="D24" i="1" s="1"/>
  <c r="M24" i="1"/>
  <c r="F24" i="1" s="1"/>
  <c r="F26" i="1" l="1"/>
  <c r="D26" i="1"/>
  <c r="J26" i="1"/>
  <c r="B5" i="1"/>
  <c r="E5" i="1" s="1"/>
  <c r="G5" i="1" s="1"/>
  <c r="B6" i="1" l="1"/>
  <c r="E6" i="1" s="1"/>
  <c r="G6" i="1" s="1"/>
  <c r="H6" i="1" s="1"/>
  <c r="I6" i="1" s="1"/>
  <c r="H5" i="1"/>
  <c r="B7" i="1" l="1"/>
  <c r="C7" i="1" s="1"/>
  <c r="C6" i="1"/>
  <c r="I5" i="1"/>
  <c r="B8" i="1" l="1"/>
  <c r="E8" i="1" s="1"/>
  <c r="G8" i="1" s="1"/>
  <c r="H8" i="1" s="1"/>
  <c r="I8" i="1" s="1"/>
  <c r="E7" i="1"/>
  <c r="G7" i="1" s="1"/>
  <c r="C8" i="1" s="1"/>
  <c r="H7" i="1" l="1"/>
  <c r="I7" i="1" s="1"/>
  <c r="B9" i="1"/>
  <c r="E9" i="1" s="1"/>
  <c r="G9" i="1" s="1"/>
  <c r="H9" i="1" s="1"/>
  <c r="I9" i="1" s="1"/>
  <c r="B10" i="1" l="1"/>
  <c r="E10" i="1" s="1"/>
  <c r="G10" i="1" s="1"/>
  <c r="B11" i="1"/>
  <c r="H10" i="1" l="1"/>
  <c r="C11" i="1"/>
  <c r="E11" i="1"/>
  <c r="G11" i="1" s="1"/>
  <c r="B12" i="1"/>
  <c r="I10" i="1" l="1"/>
  <c r="E12" i="1"/>
  <c r="G12" i="1" s="1"/>
  <c r="B13" i="1"/>
  <c r="C12" i="1"/>
  <c r="H11" i="1"/>
  <c r="I11" i="1" s="1"/>
  <c r="E13" i="1" l="1"/>
  <c r="G13" i="1" s="1"/>
  <c r="B14" i="1"/>
  <c r="H12" i="1"/>
  <c r="I12" i="1" s="1"/>
  <c r="C13" i="1"/>
  <c r="E14" i="1" l="1"/>
  <c r="G14" i="1" s="1"/>
  <c r="B15" i="1"/>
  <c r="C14" i="1"/>
  <c r="H13" i="1"/>
  <c r="I13" i="1" l="1"/>
  <c r="H14" i="1"/>
  <c r="I14" i="1" s="1"/>
  <c r="C15" i="1"/>
  <c r="B16" i="1"/>
  <c r="E15" i="1"/>
  <c r="G15" i="1" s="1"/>
  <c r="C16" i="1" l="1"/>
  <c r="H15" i="1"/>
  <c r="I15" i="1" s="1"/>
  <c r="E16" i="1"/>
  <c r="G16" i="1" s="1"/>
  <c r="H16" i="1" s="1"/>
  <c r="I16" i="1" s="1"/>
  <c r="B17" i="1"/>
  <c r="E17" i="1" l="1"/>
  <c r="G17" i="1" s="1"/>
  <c r="B18" i="1"/>
  <c r="E18" i="1" l="1"/>
  <c r="G18" i="1" s="1"/>
  <c r="B19" i="1"/>
  <c r="C18" i="1"/>
  <c r="H17" i="1"/>
  <c r="I17" i="1" s="1"/>
  <c r="E19" i="1" l="1"/>
  <c r="G19" i="1" s="1"/>
  <c r="B20" i="1"/>
  <c r="H18" i="1"/>
  <c r="I18" i="1" s="1"/>
  <c r="C19" i="1"/>
  <c r="E20" i="1" l="1"/>
  <c r="G20" i="1" s="1"/>
  <c r="B21" i="1"/>
  <c r="C20" i="1"/>
  <c r="H19" i="1"/>
  <c r="I19" i="1" s="1"/>
  <c r="E21" i="1" l="1"/>
  <c r="G21" i="1" s="1"/>
  <c r="B22" i="1"/>
  <c r="H20" i="1"/>
  <c r="I20" i="1" s="1"/>
  <c r="C21" i="1"/>
  <c r="E22" i="1" l="1"/>
  <c r="G22" i="1" s="1"/>
  <c r="B23" i="1"/>
  <c r="C22" i="1"/>
  <c r="H21" i="1"/>
  <c r="I21" i="1" s="1"/>
  <c r="C23" i="1" l="1"/>
  <c r="H22" i="1"/>
  <c r="I22" i="1" s="1"/>
  <c r="E23" i="1"/>
  <c r="G23" i="1" s="1"/>
  <c r="B24" i="1"/>
  <c r="E24" i="1" s="1"/>
  <c r="G24" i="1" s="1"/>
  <c r="H24" i="1" s="1"/>
  <c r="I24" i="1" l="1"/>
  <c r="H23" i="1"/>
  <c r="I23" i="1" s="1"/>
  <c r="C24" i="1"/>
  <c r="H26" i="1" l="1"/>
  <c r="I26" i="1"/>
</calcChain>
</file>

<file path=xl/sharedStrings.xml><?xml version="1.0" encoding="utf-8"?>
<sst xmlns="http://schemas.openxmlformats.org/spreadsheetml/2006/main" count="35" uniqueCount="19">
  <si>
    <t>Truck</t>
  </si>
  <si>
    <t>Arrival</t>
  </si>
  <si>
    <t>Move-up</t>
  </si>
  <si>
    <t>Weighing</t>
  </si>
  <si>
    <t>Time in</t>
  </si>
  <si>
    <t>Waiting</t>
  </si>
  <si>
    <t>Interarrival</t>
  </si>
  <si>
    <t>Random</t>
  </si>
  <si>
    <t>arriving</t>
  </si>
  <si>
    <t>time</t>
  </si>
  <si>
    <t>starts</t>
  </si>
  <si>
    <t>ends</t>
  </si>
  <si>
    <t>system</t>
  </si>
  <si>
    <t>number</t>
  </si>
  <si>
    <t xml:space="preserve"> </t>
  </si>
  <si>
    <t>First 20 trucks only</t>
  </si>
  <si>
    <t>Average for first 20 trucks</t>
  </si>
  <si>
    <r>
      <t xml:space="preserve">Table 17-1: </t>
    </r>
    <r>
      <rPr>
        <sz val="9"/>
        <rFont val="Arial"/>
        <family val="2"/>
      </rPr>
      <t>WEIGHBRIDGE PROBLEM</t>
    </r>
  </si>
  <si>
    <r>
      <t>Management Science</t>
    </r>
    <r>
      <rPr>
        <b/>
        <sz val="10"/>
        <rFont val="Arial"/>
        <family val="2"/>
      </rPr>
      <t>, © H.G. Daellenbach, D.C. McNickle and S. Dye, 2012, Palgrave Publishers Ltd</t>
    </r>
    <r>
      <rPr>
        <i/>
        <sz val="1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</si>
</sst>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MS Sans Serif"/>
    </font>
    <font>
      <sz val="10"/>
      <name val="MS Sans Serif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/>
    <xf numFmtId="0" fontId="4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workbookViewId="0">
      <selection activeCell="A2" sqref="A2"/>
    </sheetView>
  </sheetViews>
  <sheetFormatPr defaultRowHeight="12.75" x14ac:dyDescent="0.2"/>
  <cols>
    <col min="1" max="1" width="7.7109375" style="2" customWidth="1"/>
    <col min="2" max="2" width="6.42578125" style="2" customWidth="1"/>
    <col min="3" max="4" width="8.5703125" style="2" customWidth="1"/>
    <col min="5" max="7" width="9.140625" style="2"/>
    <col min="8" max="8" width="7.28515625" style="2" customWidth="1"/>
    <col min="9" max="9" width="7.42578125" style="2" customWidth="1"/>
    <col min="10" max="10" width="9.85546875" style="2" customWidth="1"/>
    <col min="11" max="13" width="8.42578125" style="2" customWidth="1"/>
    <col min="14" max="14" width="7.7109375" style="2" customWidth="1"/>
    <col min="15" max="17" width="9.140625" style="2"/>
    <col min="18" max="16384" width="9.140625" style="1"/>
  </cols>
  <sheetData>
    <row r="1" spans="1:13" x14ac:dyDescent="0.2">
      <c r="A1" s="3" t="s">
        <v>17</v>
      </c>
      <c r="G1" s="3" t="s">
        <v>15</v>
      </c>
    </row>
    <row r="2" spans="1:13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">
      <c r="A3" s="2" t="s">
        <v>0</v>
      </c>
      <c r="B3" s="4" t="s">
        <v>1</v>
      </c>
      <c r="C3" s="4" t="s">
        <v>2</v>
      </c>
      <c r="D3" s="4" t="s">
        <v>2</v>
      </c>
      <c r="E3" s="4" t="s">
        <v>3</v>
      </c>
      <c r="F3" s="4" t="s">
        <v>3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  <c r="L3" s="4" t="s">
        <v>7</v>
      </c>
      <c r="M3" s="4" t="s">
        <v>7</v>
      </c>
    </row>
    <row r="4" spans="1:13" x14ac:dyDescent="0.2">
      <c r="A4" s="2" t="s">
        <v>8</v>
      </c>
      <c r="B4" s="4" t="s">
        <v>9</v>
      </c>
      <c r="C4" s="4" t="s">
        <v>10</v>
      </c>
      <c r="D4" s="4" t="s">
        <v>9</v>
      </c>
      <c r="E4" s="4" t="s">
        <v>10</v>
      </c>
      <c r="F4" s="4" t="s">
        <v>9</v>
      </c>
      <c r="G4" s="4" t="s">
        <v>11</v>
      </c>
      <c r="H4" s="4" t="s">
        <v>12</v>
      </c>
      <c r="I4" s="4" t="s">
        <v>9</v>
      </c>
      <c r="J4" s="4" t="s">
        <v>9</v>
      </c>
      <c r="K4" s="4" t="s">
        <v>13</v>
      </c>
      <c r="L4" s="4" t="s">
        <v>13</v>
      </c>
      <c r="M4" s="4" t="s">
        <v>13</v>
      </c>
    </row>
    <row r="5" spans="1:13" x14ac:dyDescent="0.2">
      <c r="A5" s="2">
        <v>1</v>
      </c>
      <c r="B5" s="2">
        <f ca="1">+J5</f>
        <v>84</v>
      </c>
      <c r="C5" s="2" t="s">
        <v>14</v>
      </c>
      <c r="D5" s="2" t="s">
        <v>14</v>
      </c>
      <c r="E5" s="2">
        <f ca="1">B5</f>
        <v>84</v>
      </c>
      <c r="F5" s="2">
        <f ca="1">ROUND((28.8+M5*87.6),0)</f>
        <v>90</v>
      </c>
      <c r="G5" s="2">
        <f ca="1">E5+F5</f>
        <v>174</v>
      </c>
      <c r="H5" s="2">
        <f ca="1">G5-B5</f>
        <v>90</v>
      </c>
      <c r="I5" s="2">
        <f ca="1">H5-F5</f>
        <v>0</v>
      </c>
      <c r="J5" s="2">
        <f ca="1">ROUND(100.8*(-LN(1-K5)),0)</f>
        <v>84</v>
      </c>
      <c r="K5" s="2">
        <f t="shared" ref="K5:K24" ca="1" si="0">RAND()</f>
        <v>0.56541311091456148</v>
      </c>
      <c r="L5" s="2">
        <f t="shared" ref="L5:M20" ca="1" si="1">RAND()</f>
        <v>0.35596760584081988</v>
      </c>
      <c r="M5" s="2">
        <f t="shared" ca="1" si="1"/>
        <v>0.70046544614491824</v>
      </c>
    </row>
    <row r="6" spans="1:13" x14ac:dyDescent="0.2">
      <c r="A6" s="2">
        <f t="shared" ref="A6:A24" si="2">A5+1</f>
        <v>2</v>
      </c>
      <c r="B6" s="2">
        <f t="shared" ref="B6:B24" ca="1" si="3">J6+B5</f>
        <v>101</v>
      </c>
      <c r="C6" s="2">
        <f ca="1">MAX(G5,B6)</f>
        <v>174</v>
      </c>
      <c r="D6" s="2">
        <f ca="1">ROUND(19.8*(-LN(1-L6)),0)</f>
        <v>11</v>
      </c>
      <c r="E6" s="2">
        <f t="shared" ref="E6:E24" ca="1" si="4">B6</f>
        <v>101</v>
      </c>
      <c r="F6" s="2">
        <f t="shared" ref="F6:F24" ca="1" si="5">ROUND((28.8+M6*87.6),0)</f>
        <v>31</v>
      </c>
      <c r="G6" s="2">
        <f t="shared" ref="G6:G24" ca="1" si="6">E6+F6</f>
        <v>132</v>
      </c>
      <c r="H6" s="2">
        <f t="shared" ref="H6:H24" ca="1" si="7">G6-B6</f>
        <v>31</v>
      </c>
      <c r="I6" s="2">
        <f t="shared" ref="I6:I24" ca="1" si="8">H6-F6</f>
        <v>0</v>
      </c>
      <c r="J6" s="2">
        <f t="shared" ref="J6:J24" ca="1" si="9">ROUND(100.8*(-LN(1-K6)),0)</f>
        <v>17</v>
      </c>
      <c r="K6" s="2">
        <f t="shared" ca="1" si="0"/>
        <v>0.15381365378418299</v>
      </c>
      <c r="L6" s="2">
        <f t="shared" ca="1" si="1"/>
        <v>0.4252341267656552</v>
      </c>
      <c r="M6" s="2">
        <f t="shared" ca="1" si="1"/>
        <v>3.0083675958774703E-2</v>
      </c>
    </row>
    <row r="7" spans="1:13" x14ac:dyDescent="0.2">
      <c r="A7" s="2">
        <f t="shared" si="2"/>
        <v>3</v>
      </c>
      <c r="B7" s="2">
        <f t="shared" ca="1" si="3"/>
        <v>198</v>
      </c>
      <c r="C7" s="2">
        <f ca="1">MAX(G6,B7)</f>
        <v>198</v>
      </c>
      <c r="D7" s="2">
        <f t="shared" ref="D7:D24" ca="1" si="10">ROUND(19.8*(-LN(1-L7)),0)</f>
        <v>32</v>
      </c>
      <c r="E7" s="2">
        <f t="shared" ca="1" si="4"/>
        <v>198</v>
      </c>
      <c r="F7" s="2">
        <f t="shared" ca="1" si="5"/>
        <v>79</v>
      </c>
      <c r="G7" s="2">
        <f t="shared" ca="1" si="6"/>
        <v>277</v>
      </c>
      <c r="H7" s="2">
        <f t="shared" ca="1" si="7"/>
        <v>79</v>
      </c>
      <c r="I7" s="2">
        <f t="shared" ca="1" si="8"/>
        <v>0</v>
      </c>
      <c r="J7" s="2">
        <f t="shared" ca="1" si="9"/>
        <v>97</v>
      </c>
      <c r="K7" s="2">
        <f t="shared" ca="1" si="0"/>
        <v>0.61611176445110705</v>
      </c>
      <c r="L7" s="2">
        <f t="shared" ca="1" si="1"/>
        <v>0.803536865726034</v>
      </c>
      <c r="M7" s="2">
        <f t="shared" ca="1" si="1"/>
        <v>0.57614262203455979</v>
      </c>
    </row>
    <row r="8" spans="1:13" x14ac:dyDescent="0.2">
      <c r="A8" s="2">
        <f t="shared" si="2"/>
        <v>4</v>
      </c>
      <c r="B8" s="2">
        <f t="shared" ca="1" si="3"/>
        <v>256</v>
      </c>
      <c r="C8" s="2">
        <f ca="1">MAX(G7,B8)</f>
        <v>277</v>
      </c>
      <c r="D8" s="2">
        <f t="shared" ca="1" si="10"/>
        <v>10</v>
      </c>
      <c r="E8" s="2">
        <f t="shared" ca="1" si="4"/>
        <v>256</v>
      </c>
      <c r="F8" s="2">
        <f t="shared" ca="1" si="5"/>
        <v>96</v>
      </c>
      <c r="G8" s="2">
        <f t="shared" ca="1" si="6"/>
        <v>352</v>
      </c>
      <c r="H8" s="2">
        <f t="shared" ca="1" si="7"/>
        <v>96</v>
      </c>
      <c r="I8" s="2">
        <f t="shared" ca="1" si="8"/>
        <v>0</v>
      </c>
      <c r="J8" s="2">
        <f t="shared" ca="1" si="9"/>
        <v>58</v>
      </c>
      <c r="K8" s="2">
        <f t="shared" ca="1" si="0"/>
        <v>0.43825103675625254</v>
      </c>
      <c r="L8" s="2">
        <f t="shared" ca="1" si="1"/>
        <v>0.41152032394385973</v>
      </c>
      <c r="M8" s="2">
        <f t="shared" ca="1" si="1"/>
        <v>0.7726587695213899</v>
      </c>
    </row>
    <row r="9" spans="1:13" x14ac:dyDescent="0.2">
      <c r="A9" s="2">
        <f t="shared" si="2"/>
        <v>5</v>
      </c>
      <c r="B9" s="2">
        <f t="shared" ca="1" si="3"/>
        <v>274</v>
      </c>
      <c r="C9" s="2" t="s">
        <v>14</v>
      </c>
      <c r="D9" s="2">
        <f t="shared" ca="1" si="10"/>
        <v>32</v>
      </c>
      <c r="E9" s="2">
        <f t="shared" ca="1" si="4"/>
        <v>274</v>
      </c>
      <c r="F9" s="2">
        <f t="shared" ca="1" si="5"/>
        <v>35</v>
      </c>
      <c r="G9" s="2">
        <f t="shared" ca="1" si="6"/>
        <v>309</v>
      </c>
      <c r="H9" s="2">
        <f t="shared" ca="1" si="7"/>
        <v>35</v>
      </c>
      <c r="I9" s="2">
        <f t="shared" ca="1" si="8"/>
        <v>0</v>
      </c>
      <c r="J9" s="2">
        <f t="shared" ca="1" si="9"/>
        <v>18</v>
      </c>
      <c r="K9" s="2">
        <f t="shared" ca="1" si="0"/>
        <v>0.1665063712382604</v>
      </c>
      <c r="L9" s="2">
        <f t="shared" ca="1" si="1"/>
        <v>0.80553461722017072</v>
      </c>
      <c r="M9" s="2">
        <f t="shared" ca="1" si="1"/>
        <v>6.6659032637090498E-2</v>
      </c>
    </row>
    <row r="10" spans="1:13" x14ac:dyDescent="0.2">
      <c r="A10" s="2">
        <f t="shared" si="2"/>
        <v>6</v>
      </c>
      <c r="B10" s="2">
        <f t="shared" ca="1" si="3"/>
        <v>365</v>
      </c>
      <c r="C10" s="2" t="s">
        <v>14</v>
      </c>
      <c r="D10" s="2">
        <f t="shared" ca="1" si="10"/>
        <v>10</v>
      </c>
      <c r="E10" s="2">
        <f t="shared" ca="1" si="4"/>
        <v>365</v>
      </c>
      <c r="F10" s="2">
        <f t="shared" ca="1" si="5"/>
        <v>91</v>
      </c>
      <c r="G10" s="2">
        <f t="shared" ca="1" si="6"/>
        <v>456</v>
      </c>
      <c r="H10" s="2">
        <f t="shared" ca="1" si="7"/>
        <v>91</v>
      </c>
      <c r="I10" s="2">
        <f t="shared" ca="1" si="8"/>
        <v>0</v>
      </c>
      <c r="J10" s="2">
        <f t="shared" ca="1" si="9"/>
        <v>91</v>
      </c>
      <c r="K10" s="2">
        <f t="shared" ca="1" si="0"/>
        <v>0.59258978925404093</v>
      </c>
      <c r="L10" s="2">
        <f t="shared" ca="1" si="1"/>
        <v>0.40083818885511158</v>
      </c>
      <c r="M10" s="2">
        <f t="shared" ca="1" si="1"/>
        <v>0.71209838510639312</v>
      </c>
    </row>
    <row r="11" spans="1:13" x14ac:dyDescent="0.2">
      <c r="A11" s="2">
        <f t="shared" si="2"/>
        <v>7</v>
      </c>
      <c r="B11" s="2">
        <f t="shared" ca="1" si="3"/>
        <v>515</v>
      </c>
      <c r="C11" s="2">
        <f t="shared" ref="C11:C16" ca="1" si="11">MAX(G10,B11)</f>
        <v>515</v>
      </c>
      <c r="D11" s="2">
        <f t="shared" ca="1" si="10"/>
        <v>38</v>
      </c>
      <c r="E11" s="2">
        <f t="shared" ca="1" si="4"/>
        <v>515</v>
      </c>
      <c r="F11" s="2">
        <f t="shared" ca="1" si="5"/>
        <v>53</v>
      </c>
      <c r="G11" s="2">
        <f t="shared" ca="1" si="6"/>
        <v>568</v>
      </c>
      <c r="H11" s="2">
        <f t="shared" ca="1" si="7"/>
        <v>53</v>
      </c>
      <c r="I11" s="2">
        <f t="shared" ca="1" si="8"/>
        <v>0</v>
      </c>
      <c r="J11" s="2">
        <f t="shared" ca="1" si="9"/>
        <v>150</v>
      </c>
      <c r="K11" s="2">
        <f t="shared" ca="1" si="0"/>
        <v>0.77466382207010653</v>
      </c>
      <c r="L11" s="2">
        <f t="shared" ca="1" si="1"/>
        <v>0.85238656987574823</v>
      </c>
      <c r="M11" s="2">
        <f t="shared" ca="1" si="1"/>
        <v>0.27199430158782156</v>
      </c>
    </row>
    <row r="12" spans="1:13" x14ac:dyDescent="0.2">
      <c r="A12" s="2">
        <f t="shared" si="2"/>
        <v>8</v>
      </c>
      <c r="B12" s="2">
        <f t="shared" ca="1" si="3"/>
        <v>519</v>
      </c>
      <c r="C12" s="2">
        <f t="shared" ca="1" si="11"/>
        <v>568</v>
      </c>
      <c r="D12" s="2">
        <f t="shared" ca="1" si="10"/>
        <v>17</v>
      </c>
      <c r="E12" s="2">
        <f t="shared" ca="1" si="4"/>
        <v>519</v>
      </c>
      <c r="F12" s="2">
        <f t="shared" ca="1" si="5"/>
        <v>90</v>
      </c>
      <c r="G12" s="2">
        <f t="shared" ca="1" si="6"/>
        <v>609</v>
      </c>
      <c r="H12" s="2">
        <f t="shared" ca="1" si="7"/>
        <v>90</v>
      </c>
      <c r="I12" s="2">
        <f t="shared" ca="1" si="8"/>
        <v>0</v>
      </c>
      <c r="J12" s="2">
        <f t="shared" ca="1" si="9"/>
        <v>4</v>
      </c>
      <c r="K12" s="2">
        <f t="shared" ca="1" si="0"/>
        <v>4.0319760690020301E-2</v>
      </c>
      <c r="L12" s="2">
        <f t="shared" ca="1" si="1"/>
        <v>0.57222335688663384</v>
      </c>
      <c r="M12" s="2">
        <f t="shared" ca="1" si="1"/>
        <v>0.70255915429428673</v>
      </c>
    </row>
    <row r="13" spans="1:13" x14ac:dyDescent="0.2">
      <c r="A13" s="2">
        <f t="shared" si="2"/>
        <v>9</v>
      </c>
      <c r="B13" s="2">
        <f t="shared" ca="1" si="3"/>
        <v>609</v>
      </c>
      <c r="C13" s="2">
        <f t="shared" ca="1" si="11"/>
        <v>609</v>
      </c>
      <c r="D13" s="2">
        <f t="shared" ca="1" si="10"/>
        <v>11</v>
      </c>
      <c r="E13" s="2">
        <f t="shared" ca="1" si="4"/>
        <v>609</v>
      </c>
      <c r="F13" s="2">
        <f t="shared" ca="1" si="5"/>
        <v>78</v>
      </c>
      <c r="G13" s="2">
        <f t="shared" ca="1" si="6"/>
        <v>687</v>
      </c>
      <c r="H13" s="2">
        <f t="shared" ca="1" si="7"/>
        <v>78</v>
      </c>
      <c r="I13" s="2">
        <f t="shared" ca="1" si="8"/>
        <v>0</v>
      </c>
      <c r="J13" s="2">
        <f t="shared" ca="1" si="9"/>
        <v>90</v>
      </c>
      <c r="K13" s="2">
        <f t="shared" ca="1" si="0"/>
        <v>0.58890412711485041</v>
      </c>
      <c r="L13" s="2">
        <f t="shared" ca="1" si="1"/>
        <v>0.42928445183963104</v>
      </c>
      <c r="M13" s="2">
        <f t="shared" ca="1" si="1"/>
        <v>0.56480818085324069</v>
      </c>
    </row>
    <row r="14" spans="1:13" x14ac:dyDescent="0.2">
      <c r="A14" s="2">
        <f t="shared" si="2"/>
        <v>10</v>
      </c>
      <c r="B14" s="2">
        <f t="shared" ca="1" si="3"/>
        <v>704</v>
      </c>
      <c r="C14" s="2">
        <f t="shared" ca="1" si="11"/>
        <v>704</v>
      </c>
      <c r="D14" s="2">
        <f t="shared" ca="1" si="10"/>
        <v>29</v>
      </c>
      <c r="E14" s="2">
        <f t="shared" ca="1" si="4"/>
        <v>704</v>
      </c>
      <c r="F14" s="2">
        <f t="shared" ca="1" si="5"/>
        <v>74</v>
      </c>
      <c r="G14" s="2">
        <f t="shared" ca="1" si="6"/>
        <v>778</v>
      </c>
      <c r="H14" s="2">
        <f t="shared" ca="1" si="7"/>
        <v>74</v>
      </c>
      <c r="I14" s="2">
        <f t="shared" ca="1" si="8"/>
        <v>0</v>
      </c>
      <c r="J14" s="2">
        <f t="shared" ca="1" si="9"/>
        <v>95</v>
      </c>
      <c r="K14" s="2">
        <f t="shared" ca="1" si="0"/>
        <v>0.60933115082171785</v>
      </c>
      <c r="L14" s="2">
        <f t="shared" ca="1" si="1"/>
        <v>0.76630010054549569</v>
      </c>
      <c r="M14" s="2">
        <f t="shared" ca="1" si="1"/>
        <v>0.51748668616304216</v>
      </c>
    </row>
    <row r="15" spans="1:13" x14ac:dyDescent="0.2">
      <c r="A15" s="2">
        <f t="shared" si="2"/>
        <v>11</v>
      </c>
      <c r="B15" s="2">
        <f t="shared" ca="1" si="3"/>
        <v>745</v>
      </c>
      <c r="C15" s="2">
        <f t="shared" ca="1" si="11"/>
        <v>778</v>
      </c>
      <c r="D15" s="2">
        <f t="shared" ca="1" si="10"/>
        <v>15</v>
      </c>
      <c r="E15" s="2">
        <f t="shared" ca="1" si="4"/>
        <v>745</v>
      </c>
      <c r="F15" s="2">
        <f t="shared" ca="1" si="5"/>
        <v>40</v>
      </c>
      <c r="G15" s="2">
        <f t="shared" ca="1" si="6"/>
        <v>785</v>
      </c>
      <c r="H15" s="2">
        <f t="shared" ca="1" si="7"/>
        <v>40</v>
      </c>
      <c r="I15" s="2">
        <f t="shared" ca="1" si="8"/>
        <v>0</v>
      </c>
      <c r="J15" s="2">
        <f t="shared" ca="1" si="9"/>
        <v>41</v>
      </c>
      <c r="K15" s="2">
        <f t="shared" ca="1" si="0"/>
        <v>0.33542989775561727</v>
      </c>
      <c r="L15" s="2">
        <f t="shared" ca="1" si="1"/>
        <v>0.54066548789480606</v>
      </c>
      <c r="M15" s="2">
        <f t="shared" ca="1" si="1"/>
        <v>0.1316006165950675</v>
      </c>
    </row>
    <row r="16" spans="1:13" x14ac:dyDescent="0.2">
      <c r="A16" s="2">
        <f t="shared" si="2"/>
        <v>12</v>
      </c>
      <c r="B16" s="2">
        <f t="shared" ca="1" si="3"/>
        <v>836</v>
      </c>
      <c r="C16" s="2">
        <f t="shared" ca="1" si="11"/>
        <v>836</v>
      </c>
      <c r="D16" s="2">
        <f t="shared" ca="1" si="10"/>
        <v>20</v>
      </c>
      <c r="E16" s="2">
        <f t="shared" ca="1" si="4"/>
        <v>836</v>
      </c>
      <c r="F16" s="2">
        <f t="shared" ca="1" si="5"/>
        <v>33</v>
      </c>
      <c r="G16" s="2">
        <f t="shared" ca="1" si="6"/>
        <v>869</v>
      </c>
      <c r="H16" s="2">
        <f t="shared" ca="1" si="7"/>
        <v>33</v>
      </c>
      <c r="I16" s="2">
        <f t="shared" ca="1" si="8"/>
        <v>0</v>
      </c>
      <c r="J16" s="2">
        <f t="shared" ca="1" si="9"/>
        <v>91</v>
      </c>
      <c r="K16" s="2">
        <f t="shared" ca="1" si="0"/>
        <v>0.59465332179420172</v>
      </c>
      <c r="L16" s="2">
        <f t="shared" ca="1" si="1"/>
        <v>0.63258158457673896</v>
      </c>
      <c r="M16" s="2">
        <f t="shared" ca="1" si="1"/>
        <v>4.3526032379957003E-2</v>
      </c>
    </row>
    <row r="17" spans="1:13" x14ac:dyDescent="0.2">
      <c r="A17" s="2">
        <f t="shared" si="2"/>
        <v>13</v>
      </c>
      <c r="B17" s="2">
        <f t="shared" ca="1" si="3"/>
        <v>935</v>
      </c>
      <c r="C17" s="2" t="s">
        <v>14</v>
      </c>
      <c r="D17" s="2">
        <f t="shared" ca="1" si="10"/>
        <v>26</v>
      </c>
      <c r="E17" s="2">
        <f t="shared" ca="1" si="4"/>
        <v>935</v>
      </c>
      <c r="F17" s="2">
        <f t="shared" ca="1" si="5"/>
        <v>48</v>
      </c>
      <c r="G17" s="2">
        <f t="shared" ca="1" si="6"/>
        <v>983</v>
      </c>
      <c r="H17" s="2">
        <f t="shared" ca="1" si="7"/>
        <v>48</v>
      </c>
      <c r="I17" s="2">
        <f t="shared" ca="1" si="8"/>
        <v>0</v>
      </c>
      <c r="J17" s="2">
        <f t="shared" ca="1" si="9"/>
        <v>99</v>
      </c>
      <c r="K17" s="2">
        <f t="shared" ca="1" si="0"/>
        <v>0.62719005636969938</v>
      </c>
      <c r="L17" s="2">
        <f t="shared" ca="1" si="1"/>
        <v>0.73671732105398413</v>
      </c>
      <c r="M17" s="2">
        <f t="shared" ca="1" si="1"/>
        <v>0.21699259789209568</v>
      </c>
    </row>
    <row r="18" spans="1:13" x14ac:dyDescent="0.2">
      <c r="A18" s="2">
        <f t="shared" si="2"/>
        <v>14</v>
      </c>
      <c r="B18" s="2">
        <f t="shared" ca="1" si="3"/>
        <v>1121</v>
      </c>
      <c r="C18" s="2">
        <f t="shared" ref="C18:C24" ca="1" si="12">MAX(G17,B18)</f>
        <v>1121</v>
      </c>
      <c r="D18" s="2">
        <f t="shared" ca="1" si="10"/>
        <v>12</v>
      </c>
      <c r="E18" s="2">
        <f t="shared" ca="1" si="4"/>
        <v>1121</v>
      </c>
      <c r="F18" s="2">
        <f t="shared" ca="1" si="5"/>
        <v>57</v>
      </c>
      <c r="G18" s="2">
        <f t="shared" ca="1" si="6"/>
        <v>1178</v>
      </c>
      <c r="H18" s="2">
        <f t="shared" ca="1" si="7"/>
        <v>57</v>
      </c>
      <c r="I18" s="2">
        <f t="shared" ca="1" si="8"/>
        <v>0</v>
      </c>
      <c r="J18" s="2">
        <f t="shared" ca="1" si="9"/>
        <v>186</v>
      </c>
      <c r="K18" s="2">
        <f t="shared" ca="1" si="0"/>
        <v>0.84230208096451675</v>
      </c>
      <c r="L18" s="2">
        <f t="shared" ca="1" si="1"/>
        <v>0.46613532698438254</v>
      </c>
      <c r="M18" s="2">
        <f t="shared" ca="1" si="1"/>
        <v>0.32393904520443695</v>
      </c>
    </row>
    <row r="19" spans="1:13" x14ac:dyDescent="0.2">
      <c r="A19" s="2">
        <f t="shared" si="2"/>
        <v>15</v>
      </c>
      <c r="B19" s="2">
        <f t="shared" ca="1" si="3"/>
        <v>1216</v>
      </c>
      <c r="C19" s="2">
        <f t="shared" ca="1" si="12"/>
        <v>1216</v>
      </c>
      <c r="D19" s="2">
        <f t="shared" ca="1" si="10"/>
        <v>40</v>
      </c>
      <c r="E19" s="2">
        <f t="shared" ca="1" si="4"/>
        <v>1216</v>
      </c>
      <c r="F19" s="2">
        <f t="shared" ca="1" si="5"/>
        <v>106</v>
      </c>
      <c r="G19" s="2">
        <f t="shared" ca="1" si="6"/>
        <v>1322</v>
      </c>
      <c r="H19" s="2">
        <f t="shared" ca="1" si="7"/>
        <v>106</v>
      </c>
      <c r="I19" s="2">
        <f t="shared" ca="1" si="8"/>
        <v>0</v>
      </c>
      <c r="J19" s="2">
        <f t="shared" ca="1" si="9"/>
        <v>95</v>
      </c>
      <c r="K19" s="2">
        <f t="shared" ca="1" si="0"/>
        <v>0.61111292634145298</v>
      </c>
      <c r="L19" s="2">
        <f t="shared" ca="1" si="1"/>
        <v>0.87006583222719469</v>
      </c>
      <c r="M19" s="2">
        <f t="shared" ca="1" si="1"/>
        <v>0.87604622114540598</v>
      </c>
    </row>
    <row r="20" spans="1:13" x14ac:dyDescent="0.2">
      <c r="A20" s="2">
        <f t="shared" si="2"/>
        <v>16</v>
      </c>
      <c r="B20" s="2">
        <f t="shared" ca="1" si="3"/>
        <v>1223</v>
      </c>
      <c r="C20" s="2">
        <f t="shared" ca="1" si="12"/>
        <v>1322</v>
      </c>
      <c r="D20" s="2">
        <f t="shared" ca="1" si="10"/>
        <v>7</v>
      </c>
      <c r="E20" s="2">
        <f t="shared" ca="1" si="4"/>
        <v>1223</v>
      </c>
      <c r="F20" s="2">
        <f t="shared" ca="1" si="5"/>
        <v>55</v>
      </c>
      <c r="G20" s="2">
        <f t="shared" ca="1" si="6"/>
        <v>1278</v>
      </c>
      <c r="H20" s="2">
        <f t="shared" ca="1" si="7"/>
        <v>55</v>
      </c>
      <c r="I20" s="2">
        <f t="shared" ca="1" si="8"/>
        <v>0</v>
      </c>
      <c r="J20" s="2">
        <f t="shared" ca="1" si="9"/>
        <v>7</v>
      </c>
      <c r="K20" s="2">
        <f t="shared" ca="1" si="0"/>
        <v>6.7127746889567241E-2</v>
      </c>
      <c r="L20" s="2">
        <f t="shared" ca="1" si="1"/>
        <v>0.3106659342971948</v>
      </c>
      <c r="M20" s="2">
        <f t="shared" ca="1" si="1"/>
        <v>0.30057814820147821</v>
      </c>
    </row>
    <row r="21" spans="1:13" x14ac:dyDescent="0.2">
      <c r="A21" s="2">
        <f t="shared" si="2"/>
        <v>17</v>
      </c>
      <c r="B21" s="2">
        <f t="shared" ca="1" si="3"/>
        <v>1224</v>
      </c>
      <c r="C21" s="2">
        <f t="shared" ca="1" si="12"/>
        <v>1278</v>
      </c>
      <c r="D21" s="2">
        <f t="shared" ca="1" si="10"/>
        <v>25</v>
      </c>
      <c r="E21" s="2">
        <f t="shared" ca="1" si="4"/>
        <v>1224</v>
      </c>
      <c r="F21" s="2">
        <f t="shared" ca="1" si="5"/>
        <v>50</v>
      </c>
      <c r="G21" s="2">
        <f t="shared" ca="1" si="6"/>
        <v>1274</v>
      </c>
      <c r="H21" s="2">
        <f t="shared" ca="1" si="7"/>
        <v>50</v>
      </c>
      <c r="I21" s="2">
        <f t="shared" ca="1" si="8"/>
        <v>0</v>
      </c>
      <c r="J21" s="2">
        <f t="shared" ca="1" si="9"/>
        <v>1</v>
      </c>
      <c r="K21" s="2">
        <f t="shared" ca="1" si="0"/>
        <v>7.0765170244532216E-3</v>
      </c>
      <c r="L21" s="2">
        <f t="shared" ref="L21:M24" ca="1" si="13">RAND()</f>
        <v>0.71974894229898678</v>
      </c>
      <c r="M21" s="2">
        <f t="shared" ca="1" si="13"/>
        <v>0.24096413533512384</v>
      </c>
    </row>
    <row r="22" spans="1:13" x14ac:dyDescent="0.2">
      <c r="A22" s="2">
        <f t="shared" si="2"/>
        <v>18</v>
      </c>
      <c r="B22" s="2">
        <f t="shared" ca="1" si="3"/>
        <v>1258</v>
      </c>
      <c r="C22" s="2">
        <f t="shared" ca="1" si="12"/>
        <v>1274</v>
      </c>
      <c r="D22" s="2">
        <f t="shared" ca="1" si="10"/>
        <v>6</v>
      </c>
      <c r="E22" s="2">
        <f t="shared" ca="1" si="4"/>
        <v>1258</v>
      </c>
      <c r="F22" s="2">
        <f t="shared" ca="1" si="5"/>
        <v>108</v>
      </c>
      <c r="G22" s="2">
        <f t="shared" ca="1" si="6"/>
        <v>1366</v>
      </c>
      <c r="H22" s="2">
        <f t="shared" ca="1" si="7"/>
        <v>108</v>
      </c>
      <c r="I22" s="2">
        <f t="shared" ca="1" si="8"/>
        <v>0</v>
      </c>
      <c r="J22" s="2">
        <f t="shared" ca="1" si="9"/>
        <v>34</v>
      </c>
      <c r="K22" s="2">
        <f t="shared" ca="1" si="0"/>
        <v>0.28912937878645439</v>
      </c>
      <c r="L22" s="2">
        <f t="shared" ca="1" si="13"/>
        <v>0.27797128544469552</v>
      </c>
      <c r="M22" s="2">
        <f t="shared" ca="1" si="13"/>
        <v>0.90897648789417851</v>
      </c>
    </row>
    <row r="23" spans="1:13" x14ac:dyDescent="0.2">
      <c r="A23" s="2">
        <f t="shared" si="2"/>
        <v>19</v>
      </c>
      <c r="B23" s="2">
        <f t="shared" ca="1" si="3"/>
        <v>1294</v>
      </c>
      <c r="C23" s="2">
        <f t="shared" ca="1" si="12"/>
        <v>1366</v>
      </c>
      <c r="D23" s="2">
        <f t="shared" ca="1" si="10"/>
        <v>45</v>
      </c>
      <c r="E23" s="2">
        <f t="shared" ca="1" si="4"/>
        <v>1294</v>
      </c>
      <c r="F23" s="2">
        <f t="shared" ca="1" si="5"/>
        <v>71</v>
      </c>
      <c r="G23" s="2">
        <f t="shared" ca="1" si="6"/>
        <v>1365</v>
      </c>
      <c r="H23" s="2">
        <f t="shared" ca="1" si="7"/>
        <v>71</v>
      </c>
      <c r="I23" s="2">
        <f t="shared" ca="1" si="8"/>
        <v>0</v>
      </c>
      <c r="J23" s="2">
        <f t="shared" ca="1" si="9"/>
        <v>36</v>
      </c>
      <c r="K23" s="2">
        <f t="shared" ca="1" si="0"/>
        <v>0.30272395108826577</v>
      </c>
      <c r="L23" s="2">
        <f t="shared" ca="1" si="13"/>
        <v>0.89790894726740766</v>
      </c>
      <c r="M23" s="2">
        <f t="shared" ca="1" si="13"/>
        <v>0.48586499133761185</v>
      </c>
    </row>
    <row r="24" spans="1:13" x14ac:dyDescent="0.2">
      <c r="A24" s="2">
        <f t="shared" si="2"/>
        <v>20</v>
      </c>
      <c r="B24" s="2">
        <f t="shared" ca="1" si="3"/>
        <v>1321</v>
      </c>
      <c r="C24" s="2">
        <f t="shared" ca="1" si="12"/>
        <v>1365</v>
      </c>
      <c r="D24" s="2">
        <f t="shared" ca="1" si="10"/>
        <v>6</v>
      </c>
      <c r="E24" s="2">
        <f t="shared" ca="1" si="4"/>
        <v>1321</v>
      </c>
      <c r="F24" s="2">
        <f t="shared" ca="1" si="5"/>
        <v>114</v>
      </c>
      <c r="G24" s="2">
        <f t="shared" ca="1" si="6"/>
        <v>1435</v>
      </c>
      <c r="H24" s="2">
        <f t="shared" ca="1" si="7"/>
        <v>114</v>
      </c>
      <c r="I24" s="2">
        <f t="shared" ca="1" si="8"/>
        <v>0</v>
      </c>
      <c r="J24" s="2">
        <f t="shared" ca="1" si="9"/>
        <v>27</v>
      </c>
      <c r="K24" s="2">
        <f t="shared" ca="1" si="0"/>
        <v>0.23221634277208303</v>
      </c>
      <c r="L24" s="2">
        <f t="shared" ca="1" si="13"/>
        <v>0.27893181303451042</v>
      </c>
      <c r="M24" s="2">
        <f t="shared" ca="1" si="13"/>
        <v>0.97127253079103648</v>
      </c>
    </row>
    <row r="26" spans="1:13" x14ac:dyDescent="0.2">
      <c r="A26" s="2" t="s">
        <v>16</v>
      </c>
      <c r="D26" s="5">
        <f ca="1">AVERAGE(D5:D24)</f>
        <v>20.631578947368421</v>
      </c>
      <c r="F26" s="5">
        <f ca="1">AVERAGE(F5:F24)</f>
        <v>69.95</v>
      </c>
      <c r="H26" s="5">
        <f ca="1">AVERAGE(H5:H24)</f>
        <v>69.95</v>
      </c>
      <c r="I26" s="5">
        <f ca="1">AVERAGE(I5:I24)</f>
        <v>0</v>
      </c>
      <c r="J26" s="5">
        <f ca="1">AVERAGE(J5:J24)</f>
        <v>66.05</v>
      </c>
    </row>
    <row r="29" spans="1:13" x14ac:dyDescent="0.2">
      <c r="A29" s="6" t="s">
        <v>18</v>
      </c>
    </row>
  </sheetData>
  <phoneticPr fontId="0" type="noConversion"/>
  <printOptions gridLines="1" gridLinesSet="0"/>
  <pageMargins left="0.74803149606299213" right="0.74803149606299213" top="0.98425196850393704" bottom="0.98425196850393704" header="0.5" footer="0.5"/>
  <pageSetup paperSize="9" scale="79" orientation="portrait" horizontalDpi="4294967292" verticalDpi="4294967292" copies="0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Table17-1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Shane Dye</cp:lastModifiedBy>
  <dcterms:created xsi:type="dcterms:W3CDTF">2004-08-02T14:21:39Z</dcterms:created>
  <dcterms:modified xsi:type="dcterms:W3CDTF">2012-05-27T06:55:07Z</dcterms:modified>
</cp:coreProperties>
</file>