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315" windowWidth="18720" windowHeight="11640"/>
  </bookViews>
  <sheets>
    <sheet name="HOUSE MONEY CALCULATIONS" sheetId="1" r:id="rId1"/>
    <sheet name="RISK AVERSION CALCULATIONS" sheetId="2" r:id="rId2"/>
    <sheet name="PROPOSER DECISION" sheetId="3" r:id="rId3"/>
  </sheets>
  <calcPr calcId="152511"/>
</workbook>
</file>

<file path=xl/calcChain.xml><?xml version="1.0" encoding="utf-8"?>
<calcChain xmlns="http://schemas.openxmlformats.org/spreadsheetml/2006/main">
  <c r="C51" i="3" l="1"/>
  <c r="D51" i="3" s="1"/>
  <c r="E51" i="3" s="1"/>
  <c r="B51" i="3"/>
  <c r="C50" i="3"/>
  <c r="D50" i="3" s="1"/>
  <c r="E50" i="3" s="1"/>
  <c r="B50" i="3"/>
  <c r="C49" i="3"/>
  <c r="D49" i="3" s="1"/>
  <c r="E49" i="3" s="1"/>
  <c r="B49" i="3"/>
  <c r="C48" i="3"/>
  <c r="D48" i="3" s="1"/>
  <c r="E48" i="3" s="1"/>
  <c r="B48" i="3"/>
  <c r="C47" i="3"/>
  <c r="D47" i="3" s="1"/>
  <c r="E47" i="3" s="1"/>
  <c r="B47" i="3"/>
  <c r="C46" i="3"/>
  <c r="D46" i="3" s="1"/>
  <c r="E46" i="3" s="1"/>
  <c r="B46" i="3"/>
  <c r="C45" i="3"/>
  <c r="D45" i="3" s="1"/>
  <c r="E45" i="3" s="1"/>
  <c r="B45" i="3"/>
  <c r="C44" i="3"/>
  <c r="D44" i="3" s="1"/>
  <c r="E44" i="3" s="1"/>
  <c r="B44" i="3"/>
  <c r="C43" i="3"/>
  <c r="D43" i="3" s="1"/>
  <c r="E43" i="3" s="1"/>
  <c r="B43" i="3"/>
  <c r="C42" i="3"/>
  <c r="D42" i="3" s="1"/>
  <c r="E42" i="3" s="1"/>
  <c r="B42" i="3"/>
  <c r="C41" i="3"/>
  <c r="D41" i="3" s="1"/>
  <c r="E41" i="3" s="1"/>
  <c r="B41" i="3"/>
  <c r="C40" i="3"/>
  <c r="D40" i="3" s="1"/>
  <c r="E40" i="3" s="1"/>
  <c r="B40" i="3"/>
  <c r="C39" i="3"/>
  <c r="D39" i="3" s="1"/>
  <c r="E39" i="3" s="1"/>
  <c r="B39" i="3"/>
  <c r="C38" i="3"/>
  <c r="D38" i="3" s="1"/>
  <c r="E38" i="3" s="1"/>
  <c r="B38" i="3"/>
  <c r="C37" i="3"/>
  <c r="D37" i="3" s="1"/>
  <c r="E37" i="3" s="1"/>
  <c r="B37" i="3"/>
  <c r="C36" i="3"/>
  <c r="D36" i="3" s="1"/>
  <c r="E36" i="3" s="1"/>
  <c r="B36" i="3"/>
  <c r="C35" i="3"/>
  <c r="D35" i="3" s="1"/>
  <c r="E35" i="3" s="1"/>
  <c r="B35" i="3"/>
  <c r="C34" i="3"/>
  <c r="D34" i="3" s="1"/>
  <c r="E34" i="3" s="1"/>
  <c r="B34" i="3"/>
  <c r="C33" i="3"/>
  <c r="D33" i="3" s="1"/>
  <c r="E33" i="3" s="1"/>
  <c r="B33" i="3"/>
  <c r="C32" i="3"/>
  <c r="D32" i="3" s="1"/>
  <c r="E32" i="3" s="1"/>
  <c r="B32" i="3"/>
  <c r="C31" i="3"/>
  <c r="D31" i="3" s="1"/>
  <c r="E31" i="3" s="1"/>
  <c r="B31" i="3"/>
  <c r="C30" i="3"/>
  <c r="D30" i="3" s="1"/>
  <c r="E30" i="3" s="1"/>
  <c r="B30" i="3"/>
  <c r="C29" i="3"/>
  <c r="D29" i="3" s="1"/>
  <c r="E29" i="3" s="1"/>
  <c r="B29" i="3"/>
  <c r="C28" i="3"/>
  <c r="D28" i="3" s="1"/>
  <c r="E28" i="3" s="1"/>
  <c r="B28" i="3"/>
  <c r="C27" i="3"/>
  <c r="D27" i="3" s="1"/>
  <c r="E27" i="3" s="1"/>
  <c r="B27" i="3"/>
  <c r="C26" i="3"/>
  <c r="D26" i="3" s="1"/>
  <c r="E26" i="3" s="1"/>
  <c r="B26" i="3"/>
  <c r="C25" i="3"/>
  <c r="D25" i="3" s="1"/>
  <c r="E25" i="3" s="1"/>
  <c r="B25" i="3"/>
  <c r="C24" i="3"/>
  <c r="D24" i="3" s="1"/>
  <c r="E24" i="3" s="1"/>
  <c r="B24" i="3"/>
  <c r="C23" i="3"/>
  <c r="D23" i="3" s="1"/>
  <c r="E23" i="3" s="1"/>
  <c r="B23" i="3"/>
  <c r="C22" i="3"/>
  <c r="D22" i="3" s="1"/>
  <c r="E22" i="3" s="1"/>
  <c r="B22" i="3"/>
  <c r="C21" i="3"/>
  <c r="D21" i="3" s="1"/>
  <c r="E21" i="3" s="1"/>
  <c r="B21" i="3"/>
  <c r="C20" i="3"/>
  <c r="D20" i="3" s="1"/>
  <c r="E20" i="3" s="1"/>
  <c r="B20" i="3"/>
  <c r="C19" i="3"/>
  <c r="D19" i="3" s="1"/>
  <c r="E19" i="3" s="1"/>
  <c r="B19" i="3"/>
  <c r="C18" i="3"/>
  <c r="D18" i="3" s="1"/>
  <c r="E18" i="3" s="1"/>
  <c r="B18" i="3"/>
  <c r="C17" i="3"/>
  <c r="D17" i="3" s="1"/>
  <c r="E17" i="3" s="1"/>
  <c r="B17" i="3"/>
  <c r="C16" i="3"/>
  <c r="D16" i="3" s="1"/>
  <c r="E16" i="3" s="1"/>
  <c r="B16" i="3"/>
  <c r="C15" i="3"/>
  <c r="D15" i="3" s="1"/>
  <c r="E15" i="3" s="1"/>
  <c r="B15" i="3"/>
  <c r="C14" i="3"/>
  <c r="D14" i="3" s="1"/>
  <c r="E14" i="3" s="1"/>
  <c r="B14" i="3"/>
  <c r="C13" i="3"/>
  <c r="D13" i="3" s="1"/>
  <c r="E13" i="3" s="1"/>
  <c r="B13" i="3"/>
  <c r="C12" i="3"/>
  <c r="D12" i="3" s="1"/>
  <c r="E12" i="3" s="1"/>
  <c r="B12" i="3"/>
  <c r="C11" i="3"/>
  <c r="D11" i="3" s="1"/>
  <c r="E11" i="3" s="1"/>
  <c r="B11" i="3"/>
  <c r="C10" i="3"/>
  <c r="D10" i="3" s="1"/>
  <c r="E10" i="3" s="1"/>
  <c r="B10" i="3"/>
  <c r="C9" i="3"/>
  <c r="D9" i="3" s="1"/>
  <c r="E9" i="3" s="1"/>
  <c r="B9" i="3"/>
  <c r="C8" i="3"/>
  <c r="D8" i="3" s="1"/>
  <c r="E8" i="3" s="1"/>
  <c r="B8" i="3"/>
  <c r="C7" i="3"/>
  <c r="D7" i="3" s="1"/>
  <c r="E7" i="3" s="1"/>
  <c r="B7" i="3"/>
  <c r="C6" i="3"/>
  <c r="D6" i="3" s="1"/>
  <c r="E6" i="3" s="1"/>
  <c r="B6" i="3"/>
  <c r="C5" i="3"/>
  <c r="D5" i="3" s="1"/>
  <c r="E5" i="3" s="1"/>
  <c r="B5" i="3"/>
  <c r="C4" i="3"/>
  <c r="D4" i="3" s="1"/>
  <c r="E4" i="3" s="1"/>
  <c r="B4" i="3"/>
  <c r="C3" i="3"/>
  <c r="D3" i="3" s="1"/>
  <c r="E3" i="3" s="1"/>
  <c r="B3" i="3"/>
  <c r="C2" i="3"/>
  <c r="D2" i="3" s="1"/>
  <c r="E2" i="3" s="1"/>
  <c r="B2" i="3"/>
  <c r="D14" i="2" l="1"/>
  <c r="J8" i="2" l="1"/>
  <c r="I8" i="2"/>
  <c r="I11" i="2" s="1"/>
  <c r="I14" i="2" s="1"/>
  <c r="H8" i="2"/>
  <c r="G8" i="2"/>
  <c r="G11" i="2" s="1"/>
  <c r="G14" i="2" s="1"/>
  <c r="F8" i="2"/>
  <c r="E8" i="2"/>
  <c r="E11" i="2" s="1"/>
  <c r="E14" i="2" s="1"/>
  <c r="D8" i="2"/>
  <c r="C8" i="2"/>
  <c r="C11" i="2" s="1"/>
  <c r="C14" i="2" s="1"/>
  <c r="B8" i="2"/>
  <c r="J7" i="2"/>
  <c r="J10" i="2" s="1"/>
  <c r="J13" i="2" s="1"/>
  <c r="I7" i="2"/>
  <c r="H7" i="2"/>
  <c r="H10" i="2" s="1"/>
  <c r="H13" i="2" s="1"/>
  <c r="G7" i="2"/>
  <c r="F7" i="2"/>
  <c r="F10" i="2" s="1"/>
  <c r="F13" i="2" s="1"/>
  <c r="E7" i="2"/>
  <c r="D7" i="2"/>
  <c r="D10" i="2" s="1"/>
  <c r="D13" i="2" s="1"/>
  <c r="C7" i="2"/>
  <c r="B7" i="2"/>
  <c r="B10" i="2" s="1"/>
  <c r="B13" i="2" s="1"/>
  <c r="J6" i="2"/>
  <c r="I6" i="2"/>
  <c r="H6" i="2"/>
  <c r="G6" i="2"/>
  <c r="F6" i="2"/>
  <c r="E6" i="2"/>
  <c r="D6" i="2"/>
  <c r="C6" i="2"/>
  <c r="B6" i="2"/>
  <c r="J5" i="2"/>
  <c r="I5" i="2"/>
  <c r="H5" i="2"/>
  <c r="G5" i="2"/>
  <c r="F5" i="2"/>
  <c r="E5" i="2"/>
  <c r="D5" i="2"/>
  <c r="C5" i="2"/>
  <c r="B5" i="2"/>
  <c r="B2" i="1"/>
  <c r="B3" i="1"/>
  <c r="B4" i="1"/>
  <c r="B5" i="1"/>
  <c r="B6" i="1"/>
  <c r="B8" i="1"/>
  <c r="B9" i="1"/>
  <c r="B10" i="1"/>
  <c r="B11" i="1"/>
  <c r="B12" i="1"/>
  <c r="B13" i="1"/>
  <c r="B14" i="1"/>
  <c r="B15" i="1"/>
  <c r="B16" i="1"/>
  <c r="B17" i="1"/>
  <c r="B7" i="1"/>
  <c r="E10" i="2" l="1"/>
  <c r="E13" i="2" s="1"/>
  <c r="I10" i="2"/>
  <c r="I13" i="2" s="1"/>
  <c r="D11" i="2"/>
  <c r="H11" i="2"/>
  <c r="H14" i="2" s="1"/>
  <c r="C10" i="2"/>
  <c r="C13" i="2" s="1"/>
  <c r="G10" i="2"/>
  <c r="G13" i="2" s="1"/>
  <c r="B11" i="2"/>
  <c r="B14" i="2" s="1"/>
  <c r="F11" i="2"/>
  <c r="F14" i="2" s="1"/>
  <c r="J11" i="2"/>
  <c r="J14" i="2" s="1"/>
</calcChain>
</file>

<file path=xl/sharedStrings.xml><?xml version="1.0" encoding="utf-8"?>
<sst xmlns="http://schemas.openxmlformats.org/spreadsheetml/2006/main" count="26" uniqueCount="17">
  <si>
    <t>b0:</t>
  </si>
  <si>
    <t>b1:</t>
  </si>
  <si>
    <t>w</t>
  </si>
  <si>
    <t>P(SAFE)</t>
  </si>
  <si>
    <t>r:</t>
  </si>
  <si>
    <t>prob of higher outcome:</t>
  </si>
  <si>
    <t>x</t>
  </si>
  <si>
    <t>U(x)</t>
  </si>
  <si>
    <t>eu(S):</t>
  </si>
  <si>
    <t>eu(R):</t>
  </si>
  <si>
    <t>cert equiv (S):</t>
  </si>
  <si>
    <t>cert equiv (R):</t>
  </si>
  <si>
    <t>offer(y)</t>
  </si>
  <si>
    <t>probability of acceptance</t>
  </si>
  <si>
    <t>payoff</t>
  </si>
  <si>
    <t>U(payoff)</t>
  </si>
  <si>
    <t>EU(offer)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</si>
</sst>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'HOUSE MONEY CALCULATIONS'!$B$1</c:f>
              <c:strCache>
                <c:ptCount val="1"/>
                <c:pt idx="0">
                  <c:v>P(SAFE)</c:v>
                </c:pt>
              </c:strCache>
            </c:strRef>
          </c:tx>
          <c:marker>
            <c:symbol val="none"/>
          </c:marker>
          <c:xVal>
            <c:numRef>
              <c:f>'HOUSE MONEY CALCULATIONS'!$A$2:$A$18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'HOUSE MONEY CALCULATIONS'!$B$2:$B$18</c:f>
              <c:numCache>
                <c:formatCode>General</c:formatCode>
                <c:ptCount val="17"/>
                <c:pt idx="0">
                  <c:v>0.90349052020189469</c:v>
                </c:pt>
                <c:pt idx="1">
                  <c:v>0.87711803906949748</c:v>
                </c:pt>
                <c:pt idx="2">
                  <c:v>0.84606461915725983</c:v>
                </c:pt>
                <c:pt idx="3">
                  <c:v>0.81021802066793913</c:v>
                </c:pt>
                <c:pt idx="4">
                  <c:v>0.76965161393769377</c:v>
                </c:pt>
                <c:pt idx="5">
                  <c:v>0.72464615369555618</c:v>
                </c:pt>
                <c:pt idx="6">
                  <c:v>0.67569713900142292</c:v>
                </c:pt>
                <c:pt idx="7">
                  <c:v>0.62350527787320453</c:v>
                </c:pt>
                <c:pt idx="8">
                  <c:v>0.56894938123773886</c:v>
                </c:pt>
                <c:pt idx="9">
                  <c:v>0.51304308805377541</c:v>
                </c:pt>
                <c:pt idx="10">
                  <c:v>0.4568788613085395</c:v>
                </c:pt>
                <c:pt idx="11">
                  <c:v>0.40156436566153464</c:v>
                </c:pt>
                <c:pt idx="12">
                  <c:v>0.34815736164891575</c:v>
                </c:pt>
                <c:pt idx="13">
                  <c:v>0.29760545270350069</c:v>
                </c:pt>
                <c:pt idx="14">
                  <c:v>0.25069636488240254</c:v>
                </c:pt>
                <c:pt idx="15">
                  <c:v>0.20802303852689702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43424"/>
        <c:axId val="225748480"/>
      </c:scatterChart>
      <c:valAx>
        <c:axId val="9354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Wealth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5748480"/>
        <c:crosses val="autoZero"/>
        <c:crossBetween val="midCat"/>
      </c:valAx>
      <c:valAx>
        <c:axId val="225748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Prob(S chosen)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543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'PROPOSER DECISION'!$E$1</c:f>
              <c:strCache>
                <c:ptCount val="1"/>
                <c:pt idx="0">
                  <c:v>EU(offer)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'PROPOSER DECISION'!$A$2:$A$51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'PROPOSER DECISION'!$E$2:$E$51</c:f>
              <c:numCache>
                <c:formatCode>General</c:formatCode>
                <c:ptCount val="50"/>
                <c:pt idx="0">
                  <c:v>1.7100080198187317E-4</c:v>
                </c:pt>
                <c:pt idx="1">
                  <c:v>2.9728407211028306E-4</c:v>
                </c:pt>
                <c:pt idx="2">
                  <c:v>5.067706640201682E-4</c:v>
                </c:pt>
                <c:pt idx="3">
                  <c:v>8.4712530287792229E-4</c:v>
                </c:pt>
                <c:pt idx="4">
                  <c:v>1.3887140969305754E-3</c:v>
                </c:pt>
                <c:pt idx="5">
                  <c:v>2.2327626793663723E-3</c:v>
                </c:pt>
                <c:pt idx="6">
                  <c:v>3.5210771362941904E-3</c:v>
                </c:pt>
                <c:pt idx="7">
                  <c:v>5.4469581496888681E-3</c:v>
                </c:pt>
                <c:pt idx="8">
                  <c:v>8.2665494050762744E-3</c:v>
                </c:pt>
                <c:pt idx="9">
                  <c:v>1.2309397444469752E-2</c:v>
                </c:pt>
                <c:pt idx="10">
                  <c:v>1.7986516309555965E-2</c:v>
                </c:pt>
                <c:pt idx="11">
                  <c:v>2.5793833011437433E-2</c:v>
                </c:pt>
                <c:pt idx="12">
                  <c:v>3.630865181177588E-2</c:v>
                </c:pt>
                <c:pt idx="13">
                  <c:v>5.0176839989767748E-2</c:v>
                </c:pt>
                <c:pt idx="14">
                  <c:v>6.8088914252265612E-2</c:v>
                </c:pt>
                <c:pt idx="15">
                  <c:v>9.0744158051395157E-2</c:v>
                </c:pt>
                <c:pt idx="16">
                  <c:v>0.11880331042533242</c:v>
                </c:pt>
                <c:pt idx="17">
                  <c:v>0.15283211971170224</c:v>
                </c:pt>
                <c:pt idx="18">
                  <c:v>0.19323992715529603</c:v>
                </c:pt>
                <c:pt idx="19">
                  <c:v>0.24021912621322006</c:v>
                </c:pt>
                <c:pt idx="20">
                  <c:v>0.29369248433083689</c:v>
                </c:pt>
                <c:pt idx="21">
                  <c:v>0.35327559587678575</c:v>
                </c:pt>
                <c:pt idx="22">
                  <c:v>0.41826094522192359</c:v>
                </c:pt>
                <c:pt idx="23">
                  <c:v>0.48762815842690488</c:v>
                </c:pt>
                <c:pt idx="24">
                  <c:v>0.56008218185576197</c:v>
                </c:pt>
                <c:pt idx="25">
                  <c:v>0.63411772077733242</c:v>
                </c:pt>
                <c:pt idx="26">
                  <c:v>0.70810482297694055</c:v>
                </c:pt>
                <c:pt idx="27">
                  <c:v>0.78038757606727549</c:v>
                </c:pt>
                <c:pt idx="28">
                  <c:v>0.8493860135929675</c:v>
                </c:pt>
                <c:pt idx="29">
                  <c:v>0.91369083332545042</c:v>
                </c:pt>
                <c:pt idx="30">
                  <c:v>0.97214151436403129</c:v>
                </c:pt>
                <c:pt idx="31">
                  <c:v>1.0238807036240847</c:v>
                </c:pt>
                <c:pt idx="32">
                  <c:v>1.0683809233424739</c:v>
                </c:pt>
                <c:pt idx="33">
                  <c:v>1.1054431830579103</c:v>
                </c:pt>
                <c:pt idx="34">
                  <c:v>1.1351703872019332</c:v>
                </c:pt>
                <c:pt idx="35">
                  <c:v>1.1579210226710444</c:v>
                </c:pt>
                <c:pt idx="36">
                  <c:v>1.1742501703006107</c:v>
                </c:pt>
                <c:pt idx="37">
                  <c:v>1.1848453040530658</c:v>
                </c:pt>
                <c:pt idx="38">
                  <c:v>1.1904637224527281</c:v>
                </c:pt>
                <c:pt idx="39">
                  <c:v>1.1918770571034785</c:v>
                </c:pt>
                <c:pt idx="40">
                  <c:v>1.1898264670479695</c:v>
                </c:pt>
                <c:pt idx="41">
                  <c:v>1.1849902067678384</c:v>
                </c:pt>
                <c:pt idx="42">
                  <c:v>1.1779635438776701</c:v>
                </c:pt>
                <c:pt idx="43">
                  <c:v>1.1692496962462537</c:v>
                </c:pt>
                <c:pt idx="44">
                  <c:v>1.1592596431575213</c:v>
                </c:pt>
                <c:pt idx="45">
                  <c:v>1.1483183282237279</c:v>
                </c:pt>
                <c:pt idx="46">
                  <c:v>1.1366748290239823</c:v>
                </c:pt>
                <c:pt idx="47">
                  <c:v>1.1245143985236683</c:v>
                </c:pt>
                <c:pt idx="48">
                  <c:v>1.111970758971309</c:v>
                </c:pt>
                <c:pt idx="49">
                  <c:v>1.0991375402167911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834496"/>
        <c:axId val="139836032"/>
      </c:scatterChart>
      <c:valAx>
        <c:axId val="139834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36032"/>
        <c:crosses val="autoZero"/>
        <c:crossBetween val="midCat"/>
      </c:valAx>
      <c:valAx>
        <c:axId val="13983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34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5</xdr:row>
      <xdr:rowOff>95250</xdr:rowOff>
    </xdr:from>
    <xdr:to>
      <xdr:col>7</xdr:col>
      <xdr:colOff>600075</xdr:colOff>
      <xdr:row>19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90487</xdr:rowOff>
    </xdr:from>
    <xdr:to>
      <xdr:col>13</xdr:col>
      <xdr:colOff>476250</xdr:colOff>
      <xdr:row>20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Formulas="1" tabSelected="1" workbookViewId="0">
      <selection activeCell="F1" sqref="F1"/>
    </sheetView>
  </sheetViews>
  <sheetFormatPr defaultRowHeight="15" x14ac:dyDescent="0.25"/>
  <cols>
    <col min="1" max="1" width="4.85546875" customWidth="1"/>
    <col min="2" max="2" width="13" customWidth="1"/>
    <col min="3" max="3" width="3.42578125" customWidth="1"/>
  </cols>
  <sheetData>
    <row r="1" spans="1:5" x14ac:dyDescent="0.25">
      <c r="A1" s="1" t="s">
        <v>2</v>
      </c>
      <c r="B1" s="1" t="s">
        <v>3</v>
      </c>
      <c r="D1" s="1" t="s">
        <v>0</v>
      </c>
      <c r="E1">
        <v>1.3017000000000001</v>
      </c>
    </row>
    <row r="2" spans="1:5" x14ac:dyDescent="0.25">
      <c r="A2" s="2">
        <v>0</v>
      </c>
      <c r="B2">
        <f t="shared" ref="B2:B17" si="0">NORMSDIST(E$1+E$2*A2)</f>
        <v>0.90349052020189469</v>
      </c>
      <c r="D2" s="1" t="s">
        <v>1</v>
      </c>
      <c r="E2">
        <v>-0.14099999999999999</v>
      </c>
    </row>
    <row r="3" spans="1:5" x14ac:dyDescent="0.25">
      <c r="A3" s="2">
        <v>1</v>
      </c>
      <c r="B3">
        <f t="shared" si="0"/>
        <v>0.87711803906949748</v>
      </c>
      <c r="D3" s="1"/>
    </row>
    <row r="4" spans="1:5" x14ac:dyDescent="0.25">
      <c r="A4" s="2">
        <v>2</v>
      </c>
      <c r="B4">
        <f t="shared" si="0"/>
        <v>0.84606461915725983</v>
      </c>
      <c r="D4" s="1"/>
    </row>
    <row r="5" spans="1:5" x14ac:dyDescent="0.25">
      <c r="A5" s="2">
        <v>3</v>
      </c>
      <c r="B5">
        <f t="shared" si="0"/>
        <v>0.81021802066793913</v>
      </c>
      <c r="D5" s="1"/>
    </row>
    <row r="6" spans="1:5" x14ac:dyDescent="0.25">
      <c r="A6" s="2">
        <v>4</v>
      </c>
      <c r="B6">
        <f t="shared" si="0"/>
        <v>0.76965161393769377</v>
      </c>
      <c r="D6" s="1"/>
    </row>
    <row r="7" spans="1:5" x14ac:dyDescent="0.25">
      <c r="A7" s="2">
        <v>5</v>
      </c>
      <c r="B7">
        <f t="shared" si="0"/>
        <v>0.72464615369555618</v>
      </c>
    </row>
    <row r="8" spans="1:5" x14ac:dyDescent="0.25">
      <c r="A8" s="2">
        <v>6</v>
      </c>
      <c r="B8">
        <f t="shared" si="0"/>
        <v>0.67569713900142292</v>
      </c>
    </row>
    <row r="9" spans="1:5" x14ac:dyDescent="0.25">
      <c r="A9" s="2">
        <v>7</v>
      </c>
      <c r="B9">
        <f t="shared" si="0"/>
        <v>0.62350527787320453</v>
      </c>
    </row>
    <row r="10" spans="1:5" x14ac:dyDescent="0.25">
      <c r="A10">
        <v>8</v>
      </c>
      <c r="B10">
        <f t="shared" si="0"/>
        <v>0.56894938123773886</v>
      </c>
    </row>
    <row r="11" spans="1:5" x14ac:dyDescent="0.25">
      <c r="A11">
        <v>9</v>
      </c>
      <c r="B11">
        <f t="shared" si="0"/>
        <v>0.51304308805377541</v>
      </c>
    </row>
    <row r="12" spans="1:5" x14ac:dyDescent="0.25">
      <c r="A12">
        <v>10</v>
      </c>
      <c r="B12">
        <f t="shared" si="0"/>
        <v>0.4568788613085395</v>
      </c>
    </row>
    <row r="13" spans="1:5" x14ac:dyDescent="0.25">
      <c r="A13">
        <v>11</v>
      </c>
      <c r="B13">
        <f t="shared" si="0"/>
        <v>0.40156436566153464</v>
      </c>
    </row>
    <row r="14" spans="1:5" x14ac:dyDescent="0.25">
      <c r="A14">
        <v>12</v>
      </c>
      <c r="B14">
        <f t="shared" si="0"/>
        <v>0.34815736164891575</v>
      </c>
    </row>
    <row r="15" spans="1:5" x14ac:dyDescent="0.25">
      <c r="A15">
        <v>13</v>
      </c>
      <c r="B15">
        <f t="shared" si="0"/>
        <v>0.29760545270350069</v>
      </c>
    </row>
    <row r="16" spans="1:5" x14ac:dyDescent="0.25">
      <c r="A16">
        <v>14</v>
      </c>
      <c r="B16">
        <f t="shared" si="0"/>
        <v>0.25069636488240254</v>
      </c>
    </row>
    <row r="17" spans="1:2" x14ac:dyDescent="0.25">
      <c r="A17">
        <v>15</v>
      </c>
      <c r="B17">
        <f t="shared" si="0"/>
        <v>0.20802303852689702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K1" sqref="K1"/>
    </sheetView>
  </sheetViews>
  <sheetFormatPr defaultRowHeight="15" x14ac:dyDescent="0.25"/>
  <cols>
    <col min="1" max="1" width="22.42578125" style="3" customWidth="1"/>
    <col min="257" max="257" width="22.42578125" customWidth="1"/>
    <col min="513" max="513" width="22.42578125" customWidth="1"/>
    <col min="769" max="769" width="22.42578125" customWidth="1"/>
    <col min="1025" max="1025" width="22.42578125" customWidth="1"/>
    <col min="1281" max="1281" width="22.42578125" customWidth="1"/>
    <col min="1537" max="1537" width="22.42578125" customWidth="1"/>
    <col min="1793" max="1793" width="22.42578125" customWidth="1"/>
    <col min="2049" max="2049" width="22.42578125" customWidth="1"/>
    <col min="2305" max="2305" width="22.42578125" customWidth="1"/>
    <col min="2561" max="2561" width="22.42578125" customWidth="1"/>
    <col min="2817" max="2817" width="22.42578125" customWidth="1"/>
    <col min="3073" max="3073" width="22.42578125" customWidth="1"/>
    <col min="3329" max="3329" width="22.42578125" customWidth="1"/>
    <col min="3585" max="3585" width="22.42578125" customWidth="1"/>
    <col min="3841" max="3841" width="22.42578125" customWidth="1"/>
    <col min="4097" max="4097" width="22.42578125" customWidth="1"/>
    <col min="4353" max="4353" width="22.42578125" customWidth="1"/>
    <col min="4609" max="4609" width="22.42578125" customWidth="1"/>
    <col min="4865" max="4865" width="22.42578125" customWidth="1"/>
    <col min="5121" max="5121" width="22.42578125" customWidth="1"/>
    <col min="5377" max="5377" width="22.42578125" customWidth="1"/>
    <col min="5633" max="5633" width="22.42578125" customWidth="1"/>
    <col min="5889" max="5889" width="22.42578125" customWidth="1"/>
    <col min="6145" max="6145" width="22.42578125" customWidth="1"/>
    <col min="6401" max="6401" width="22.42578125" customWidth="1"/>
    <col min="6657" max="6657" width="22.42578125" customWidth="1"/>
    <col min="6913" max="6913" width="22.42578125" customWidth="1"/>
    <col min="7169" max="7169" width="22.42578125" customWidth="1"/>
    <col min="7425" max="7425" width="22.42578125" customWidth="1"/>
    <col min="7681" max="7681" width="22.42578125" customWidth="1"/>
    <col min="7937" max="7937" width="22.42578125" customWidth="1"/>
    <col min="8193" max="8193" width="22.42578125" customWidth="1"/>
    <col min="8449" max="8449" width="22.42578125" customWidth="1"/>
    <col min="8705" max="8705" width="22.42578125" customWidth="1"/>
    <col min="8961" max="8961" width="22.42578125" customWidth="1"/>
    <col min="9217" max="9217" width="22.42578125" customWidth="1"/>
    <col min="9473" max="9473" width="22.42578125" customWidth="1"/>
    <col min="9729" max="9729" width="22.42578125" customWidth="1"/>
    <col min="9985" max="9985" width="22.42578125" customWidth="1"/>
    <col min="10241" max="10241" width="22.42578125" customWidth="1"/>
    <col min="10497" max="10497" width="22.42578125" customWidth="1"/>
    <col min="10753" max="10753" width="22.42578125" customWidth="1"/>
    <col min="11009" max="11009" width="22.42578125" customWidth="1"/>
    <col min="11265" max="11265" width="22.42578125" customWidth="1"/>
    <col min="11521" max="11521" width="22.42578125" customWidth="1"/>
    <col min="11777" max="11777" width="22.42578125" customWidth="1"/>
    <col min="12033" max="12033" width="22.42578125" customWidth="1"/>
    <col min="12289" max="12289" width="22.42578125" customWidth="1"/>
    <col min="12545" max="12545" width="22.42578125" customWidth="1"/>
    <col min="12801" max="12801" width="22.42578125" customWidth="1"/>
    <col min="13057" max="13057" width="22.42578125" customWidth="1"/>
    <col min="13313" max="13313" width="22.42578125" customWidth="1"/>
    <col min="13569" max="13569" width="22.42578125" customWidth="1"/>
    <col min="13825" max="13825" width="22.42578125" customWidth="1"/>
    <col min="14081" max="14081" width="22.42578125" customWidth="1"/>
    <col min="14337" max="14337" width="22.42578125" customWidth="1"/>
    <col min="14593" max="14593" width="22.42578125" customWidth="1"/>
    <col min="14849" max="14849" width="22.42578125" customWidth="1"/>
    <col min="15105" max="15105" width="22.42578125" customWidth="1"/>
    <col min="15361" max="15361" width="22.42578125" customWidth="1"/>
    <col min="15617" max="15617" width="22.42578125" customWidth="1"/>
    <col min="15873" max="15873" width="22.42578125" customWidth="1"/>
    <col min="16129" max="16129" width="22.42578125" customWidth="1"/>
  </cols>
  <sheetData>
    <row r="1" spans="1:10" x14ac:dyDescent="0.25">
      <c r="A1" s="3" t="s">
        <v>4</v>
      </c>
      <c r="B1">
        <v>-1.72</v>
      </c>
      <c r="C1">
        <v>-0.95</v>
      </c>
      <c r="D1">
        <v>-0.49</v>
      </c>
      <c r="E1">
        <v>-0.15</v>
      </c>
      <c r="F1">
        <v>0.15</v>
      </c>
      <c r="G1">
        <v>0.41</v>
      </c>
      <c r="H1">
        <v>0.68</v>
      </c>
      <c r="I1">
        <v>0.97</v>
      </c>
      <c r="J1">
        <v>1.37</v>
      </c>
    </row>
    <row r="2" spans="1:10" x14ac:dyDescent="0.25">
      <c r="A2" s="3" t="s">
        <v>5</v>
      </c>
      <c r="B2">
        <v>0.1</v>
      </c>
      <c r="C2">
        <v>0.2</v>
      </c>
      <c r="D2">
        <v>0.3</v>
      </c>
      <c r="E2">
        <v>0.4</v>
      </c>
      <c r="F2">
        <v>0.5</v>
      </c>
      <c r="G2">
        <v>0.6</v>
      </c>
      <c r="H2">
        <v>0.7</v>
      </c>
      <c r="I2">
        <v>0.8</v>
      </c>
      <c r="J2">
        <v>0.9</v>
      </c>
    </row>
    <row r="4" spans="1:10" s="4" customFormat="1" ht="12.75" x14ac:dyDescent="0.2">
      <c r="A4" s="3" t="s">
        <v>6</v>
      </c>
      <c r="B4" s="4" t="s">
        <v>7</v>
      </c>
      <c r="C4" s="4" t="s">
        <v>7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</row>
    <row r="5" spans="1:10" x14ac:dyDescent="0.25">
      <c r="A5" s="3">
        <v>0.1</v>
      </c>
      <c r="B5">
        <f>$A5^(1-B$1)/(1-B$1)</f>
        <v>7.0053702866295937E-4</v>
      </c>
      <c r="C5">
        <f>$A5^(1-C$1)/(1-C$1)</f>
        <v>5.7539407912921255E-3</v>
      </c>
      <c r="D5">
        <f t="shared" ref="D5:J8" si="0">$A5^(1-D$1)/(1-D$1)</f>
        <v>2.1717695095948217E-2</v>
      </c>
      <c r="E5">
        <f t="shared" si="0"/>
        <v>6.1560502989925062E-2</v>
      </c>
      <c r="F5">
        <f t="shared" si="0"/>
        <v>0.16618088760267705</v>
      </c>
      <c r="G5">
        <f t="shared" si="0"/>
        <v>0.43566030216421409</v>
      </c>
      <c r="H5">
        <f t="shared" si="0"/>
        <v>1.4957190385082453</v>
      </c>
      <c r="I5">
        <f t="shared" si="0"/>
        <v>31.108476693233005</v>
      </c>
      <c r="J5">
        <f t="shared" si="0"/>
        <v>-6.3357535549187078</v>
      </c>
    </row>
    <row r="6" spans="1:10" x14ac:dyDescent="0.25">
      <c r="A6" s="3">
        <v>1.6</v>
      </c>
      <c r="B6">
        <f t="shared" ref="B6:C8" si="1">$A6^(1-B$1)/(1-B$1)</f>
        <v>1.3201930702460902</v>
      </c>
      <c r="C6">
        <f t="shared" si="1"/>
        <v>1.282328677640167</v>
      </c>
      <c r="D6">
        <f t="shared" si="0"/>
        <v>1.3519247092137956</v>
      </c>
      <c r="E6">
        <f t="shared" si="0"/>
        <v>1.4929323875926765</v>
      </c>
      <c r="F6">
        <f t="shared" si="0"/>
        <v>1.754215966487948</v>
      </c>
      <c r="G6">
        <f t="shared" si="0"/>
        <v>2.2365508573505304</v>
      </c>
      <c r="H6">
        <f t="shared" si="0"/>
        <v>3.6321888100979782</v>
      </c>
      <c r="I6">
        <f t="shared" si="0"/>
        <v>33.806666142615654</v>
      </c>
      <c r="J6">
        <f t="shared" si="0"/>
        <v>-2.2712967650526532</v>
      </c>
    </row>
    <row r="7" spans="1:10" x14ac:dyDescent="0.25">
      <c r="A7" s="3">
        <v>2</v>
      </c>
      <c r="B7">
        <f t="shared" si="1"/>
        <v>2.4223265213752145</v>
      </c>
      <c r="C7">
        <f t="shared" si="1"/>
        <v>1.9814078542048112</v>
      </c>
      <c r="D7">
        <f t="shared" si="0"/>
        <v>1.8851609070308686</v>
      </c>
      <c r="E7">
        <f t="shared" si="0"/>
        <v>1.9296860383788608</v>
      </c>
      <c r="F7">
        <f t="shared" si="0"/>
        <v>2.1205893237901887</v>
      </c>
      <c r="G7">
        <f t="shared" si="0"/>
        <v>2.5512656735780799</v>
      </c>
      <c r="H7">
        <f t="shared" si="0"/>
        <v>3.9010329653175377</v>
      </c>
      <c r="I7">
        <f t="shared" si="0"/>
        <v>34.03373752357308</v>
      </c>
      <c r="J7">
        <f t="shared" si="0"/>
        <v>-2.0913040453275533</v>
      </c>
    </row>
    <row r="8" spans="1:10" x14ac:dyDescent="0.25">
      <c r="A8" s="3">
        <v>3.85</v>
      </c>
      <c r="B8">
        <f t="shared" si="1"/>
        <v>14.384152547990615</v>
      </c>
      <c r="C8">
        <f t="shared" si="1"/>
        <v>7.1058136050290948</v>
      </c>
      <c r="D8">
        <f t="shared" si="0"/>
        <v>5.0020752234114694</v>
      </c>
      <c r="E8">
        <f t="shared" si="0"/>
        <v>4.0980947810857531</v>
      </c>
      <c r="F8">
        <f t="shared" si="0"/>
        <v>3.7001786621520369</v>
      </c>
      <c r="G8">
        <f t="shared" si="0"/>
        <v>3.7546531079575804</v>
      </c>
      <c r="H8">
        <f t="shared" si="0"/>
        <v>4.8105801523773088</v>
      </c>
      <c r="I8">
        <f t="shared" si="0"/>
        <v>34.709037223737909</v>
      </c>
      <c r="J8">
        <f t="shared" si="0"/>
        <v>-1.6412615902827246</v>
      </c>
    </row>
    <row r="10" spans="1:10" x14ac:dyDescent="0.25">
      <c r="A10" s="3" t="s">
        <v>8</v>
      </c>
      <c r="B10">
        <f>B$2*B$7+(1-B$2)*B$6</f>
        <v>1.4304064153590028</v>
      </c>
      <c r="C10">
        <f>C$2*C$7+(1-C$2)*C$6</f>
        <v>1.4221445129530959</v>
      </c>
      <c r="D10">
        <f t="shared" ref="D10:J10" si="2">D$2*D$7+(1-D$2)*D$6</f>
        <v>1.5118955685589173</v>
      </c>
      <c r="E10">
        <f t="shared" si="2"/>
        <v>1.6676338479071502</v>
      </c>
      <c r="F10">
        <f t="shared" si="2"/>
        <v>1.9374026451390685</v>
      </c>
      <c r="G10">
        <f t="shared" si="2"/>
        <v>2.4253797470870602</v>
      </c>
      <c r="H10">
        <f t="shared" si="2"/>
        <v>3.8203797187516697</v>
      </c>
      <c r="I10">
        <f t="shared" si="2"/>
        <v>33.988323247381594</v>
      </c>
      <c r="J10">
        <f t="shared" si="2"/>
        <v>-2.1093033173000633</v>
      </c>
    </row>
    <row r="11" spans="1:10" x14ac:dyDescent="0.25">
      <c r="A11" s="3" t="s">
        <v>9</v>
      </c>
      <c r="B11">
        <f>B$2*B$8+(1-B$2)*B$5</f>
        <v>1.4390457381248583</v>
      </c>
      <c r="C11">
        <f>C$2*C$8+(1-C$2)*C$5</f>
        <v>1.4257658736388528</v>
      </c>
      <c r="D11">
        <f t="shared" ref="D11:J11" si="3">D$2*D$8+(1-D$2)*D$5</f>
        <v>1.5158249535906045</v>
      </c>
      <c r="E11">
        <f t="shared" si="3"/>
        <v>1.6761742142282563</v>
      </c>
      <c r="F11">
        <f t="shared" si="3"/>
        <v>1.9331797748773569</v>
      </c>
      <c r="G11">
        <f t="shared" si="3"/>
        <v>2.4270559856402336</v>
      </c>
      <c r="H11">
        <f t="shared" si="3"/>
        <v>3.8161218182165899</v>
      </c>
      <c r="I11">
        <f t="shared" si="3"/>
        <v>33.988925117636924</v>
      </c>
      <c r="J11">
        <f t="shared" si="3"/>
        <v>-2.1107107867463228</v>
      </c>
    </row>
    <row r="13" spans="1:10" x14ac:dyDescent="0.25">
      <c r="A13" s="3" t="s">
        <v>10</v>
      </c>
      <c r="B13">
        <f t="shared" ref="B13:J13" si="4">((1-B$1)*B$10)^(1/(1-B$1))</f>
        <v>1.6478671214826197</v>
      </c>
      <c r="C13">
        <f t="shared" si="4"/>
        <v>1.687207045144685</v>
      </c>
      <c r="D13">
        <f>((1-D$1)*D$10)^(1/(1-D$1))</f>
        <v>1.7247129349122263</v>
      </c>
      <c r="E13">
        <f t="shared" si="4"/>
        <v>1.7616181469282115</v>
      </c>
      <c r="F13">
        <f t="shared" si="4"/>
        <v>1.7983291871838953</v>
      </c>
      <c r="G13">
        <f t="shared" si="4"/>
        <v>1.8356194098498886</v>
      </c>
      <c r="H13">
        <f t="shared" si="4"/>
        <v>1.873598763828044</v>
      </c>
      <c r="I13">
        <f t="shared" si="4"/>
        <v>1.9129332817792497</v>
      </c>
      <c r="J13">
        <f t="shared" si="4"/>
        <v>1.9542085975310108</v>
      </c>
    </row>
    <row r="14" spans="1:10" x14ac:dyDescent="0.25">
      <c r="A14" s="3" t="s">
        <v>11</v>
      </c>
      <c r="B14">
        <f t="shared" ref="B14:J14" si="5">((1-B$1)*B$11)^(1/(1-B$1))</f>
        <v>1.6515192505662777</v>
      </c>
      <c r="C14">
        <f t="shared" si="5"/>
        <v>1.6894089203130012</v>
      </c>
      <c r="D14">
        <f t="shared" si="5"/>
        <v>1.7277200352740407</v>
      </c>
      <c r="E14">
        <f t="shared" si="5"/>
        <v>1.7694604737290047</v>
      </c>
      <c r="F14">
        <f t="shared" si="5"/>
        <v>1.7937186180854523</v>
      </c>
      <c r="G14">
        <f t="shared" si="5"/>
        <v>1.8377701650326035</v>
      </c>
      <c r="H14">
        <f t="shared" si="5"/>
        <v>1.8670809609536767</v>
      </c>
      <c r="I14">
        <f t="shared" si="5"/>
        <v>1.9140627552773963</v>
      </c>
      <c r="J14">
        <f t="shared" si="5"/>
        <v>1.9506886769781995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H2" sqref="H2"/>
    </sheetView>
  </sheetViews>
  <sheetFormatPr defaultRowHeight="15" x14ac:dyDescent="0.25"/>
  <sheetData>
    <row r="1" spans="1:8" x14ac:dyDescent="0.25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  <c r="F1" s="1"/>
      <c r="G1" s="1" t="s">
        <v>4</v>
      </c>
      <c r="H1" s="1">
        <v>0.4</v>
      </c>
    </row>
    <row r="2" spans="1:8" x14ac:dyDescent="0.25">
      <c r="A2">
        <v>1</v>
      </c>
      <c r="B2">
        <f>NORMSDIST(-3.855+0.144*A2)</f>
        <v>1.0322105196885945E-4</v>
      </c>
      <c r="C2">
        <f t="shared" ref="C2:C51" si="0">(100-A2)/100</f>
        <v>0.99</v>
      </c>
      <c r="D2">
        <f>(C2^(1-H$1))/(1-H$1)</f>
        <v>1.6566465727694972</v>
      </c>
      <c r="E2">
        <f>B2*D2</f>
        <v>1.7100080198187317E-4</v>
      </c>
    </row>
    <row r="3" spans="1:8" x14ac:dyDescent="0.25">
      <c r="A3">
        <v>2</v>
      </c>
      <c r="B3">
        <f t="shared" ref="B3:B51" si="1">NORMSDIST(-3.855+0.144*A3)</f>
        <v>1.8054574021275562E-4</v>
      </c>
      <c r="C3">
        <f t="shared" si="0"/>
        <v>0.98</v>
      </c>
      <c r="D3">
        <f t="shared" ref="D3:D51" si="2">(C3^(1-H$1))/(1-H$1)</f>
        <v>1.6465859109163288</v>
      </c>
      <c r="E3">
        <f t="shared" ref="E3:E51" si="3">B3*D3</f>
        <v>2.9728407211028306E-4</v>
      </c>
    </row>
    <row r="4" spans="1:8" x14ac:dyDescent="0.25">
      <c r="A4">
        <v>3</v>
      </c>
      <c r="B4">
        <f t="shared" si="1"/>
        <v>3.0967038659803506E-4</v>
      </c>
      <c r="C4">
        <f t="shared" si="0"/>
        <v>0.97</v>
      </c>
      <c r="D4">
        <f t="shared" si="2"/>
        <v>1.6364841003604824</v>
      </c>
      <c r="E4">
        <f t="shared" si="3"/>
        <v>5.067706640201682E-4</v>
      </c>
    </row>
    <row r="5" spans="1:8" x14ac:dyDescent="0.25">
      <c r="A5">
        <v>4</v>
      </c>
      <c r="B5">
        <f t="shared" si="1"/>
        <v>5.2087817953281614E-4</v>
      </c>
      <c r="C5">
        <f t="shared" si="0"/>
        <v>0.96</v>
      </c>
      <c r="D5">
        <f t="shared" si="2"/>
        <v>1.626340545955913</v>
      </c>
      <c r="E5">
        <f t="shared" si="3"/>
        <v>8.4712530287792229E-4</v>
      </c>
    </row>
    <row r="6" spans="1:8" x14ac:dyDescent="0.25">
      <c r="A6">
        <v>5</v>
      </c>
      <c r="B6">
        <f t="shared" si="1"/>
        <v>8.5927055776864429E-4</v>
      </c>
      <c r="C6">
        <f t="shared" si="0"/>
        <v>0.95</v>
      </c>
      <c r="D6">
        <f t="shared" si="2"/>
        <v>1.6161546376461347</v>
      </c>
      <c r="E6">
        <f t="shared" si="3"/>
        <v>1.3887140969305754E-3</v>
      </c>
    </row>
    <row r="7" spans="1:8" x14ac:dyDescent="0.25">
      <c r="A7">
        <v>6</v>
      </c>
      <c r="B7">
        <f t="shared" si="1"/>
        <v>1.3903274665497426E-3</v>
      </c>
      <c r="C7">
        <f t="shared" si="0"/>
        <v>0.94</v>
      </c>
      <c r="D7">
        <f t="shared" si="2"/>
        <v>1.6059257499294244</v>
      </c>
      <c r="E7">
        <f t="shared" si="3"/>
        <v>2.2327626793663723E-3</v>
      </c>
    </row>
    <row r="8" spans="1:8" x14ac:dyDescent="0.25">
      <c r="A8">
        <v>7</v>
      </c>
      <c r="B8">
        <f t="shared" si="1"/>
        <v>2.2066681188375671E-3</v>
      </c>
      <c r="C8">
        <f t="shared" si="0"/>
        <v>0.93</v>
      </c>
      <c r="D8">
        <f t="shared" si="2"/>
        <v>1.5956532412989364</v>
      </c>
      <c r="E8">
        <f t="shared" si="3"/>
        <v>3.5210771362941904E-3</v>
      </c>
    </row>
    <row r="9" spans="1:8" x14ac:dyDescent="0.25">
      <c r="A9">
        <v>8</v>
      </c>
      <c r="B9">
        <f t="shared" si="1"/>
        <v>3.435837318397951E-3</v>
      </c>
      <c r="C9">
        <f t="shared" si="0"/>
        <v>0.92</v>
      </c>
      <c r="D9">
        <f t="shared" si="2"/>
        <v>1.5853364536562677</v>
      </c>
      <c r="E9">
        <f t="shared" si="3"/>
        <v>5.4469581496888681E-3</v>
      </c>
    </row>
    <row r="10" spans="1:8" x14ac:dyDescent="0.25">
      <c r="A10">
        <v>9</v>
      </c>
      <c r="B10">
        <f t="shared" si="1"/>
        <v>5.2486870701369519E-3</v>
      </c>
      <c r="C10">
        <f t="shared" si="0"/>
        <v>0.91</v>
      </c>
      <c r="D10">
        <f t="shared" si="2"/>
        <v>1.5749747116969157</v>
      </c>
      <c r="E10">
        <f t="shared" si="3"/>
        <v>8.2665494050762744E-3</v>
      </c>
    </row>
    <row r="11" spans="1:8" x14ac:dyDescent="0.25">
      <c r="A11">
        <v>10</v>
      </c>
      <c r="B11">
        <f t="shared" si="1"/>
        <v>7.8676048446685957E-3</v>
      </c>
      <c r="C11">
        <f t="shared" si="0"/>
        <v>0.9</v>
      </c>
      <c r="D11">
        <f t="shared" si="2"/>
        <v>1.5645673222659491</v>
      </c>
      <c r="E11">
        <f t="shared" si="3"/>
        <v>1.2309397444469752E-2</v>
      </c>
    </row>
    <row r="12" spans="1:8" x14ac:dyDescent="0.25">
      <c r="A12">
        <v>11</v>
      </c>
      <c r="B12">
        <f t="shared" si="1"/>
        <v>1.1573488974130177E-2</v>
      </c>
      <c r="C12">
        <f t="shared" si="0"/>
        <v>0.89</v>
      </c>
      <c r="D12">
        <f t="shared" si="2"/>
        <v>1.5541135736821114</v>
      </c>
      <c r="E12">
        <f t="shared" si="3"/>
        <v>1.7986516309555965E-2</v>
      </c>
    </row>
    <row r="13" spans="1:8" x14ac:dyDescent="0.25">
      <c r="A13">
        <v>12</v>
      </c>
      <c r="B13">
        <f t="shared" si="1"/>
        <v>1.6710041596645964E-2</v>
      </c>
      <c r="C13">
        <f t="shared" si="0"/>
        <v>0.88</v>
      </c>
      <c r="D13">
        <f t="shared" si="2"/>
        <v>1.5436127350284254</v>
      </c>
      <c r="E13">
        <f t="shared" si="3"/>
        <v>2.5793833011437433E-2</v>
      </c>
    </row>
    <row r="14" spans="1:8" x14ac:dyDescent="0.25">
      <c r="A14">
        <v>13</v>
      </c>
      <c r="B14">
        <f t="shared" si="1"/>
        <v>2.3683714769589803E-2</v>
      </c>
      <c r="C14">
        <f t="shared" si="0"/>
        <v>0.87</v>
      </c>
      <c r="D14">
        <f t="shared" si="2"/>
        <v>1.5330640554072481</v>
      </c>
      <c r="E14">
        <f t="shared" si="3"/>
        <v>3.630865181177588E-2</v>
      </c>
    </row>
    <row r="15" spans="1:8" x14ac:dyDescent="0.25">
      <c r="A15">
        <v>14</v>
      </c>
      <c r="B15">
        <f t="shared" si="1"/>
        <v>3.2957593035201835E-2</v>
      </c>
      <c r="C15">
        <f t="shared" si="0"/>
        <v>0.86</v>
      </c>
      <c r="D15">
        <f t="shared" si="2"/>
        <v>1.5224667631575559</v>
      </c>
      <c r="E15">
        <f t="shared" si="3"/>
        <v>5.0176839989767748E-2</v>
      </c>
    </row>
    <row r="16" spans="1:8" x14ac:dyDescent="0.25">
      <c r="A16">
        <v>15</v>
      </c>
      <c r="B16">
        <f t="shared" si="1"/>
        <v>4.5037710391031417E-2</v>
      </c>
      <c r="C16">
        <f t="shared" si="0"/>
        <v>0.85</v>
      </c>
      <c r="D16">
        <f t="shared" si="2"/>
        <v>1.5118200650320912</v>
      </c>
      <c r="E16">
        <f t="shared" si="3"/>
        <v>6.8088914252265612E-2</v>
      </c>
    </row>
    <row r="17" spans="1:5" x14ac:dyDescent="0.25">
      <c r="A17">
        <v>16</v>
      </c>
      <c r="B17">
        <f t="shared" si="1"/>
        <v>6.0450841980280806E-2</v>
      </c>
      <c r="C17">
        <f t="shared" si="0"/>
        <v>0.84</v>
      </c>
      <c r="D17">
        <f t="shared" si="2"/>
        <v>1.5011231453318068</v>
      </c>
      <c r="E17">
        <f t="shared" si="3"/>
        <v>9.0744158051395157E-2</v>
      </c>
    </row>
    <row r="18" spans="1:5" x14ac:dyDescent="0.25">
      <c r="A18">
        <v>17</v>
      </c>
      <c r="B18">
        <f t="shared" si="1"/>
        <v>7.9713694387642517E-2</v>
      </c>
      <c r="C18">
        <f t="shared" si="0"/>
        <v>0.83</v>
      </c>
      <c r="D18">
        <f t="shared" si="2"/>
        <v>1.4903751649948582</v>
      </c>
      <c r="E18">
        <f t="shared" si="3"/>
        <v>0.11880331042533242</v>
      </c>
    </row>
    <row r="19" spans="1:5" x14ac:dyDescent="0.25">
      <c r="A19">
        <v>18</v>
      </c>
      <c r="B19">
        <f t="shared" si="1"/>
        <v>0.10329458985809527</v>
      </c>
      <c r="C19">
        <f t="shared" si="0"/>
        <v>0.82</v>
      </c>
      <c r="D19">
        <f t="shared" si="2"/>
        <v>1.4795752606371833</v>
      </c>
      <c r="E19">
        <f t="shared" si="3"/>
        <v>0.15283211971170224</v>
      </c>
    </row>
    <row r="20" spans="1:5" x14ac:dyDescent="0.25">
      <c r="A20">
        <v>19</v>
      </c>
      <c r="B20">
        <f t="shared" si="1"/>
        <v>0.13157006951724537</v>
      </c>
      <c r="C20">
        <f t="shared" si="0"/>
        <v>0.81</v>
      </c>
      <c r="D20">
        <f t="shared" si="2"/>
        <v>1.4687225435414653</v>
      </c>
      <c r="E20">
        <f t="shared" si="3"/>
        <v>0.19323992715529603</v>
      </c>
    </row>
    <row r="21" spans="1:5" x14ac:dyDescent="0.25">
      <c r="A21">
        <v>20</v>
      </c>
      <c r="B21">
        <f t="shared" si="1"/>
        <v>0.16478012998031033</v>
      </c>
      <c r="C21">
        <f t="shared" si="0"/>
        <v>0.8</v>
      </c>
      <c r="D21">
        <f t="shared" si="2"/>
        <v>1.4578160985910376</v>
      </c>
      <c r="E21">
        <f t="shared" si="3"/>
        <v>0.24021912621322006</v>
      </c>
    </row>
    <row r="22" spans="1:5" x14ac:dyDescent="0.25">
      <c r="A22">
        <v>21</v>
      </c>
      <c r="B22">
        <f t="shared" si="1"/>
        <v>0.20298681467885887</v>
      </c>
      <c r="C22">
        <f t="shared" si="0"/>
        <v>0.79</v>
      </c>
      <c r="D22">
        <f t="shared" si="2"/>
        <v>1.4468549831449966</v>
      </c>
      <c r="E22">
        <f t="shared" si="3"/>
        <v>0.29369248433083689</v>
      </c>
    </row>
    <row r="23" spans="1:5" x14ac:dyDescent="0.25">
      <c r="A23">
        <v>22</v>
      </c>
      <c r="B23">
        <f t="shared" si="1"/>
        <v>0.24604136421255102</v>
      </c>
      <c r="C23">
        <f t="shared" si="0"/>
        <v>0.78</v>
      </c>
      <c r="D23">
        <f t="shared" si="2"/>
        <v>1.4358382258504991</v>
      </c>
      <c r="E23">
        <f t="shared" si="3"/>
        <v>0.35327559587678575</v>
      </c>
    </row>
    <row r="24" spans="1:5" x14ac:dyDescent="0.25">
      <c r="A24">
        <v>23</v>
      </c>
      <c r="B24">
        <f t="shared" si="1"/>
        <v>0.29356490121663137</v>
      </c>
      <c r="C24">
        <f t="shared" si="0"/>
        <v>0.77</v>
      </c>
      <c r="D24">
        <f t="shared" si="2"/>
        <v>1.4247648253878784</v>
      </c>
      <c r="E24">
        <f t="shared" si="3"/>
        <v>0.41826094522192359</v>
      </c>
    </row>
    <row r="25" spans="1:5" x14ac:dyDescent="0.25">
      <c r="A25">
        <v>24</v>
      </c>
      <c r="B25">
        <f t="shared" si="1"/>
        <v>0.34494660213243178</v>
      </c>
      <c r="C25">
        <f t="shared" si="0"/>
        <v>0.76</v>
      </c>
      <c r="D25">
        <f t="shared" si="2"/>
        <v>1.4136337491438598</v>
      </c>
      <c r="E25">
        <f t="shared" si="3"/>
        <v>0.48762815842690488</v>
      </c>
    </row>
    <row r="26" spans="1:5" x14ac:dyDescent="0.25">
      <c r="A26">
        <v>25</v>
      </c>
      <c r="B26">
        <f t="shared" si="1"/>
        <v>0.39936154961561732</v>
      </c>
      <c r="C26">
        <f t="shared" si="0"/>
        <v>0.75</v>
      </c>
      <c r="D26">
        <f t="shared" si="2"/>
        <v>1.4024439318077495</v>
      </c>
      <c r="E26">
        <f t="shared" si="3"/>
        <v>0.56008218185576197</v>
      </c>
    </row>
    <row r="27" spans="1:5" x14ac:dyDescent="0.25">
      <c r="A27">
        <v>26</v>
      </c>
      <c r="B27">
        <f t="shared" si="1"/>
        <v>0.45580817336639978</v>
      </c>
      <c r="C27">
        <f t="shared" si="0"/>
        <v>0.74</v>
      </c>
      <c r="D27">
        <f t="shared" si="2"/>
        <v>1.3911942738850345</v>
      </c>
      <c r="E27">
        <f t="shared" si="3"/>
        <v>0.63411772077733242</v>
      </c>
    </row>
    <row r="28" spans="1:5" x14ac:dyDescent="0.25">
      <c r="A28">
        <v>27</v>
      </c>
      <c r="B28">
        <f t="shared" si="1"/>
        <v>0.51316270617872728</v>
      </c>
      <c r="C28">
        <f t="shared" si="0"/>
        <v>0.73</v>
      </c>
      <c r="D28">
        <f t="shared" si="2"/>
        <v>1.3798836401223546</v>
      </c>
      <c r="E28">
        <f t="shared" si="3"/>
        <v>0.70810482297694055</v>
      </c>
    </row>
    <row r="29" spans="1:5" x14ac:dyDescent="0.25">
      <c r="A29">
        <v>28</v>
      </c>
      <c r="B29">
        <f t="shared" si="1"/>
        <v>0.57024580521090418</v>
      </c>
      <c r="C29">
        <f t="shared" si="0"/>
        <v>0.72</v>
      </c>
      <c r="D29">
        <f t="shared" si="2"/>
        <v>1.3685108578372633</v>
      </c>
      <c r="E29">
        <f t="shared" si="3"/>
        <v>0.78038757606727549</v>
      </c>
    </row>
    <row r="30" spans="1:5" x14ac:dyDescent="0.25">
      <c r="A30">
        <v>29</v>
      </c>
      <c r="B30">
        <f t="shared" si="1"/>
        <v>0.62589480454789992</v>
      </c>
      <c r="C30">
        <f t="shared" si="0"/>
        <v>0.71</v>
      </c>
      <c r="D30">
        <f t="shared" si="2"/>
        <v>1.3570747151456244</v>
      </c>
      <c r="E30">
        <f t="shared" si="3"/>
        <v>0.8493860135929675</v>
      </c>
    </row>
    <row r="31" spans="1:5" x14ac:dyDescent="0.25">
      <c r="A31">
        <v>30</v>
      </c>
      <c r="B31">
        <f t="shared" si="1"/>
        <v>0.67903427170287789</v>
      </c>
      <c r="C31">
        <f t="shared" si="0"/>
        <v>0.7</v>
      </c>
      <c r="D31">
        <f t="shared" si="2"/>
        <v>1.3455739590788287</v>
      </c>
      <c r="E31">
        <f t="shared" si="3"/>
        <v>0.91369083332545042</v>
      </c>
    </row>
    <row r="32" spans="1:5" x14ac:dyDescent="0.25">
      <c r="A32">
        <v>31</v>
      </c>
      <c r="B32">
        <f t="shared" si="1"/>
        <v>0.72873778055100935</v>
      </c>
      <c r="C32">
        <f t="shared" si="0"/>
        <v>0.69</v>
      </c>
      <c r="D32">
        <f t="shared" si="2"/>
        <v>1.33400729358231</v>
      </c>
      <c r="E32">
        <f t="shared" si="3"/>
        <v>0.97214151436403129</v>
      </c>
    </row>
    <row r="33" spans="1:5" x14ac:dyDescent="0.25">
      <c r="A33">
        <v>32</v>
      </c>
      <c r="B33">
        <f t="shared" si="1"/>
        <v>0.77427504298975625</v>
      </c>
      <c r="C33">
        <f t="shared" si="0"/>
        <v>0.68</v>
      </c>
      <c r="D33">
        <f t="shared" si="2"/>
        <v>1.3223733773860391</v>
      </c>
      <c r="E33">
        <f t="shared" si="3"/>
        <v>1.0238807036240847</v>
      </c>
    </row>
    <row r="34" spans="1:5" x14ac:dyDescent="0.25">
      <c r="A34">
        <v>33</v>
      </c>
      <c r="B34">
        <f t="shared" si="1"/>
        <v>0.81514054148755566</v>
      </c>
      <c r="C34">
        <f t="shared" si="0"/>
        <v>0.67</v>
      </c>
      <c r="D34">
        <f t="shared" si="2"/>
        <v>1.3106708217367991</v>
      </c>
      <c r="E34">
        <f t="shared" si="3"/>
        <v>1.0683809233424739</v>
      </c>
    </row>
    <row r="35" spans="1:5" x14ac:dyDescent="0.25">
      <c r="A35">
        <v>34</v>
      </c>
      <c r="B35">
        <f t="shared" si="1"/>
        <v>0.85106222588249802</v>
      </c>
      <c r="C35">
        <f t="shared" si="0"/>
        <v>0.66</v>
      </c>
      <c r="D35">
        <f t="shared" si="2"/>
        <v>1.2988981879810673</v>
      </c>
      <c r="E35">
        <f t="shared" si="3"/>
        <v>1.1054431830579103</v>
      </c>
    </row>
    <row r="36" spans="1:5" x14ac:dyDescent="0.25">
      <c r="A36">
        <v>35</v>
      </c>
      <c r="B36">
        <f t="shared" si="1"/>
        <v>0.88199127654623688</v>
      </c>
      <c r="C36">
        <f t="shared" si="0"/>
        <v>0.65</v>
      </c>
      <c r="D36">
        <f t="shared" si="2"/>
        <v>1.2870539849862379</v>
      </c>
      <c r="E36">
        <f t="shared" si="3"/>
        <v>1.1351703872019332</v>
      </c>
    </row>
    <row r="37" spans="1:5" x14ac:dyDescent="0.25">
      <c r="A37">
        <v>36</v>
      </c>
      <c r="B37">
        <f t="shared" si="1"/>
        <v>0.90807601506133517</v>
      </c>
      <c r="C37">
        <f t="shared" si="0"/>
        <v>0.64</v>
      </c>
      <c r="D37">
        <f t="shared" si="2"/>
        <v>1.2751366663867161</v>
      </c>
      <c r="E37">
        <f t="shared" si="3"/>
        <v>1.1579210226710444</v>
      </c>
    </row>
    <row r="38" spans="1:5" x14ac:dyDescent="0.25">
      <c r="A38">
        <v>37</v>
      </c>
      <c r="B38">
        <f t="shared" si="1"/>
        <v>0.92962448211055237</v>
      </c>
      <c r="C38">
        <f t="shared" si="0"/>
        <v>0.63</v>
      </c>
      <c r="D38">
        <f t="shared" si="2"/>
        <v>1.2631446276400529</v>
      </c>
      <c r="E38">
        <f t="shared" si="3"/>
        <v>1.1742501703006107</v>
      </c>
    </row>
    <row r="39" spans="1:5" x14ac:dyDescent="0.25">
      <c r="A39">
        <v>38</v>
      </c>
      <c r="B39">
        <f t="shared" si="1"/>
        <v>0.94706085954522479</v>
      </c>
      <c r="C39">
        <f t="shared" si="0"/>
        <v>0.62</v>
      </c>
      <c r="D39">
        <f t="shared" si="2"/>
        <v>1.2510762028767868</v>
      </c>
      <c r="E39">
        <f t="shared" si="3"/>
        <v>1.1848453040530658</v>
      </c>
    </row>
    <row r="40" spans="1:5" x14ac:dyDescent="0.25">
      <c r="A40">
        <v>39</v>
      </c>
      <c r="B40">
        <f t="shared" si="1"/>
        <v>0.96088079850026464</v>
      </c>
      <c r="C40">
        <f t="shared" si="0"/>
        <v>0.61</v>
      </c>
      <c r="D40">
        <f t="shared" si="2"/>
        <v>1.2389296615259611</v>
      </c>
      <c r="E40">
        <f t="shared" si="3"/>
        <v>1.1904637224527281</v>
      </c>
    </row>
    <row r="41" spans="1:5" x14ac:dyDescent="0.25">
      <c r="A41">
        <v>40</v>
      </c>
      <c r="B41">
        <f t="shared" si="1"/>
        <v>0.97160996444814063</v>
      </c>
      <c r="C41">
        <f t="shared" si="0"/>
        <v>0.6</v>
      </c>
      <c r="D41">
        <f t="shared" si="2"/>
        <v>1.2267032046963888</v>
      </c>
      <c r="E41">
        <f t="shared" si="3"/>
        <v>1.1918770571034785</v>
      </c>
    </row>
    <row r="42" spans="1:5" x14ac:dyDescent="0.25">
      <c r="A42">
        <v>41</v>
      </c>
      <c r="B42">
        <f t="shared" si="1"/>
        <v>0.97976894253784963</v>
      </c>
      <c r="C42">
        <f t="shared" si="0"/>
        <v>0.59</v>
      </c>
      <c r="D42">
        <f t="shared" si="2"/>
        <v>1.2143949612916058</v>
      </c>
      <c r="E42">
        <f t="shared" si="3"/>
        <v>1.1898264670479695</v>
      </c>
    </row>
    <row r="43" spans="1:5" x14ac:dyDescent="0.25">
      <c r="A43">
        <v>42</v>
      </c>
      <c r="B43">
        <f t="shared" si="1"/>
        <v>0.98584631045428772</v>
      </c>
      <c r="C43">
        <f t="shared" si="0"/>
        <v>0.57999999999999996</v>
      </c>
      <c r="D43">
        <f t="shared" si="2"/>
        <v>1.2020029838340454</v>
      </c>
      <c r="E43">
        <f t="shared" si="3"/>
        <v>1.1849902067678384</v>
      </c>
    </row>
    <row r="44" spans="1:5" x14ac:dyDescent="0.25">
      <c r="A44">
        <v>43</v>
      </c>
      <c r="B44">
        <f t="shared" si="1"/>
        <v>0.99028040795923145</v>
      </c>
      <c r="C44">
        <f t="shared" si="0"/>
        <v>0.56999999999999995</v>
      </c>
      <c r="D44">
        <f t="shared" si="2"/>
        <v>1.1895252439712665</v>
      </c>
      <c r="E44">
        <f t="shared" si="3"/>
        <v>1.1779635438776701</v>
      </c>
    </row>
    <row r="45" spans="1:5" x14ac:dyDescent="0.25">
      <c r="A45">
        <v>44</v>
      </c>
      <c r="B45">
        <f t="shared" si="1"/>
        <v>0.99344928134600341</v>
      </c>
      <c r="C45">
        <f t="shared" si="0"/>
        <v>0.56000000000000005</v>
      </c>
      <c r="D45">
        <f t="shared" si="2"/>
        <v>1.1769596276339966</v>
      </c>
      <c r="E45">
        <f t="shared" si="3"/>
        <v>1.1692496962462537</v>
      </c>
    </row>
    <row r="46" spans="1:5" x14ac:dyDescent="0.25">
      <c r="A46">
        <v>45</v>
      </c>
      <c r="B46">
        <f t="shared" si="1"/>
        <v>0.99566755163698739</v>
      </c>
      <c r="C46">
        <f t="shared" si="0"/>
        <v>0.55000000000000004</v>
      </c>
      <c r="D46">
        <f t="shared" si="2"/>
        <v>1.1643039298122857</v>
      </c>
      <c r="E46">
        <f t="shared" si="3"/>
        <v>1.1592596431575213</v>
      </c>
    </row>
    <row r="47" spans="1:5" x14ac:dyDescent="0.25">
      <c r="A47">
        <v>46</v>
      </c>
      <c r="B47">
        <f t="shared" si="1"/>
        <v>0.99718856823881963</v>
      </c>
      <c r="C47">
        <f t="shared" si="0"/>
        <v>0.54</v>
      </c>
      <c r="D47">
        <f t="shared" si="2"/>
        <v>1.1515558489121325</v>
      </c>
      <c r="E47">
        <f t="shared" si="3"/>
        <v>1.1483183282237279</v>
      </c>
    </row>
    <row r="48" spans="1:5" x14ac:dyDescent="0.25">
      <c r="A48">
        <v>47</v>
      </c>
      <c r="B48">
        <f t="shared" si="1"/>
        <v>0.99821012699327127</v>
      </c>
      <c r="C48">
        <f t="shared" si="0"/>
        <v>0.53</v>
      </c>
      <c r="D48">
        <f t="shared" si="2"/>
        <v>1.1387129806504601</v>
      </c>
      <c r="E48">
        <f t="shared" si="3"/>
        <v>1.1366748290239823</v>
      </c>
    </row>
    <row r="49" spans="1:5" x14ac:dyDescent="0.25">
      <c r="A49">
        <v>48</v>
      </c>
      <c r="B49">
        <f t="shared" si="1"/>
        <v>0.99888217862009676</v>
      </c>
      <c r="C49">
        <f t="shared" si="0"/>
        <v>0.52</v>
      </c>
      <c r="D49">
        <f t="shared" si="2"/>
        <v>1.1257728114412111</v>
      </c>
      <c r="E49">
        <f t="shared" si="3"/>
        <v>1.1245143985236683</v>
      </c>
    </row>
    <row r="50" spans="1:5" x14ac:dyDescent="0.25">
      <c r="A50">
        <v>49</v>
      </c>
      <c r="B50">
        <f t="shared" si="1"/>
        <v>0.99931524233941371</v>
      </c>
      <c r="C50">
        <f t="shared" si="0"/>
        <v>0.51</v>
      </c>
      <c r="D50">
        <f t="shared" si="2"/>
        <v>1.1127327112195016</v>
      </c>
      <c r="E50">
        <f t="shared" si="3"/>
        <v>1.111970758971309</v>
      </c>
    </row>
    <row r="51" spans="1:5" x14ac:dyDescent="0.25">
      <c r="A51">
        <v>50</v>
      </c>
      <c r="B51">
        <f t="shared" si="1"/>
        <v>0.99958858714804744</v>
      </c>
      <c r="C51">
        <f t="shared" si="0"/>
        <v>0.5</v>
      </c>
      <c r="D51">
        <f t="shared" si="2"/>
        <v>1.0995899256440786</v>
      </c>
      <c r="E51">
        <f t="shared" si="3"/>
        <v>1.0991375402167911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HOUSE MONEY CALCULATIONS</vt:lpstr>
      <vt:lpstr>RISK AVERSION CALCULATIONS</vt:lpstr>
      <vt:lpstr>PROPOSER DECISION</vt:lpstr>
    </vt:vector>
  </TitlesOfParts>
  <Company>The University of East Anglia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j054</dc:creator>
  <cp:lastModifiedBy>Aleta</cp:lastModifiedBy>
  <dcterms:created xsi:type="dcterms:W3CDTF">2010-04-08T18:36:26Z</dcterms:created>
  <dcterms:modified xsi:type="dcterms:W3CDTF">2016-01-06T15:40:56Z</dcterms:modified>
</cp:coreProperties>
</file>