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Andy\Documents\1 Work\1 Ace Your Exam\0 Going to print\1 Proofs\3 Revision Toolkit at Proofs\Exam Planning Calendar\"/>
    </mc:Choice>
  </mc:AlternateContent>
  <xr:revisionPtr revIDLastSave="0" documentId="13_ncr:1_{AAAC2ED3-2B25-4DF3-9770-2F2C118E00BD}" xr6:coauthVersionLast="45" xr6:coauthVersionMax="45" xr10:uidLastSave="{00000000-0000-0000-0000-000000000000}"/>
  <bookViews>
    <workbookView xWindow="1860" yWindow="936" windowWidth="15168" windowHeight="11424" xr2:uid="{16DE017A-A980-4FF8-A032-A959A915032D}"/>
  </bookViews>
  <sheets>
    <sheet name="Sheet1" sheetId="1" r:id="rId1"/>
  </sheets>
  <definedNames>
    <definedName name="_xlnm.Print_Area" localSheetId="0">Sheet1!$A$10:$J$30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 l="1"/>
  <c r="H37" i="1" s="1"/>
  <c r="H38" i="1" s="1"/>
  <c r="H39" i="1" s="1"/>
  <c r="B12" i="1" l="1"/>
  <c r="C12" i="1" l="1"/>
  <c r="D12" i="1"/>
  <c r="E12" i="1"/>
  <c r="F12" i="1"/>
  <c r="G12" i="1"/>
  <c r="H12" i="1"/>
  <c r="I12" i="1"/>
  <c r="C14" i="1"/>
  <c r="B24" i="1" l="1"/>
  <c r="B22" i="1"/>
  <c r="B20" i="1"/>
  <c r="B18" i="1"/>
  <c r="B16" i="1"/>
  <c r="B14" i="1"/>
  <c r="B26" i="1"/>
  <c r="A11" i="1"/>
  <c r="D14" i="1"/>
  <c r="E14" i="1"/>
  <c r="F14" i="1"/>
  <c r="G14" i="1"/>
  <c r="H14" i="1"/>
  <c r="I14" i="1"/>
  <c r="C16" i="1"/>
  <c r="D16" i="1"/>
  <c r="E16" i="1"/>
  <c r="F16" i="1"/>
  <c r="G16" i="1"/>
  <c r="H16" i="1"/>
  <c r="I16" i="1"/>
  <c r="C18" i="1"/>
  <c r="D18" i="1"/>
  <c r="E18" i="1"/>
  <c r="F18" i="1"/>
  <c r="G18" i="1"/>
  <c r="H18" i="1"/>
  <c r="I18" i="1"/>
  <c r="C20" i="1"/>
  <c r="D20" i="1"/>
  <c r="E20" i="1"/>
  <c r="F20" i="1"/>
  <c r="G20" i="1"/>
  <c r="H20" i="1"/>
  <c r="I20" i="1"/>
  <c r="C22" i="1"/>
  <c r="D22" i="1"/>
  <c r="E22" i="1"/>
  <c r="F22" i="1"/>
  <c r="G22" i="1"/>
  <c r="H22" i="1"/>
  <c r="I22" i="1"/>
  <c r="C24" i="1"/>
  <c r="D24" i="1"/>
  <c r="E24" i="1"/>
  <c r="F24" i="1"/>
  <c r="G24" i="1"/>
  <c r="H24" i="1"/>
  <c r="I24" i="1"/>
  <c r="C26" i="1"/>
  <c r="D26" i="1"/>
  <c r="E26" i="1"/>
  <c r="F26" i="1"/>
  <c r="G26" i="1"/>
  <c r="H26" i="1"/>
  <c r="I26" i="1"/>
  <c r="C28" i="1"/>
  <c r="D28" i="1"/>
  <c r="E28" i="1"/>
  <c r="F28" i="1"/>
  <c r="G28" i="1"/>
  <c r="H28" i="1"/>
  <c r="B28" i="1"/>
  <c r="I28" i="1"/>
</calcChain>
</file>

<file path=xl/sharedStrings.xml><?xml version="1.0" encoding="utf-8"?>
<sst xmlns="http://schemas.openxmlformats.org/spreadsheetml/2006/main" count="39" uniqueCount="37">
  <si>
    <t>MONDAY</t>
  </si>
  <si>
    <t>TUESDAY</t>
  </si>
  <si>
    <t>WEDNESDAY</t>
  </si>
  <si>
    <t>THURSDAY</t>
  </si>
  <si>
    <t>FRIDAY</t>
  </si>
  <si>
    <t>SATURDAY</t>
  </si>
  <si>
    <t>SUNDAY</t>
  </si>
  <si>
    <t>Complete this as you work on Section 2 of Chapter 2 of 'AceYour Exam'.</t>
  </si>
  <si>
    <t>Date of the Sunday after your last exam</t>
  </si>
  <si>
    <t>1 week to go</t>
  </si>
  <si>
    <t>2 weeks to go</t>
  </si>
  <si>
    <t>3 weeks to go</t>
  </si>
  <si>
    <t>4 weeks to go</t>
  </si>
  <si>
    <t>5 weeks to go</t>
  </si>
  <si>
    <t>6 weeks to go</t>
  </si>
  <si>
    <t>7 weeks to go</t>
  </si>
  <si>
    <t>Last exam</t>
  </si>
  <si>
    <t>8 weeks to go</t>
  </si>
  <si>
    <t>•</t>
  </si>
  <si>
    <t>Exam Planning Calendar</t>
  </si>
  <si>
    <t>Start by saving a working copy. Go to 'File'/'Save as'/give this calendar a name/and click 'Save'.</t>
  </si>
  <si>
    <t>Number of days beween final class and first exam</t>
  </si>
  <si>
    <t>Your estimate of the total number of revision days you need</t>
  </si>
  <si>
    <t>Revision Period period Calculator</t>
  </si>
  <si>
    <t>Put your own numbers in the blue cells.</t>
  </si>
  <si>
    <t xml:space="preserve">From your Exam Fact Sheets, find the date of your last exam. Then find the date of the Sunday after the exam. Type that date into the blue box below. Appropriate dates should then spring into place. </t>
  </si>
  <si>
    <t>Now put appropriate dates into the calendar. Like this:</t>
  </si>
  <si>
    <r>
      <t xml:space="preserve">(To find the </t>
    </r>
    <r>
      <rPr>
        <i/>
        <sz val="10"/>
        <color theme="1"/>
        <rFont val="Calibri"/>
        <family val="2"/>
        <scheme val="minor"/>
      </rPr>
      <t>Revision Period Calculator</t>
    </r>
    <r>
      <rPr>
        <sz val="10"/>
        <color theme="1"/>
        <rFont val="Calibri"/>
        <family val="2"/>
        <scheme val="minor"/>
      </rPr>
      <t>, scroll down below the calendar.)</t>
    </r>
  </si>
  <si>
    <t>Days available during vacation, or other times before the revision period</t>
  </si>
  <si>
    <t>Revision days you still need to find</t>
  </si>
  <si>
    <t>days</t>
  </si>
  <si>
    <t>Total of days you are able to set aside purely for revision</t>
  </si>
  <si>
    <r>
      <rPr>
        <b/>
        <sz val="10"/>
        <color rgb="FF006852"/>
        <rFont val="Calibri"/>
        <family val="2"/>
        <scheme val="minor"/>
      </rPr>
      <t>The bottom line then shows the suggested length of your pre-exam revision period</t>
    </r>
    <r>
      <rPr>
        <sz val="10"/>
        <color theme="1"/>
        <rFont val="Calibri"/>
        <family val="2"/>
        <scheme val="minor"/>
      </rPr>
      <t>, based on the numbers you put in.</t>
    </r>
  </si>
  <si>
    <r>
      <t xml:space="preserve">If this doesn't look like a workable number of days for you, change the numbers in the first blue cell and the third, until you get a more satisfactory figure. </t>
    </r>
    <r>
      <rPr>
        <b/>
        <sz val="10"/>
        <color rgb="FF006852"/>
        <rFont val="Calibri"/>
        <family val="2"/>
        <scheme val="minor"/>
      </rPr>
      <t>Use this calculator to help weigh up your best strategy</t>
    </r>
    <r>
      <rPr>
        <sz val="10"/>
        <color theme="1"/>
        <rFont val="Calibri"/>
        <family val="2"/>
        <scheme val="minor"/>
      </rPr>
      <t>. Do you need to find more time in holidays etc, or should you reduce your ambitions as to how many days of revision you need?</t>
    </r>
  </si>
  <si>
    <r>
      <t xml:space="preserve">[In case you want to know, the calculation in the table is worked out like this: The </t>
    </r>
    <r>
      <rPr>
        <b/>
        <sz val="11"/>
        <color rgb="FF336699"/>
        <rFont val="Calibri"/>
        <family val="2"/>
        <scheme val="minor"/>
      </rPr>
      <t>days available after your final class</t>
    </r>
    <r>
      <rPr>
        <sz val="11"/>
        <color rgb="FF336699"/>
        <rFont val="Calibri"/>
        <family val="2"/>
        <scheme val="minor"/>
      </rPr>
      <t xml:space="preserve"> are </t>
    </r>
    <r>
      <rPr>
        <b/>
        <sz val="11"/>
        <color rgb="FF336699"/>
        <rFont val="Calibri"/>
        <family val="2"/>
        <scheme val="minor"/>
      </rPr>
      <t>added</t>
    </r>
    <r>
      <rPr>
        <sz val="11"/>
        <color rgb="FF336699"/>
        <rFont val="Calibri"/>
        <family val="2"/>
        <scheme val="minor"/>
      </rPr>
      <t xml:space="preserve"> to any</t>
    </r>
    <r>
      <rPr>
        <b/>
        <sz val="11"/>
        <color rgb="FF336699"/>
        <rFont val="Calibri"/>
        <family val="2"/>
        <scheme val="minor"/>
      </rPr>
      <t xml:space="preserve"> vaccation or weekend days</t>
    </r>
    <r>
      <rPr>
        <sz val="11"/>
        <color rgb="FF336699"/>
        <rFont val="Calibri"/>
        <family val="2"/>
        <scheme val="minor"/>
      </rPr>
      <t xml:space="preserve"> you have identified, to give your </t>
    </r>
    <r>
      <rPr>
        <b/>
        <sz val="11"/>
        <color rgb="FF336699"/>
        <rFont val="Calibri"/>
        <family val="2"/>
        <scheme val="minor"/>
      </rPr>
      <t>total of days clear of other commitments</t>
    </r>
    <r>
      <rPr>
        <sz val="11"/>
        <color rgb="FF336699"/>
        <rFont val="Calibri"/>
        <family val="2"/>
        <scheme val="minor"/>
      </rPr>
      <t xml:space="preserve">. This is subtracted from the number of </t>
    </r>
    <r>
      <rPr>
        <b/>
        <sz val="11"/>
        <color rgb="FF336699"/>
        <rFont val="Calibri"/>
        <family val="2"/>
        <scheme val="minor"/>
      </rPr>
      <t xml:space="preserve">revision days </t>
    </r>
    <r>
      <rPr>
        <sz val="11"/>
        <color rgb="FF336699"/>
        <rFont val="Calibri"/>
        <family val="2"/>
        <scheme val="minor"/>
      </rPr>
      <t xml:space="preserve">you reckoned you </t>
    </r>
    <r>
      <rPr>
        <b/>
        <sz val="11"/>
        <color rgb="FF336699"/>
        <rFont val="Calibri"/>
        <family val="2"/>
        <scheme val="minor"/>
      </rPr>
      <t>needed</t>
    </r>
    <r>
      <rPr>
        <sz val="11"/>
        <color rgb="FF336699"/>
        <rFont val="Calibri"/>
        <family val="2"/>
        <scheme val="minor"/>
      </rPr>
      <t xml:space="preserve"> - to show the number of </t>
    </r>
    <r>
      <rPr>
        <b/>
        <sz val="11"/>
        <color rgb="FF336699"/>
        <rFont val="Calibri"/>
        <family val="2"/>
        <scheme val="minor"/>
      </rPr>
      <t>days you still need to find</t>
    </r>
    <r>
      <rPr>
        <sz val="11"/>
        <color rgb="FF336699"/>
        <rFont val="Calibri"/>
        <family val="2"/>
        <scheme val="minor"/>
      </rPr>
      <t xml:space="preserve"> from somewhere. This is then </t>
    </r>
    <r>
      <rPr>
        <b/>
        <sz val="11"/>
        <color rgb="FF336699"/>
        <rFont val="Calibri"/>
        <family val="2"/>
        <scheme val="minor"/>
      </rPr>
      <t>doubled</t>
    </r>
    <r>
      <rPr>
        <sz val="11"/>
        <color rgb="FF336699"/>
        <rFont val="Calibri"/>
        <family val="2"/>
        <scheme val="minor"/>
      </rPr>
      <t xml:space="preserve">, on the assumption that when classes are still running you only have half the time available for revision.  That number is then </t>
    </r>
    <r>
      <rPr>
        <b/>
        <sz val="11"/>
        <color rgb="FF336699"/>
        <rFont val="Calibri"/>
        <family val="2"/>
        <scheme val="minor"/>
      </rPr>
      <t>added</t>
    </r>
    <r>
      <rPr>
        <sz val="11"/>
        <color rgb="FF336699"/>
        <rFont val="Calibri"/>
        <family val="2"/>
        <scheme val="minor"/>
      </rPr>
      <t xml:space="preserve"> to the </t>
    </r>
    <r>
      <rPr>
        <b/>
        <sz val="11"/>
        <color rgb="FF336699"/>
        <rFont val="Calibri"/>
        <family val="2"/>
        <scheme val="minor"/>
      </rPr>
      <t xml:space="preserve">days after your final class </t>
    </r>
    <r>
      <rPr>
        <sz val="11"/>
        <color rgb="FF336699"/>
        <rFont val="Calibri"/>
        <family val="2"/>
        <scheme val="minor"/>
      </rPr>
      <t xml:space="preserve">to give the </t>
    </r>
    <r>
      <rPr>
        <b/>
        <sz val="11"/>
        <color rgb="FF336699"/>
        <rFont val="Calibri"/>
        <family val="2"/>
        <scheme val="minor"/>
      </rPr>
      <t xml:space="preserve">length of revision period </t>
    </r>
    <r>
      <rPr>
        <sz val="11"/>
        <color rgb="FF336699"/>
        <rFont val="Calibri"/>
        <family val="2"/>
        <scheme val="minor"/>
      </rPr>
      <t xml:space="preserve">you will need.] </t>
    </r>
  </si>
  <si>
    <t>That means the no. of days on which you need to revise while teaching is still going on is</t>
  </si>
  <si>
    <t xml:space="preserve">So the suggested length of your Revision Period prior to your first exam 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</si>
</sst>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24" x14ac:knownFonts="1">
    <font>
      <sz val="11"/>
      <color theme="1"/>
      <name val="Calibri"/>
      <family val="2"/>
      <scheme val="minor"/>
    </font>
    <font>
      <sz val="10"/>
      <color theme="1"/>
      <name val="Arial"/>
      <family val="2"/>
    </font>
    <font>
      <sz val="10"/>
      <color theme="1"/>
      <name val="Arial Narrow"/>
      <family val="2"/>
    </font>
    <font>
      <b/>
      <sz val="11"/>
      <color theme="1"/>
      <name val="Calibri"/>
      <family val="2"/>
      <scheme val="minor"/>
    </font>
    <font>
      <sz val="10"/>
      <color theme="1"/>
      <name val="Trebuchet MS"/>
      <family val="2"/>
    </font>
    <font>
      <sz val="10"/>
      <color theme="1"/>
      <name val="Calibri"/>
      <family val="2"/>
      <scheme val="minor"/>
    </font>
    <font>
      <b/>
      <sz val="10"/>
      <color theme="0"/>
      <name val="Trebuchet MS"/>
      <family val="2"/>
    </font>
    <font>
      <b/>
      <sz val="10"/>
      <color theme="0"/>
      <name val="Arial Narrow"/>
      <family val="2"/>
    </font>
    <font>
      <b/>
      <sz val="14"/>
      <color theme="0"/>
      <name val="Arial Narrow"/>
      <family val="2"/>
    </font>
    <font>
      <sz val="9"/>
      <color theme="1"/>
      <name val="Arial Narrow"/>
      <family val="2"/>
    </font>
    <font>
      <b/>
      <sz val="10"/>
      <color theme="1"/>
      <name val="Arial"/>
      <family val="2"/>
    </font>
    <font>
      <sz val="16"/>
      <color theme="0"/>
      <name val="Trebuchet MS"/>
      <family val="2"/>
    </font>
    <font>
      <b/>
      <sz val="10"/>
      <color theme="0"/>
      <name val="Arial"/>
      <family val="2"/>
    </font>
    <font>
      <b/>
      <sz val="10"/>
      <color rgb="FF336699"/>
      <name val="Arial"/>
      <family val="2"/>
    </font>
    <font>
      <sz val="10"/>
      <color theme="0"/>
      <name val="Trebuchet MS"/>
      <family val="2"/>
    </font>
    <font>
      <i/>
      <sz val="10"/>
      <color rgb="FF1D593B"/>
      <name val="Calibri"/>
      <family val="2"/>
      <scheme val="minor"/>
    </font>
    <font>
      <sz val="10"/>
      <color rgb="FF1D593B"/>
      <name val="Calibri"/>
      <family val="2"/>
      <scheme val="minor"/>
    </font>
    <font>
      <b/>
      <sz val="10"/>
      <color theme="0"/>
      <name val="Calibri"/>
      <family val="2"/>
      <scheme val="minor"/>
    </font>
    <font>
      <sz val="12"/>
      <color theme="0"/>
      <name val="Trebuchet MS"/>
      <family val="2"/>
    </font>
    <font>
      <sz val="11"/>
      <color theme="1"/>
      <name val="Trebuchet MS"/>
      <family val="2"/>
    </font>
    <font>
      <i/>
      <sz val="10"/>
      <color theme="1"/>
      <name val="Calibri"/>
      <family val="2"/>
      <scheme val="minor"/>
    </font>
    <font>
      <b/>
      <sz val="10"/>
      <color rgb="FF006852"/>
      <name val="Calibri"/>
      <family val="2"/>
      <scheme val="minor"/>
    </font>
    <font>
      <b/>
      <sz val="11"/>
      <color rgb="FF336699"/>
      <name val="Calibri"/>
      <family val="2"/>
      <scheme val="minor"/>
    </font>
    <font>
      <sz val="11"/>
      <color rgb="FF336699"/>
      <name val="Calibri"/>
      <family val="2"/>
      <scheme val="minor"/>
    </font>
  </fonts>
  <fills count="7">
    <fill>
      <patternFill patternType="none"/>
    </fill>
    <fill>
      <patternFill patternType="gray125"/>
    </fill>
    <fill>
      <patternFill patternType="solid">
        <fgColor rgb="FF336699"/>
        <bgColor indexed="64"/>
      </patternFill>
    </fill>
    <fill>
      <patternFill patternType="solid">
        <fgColor rgb="FF008E70"/>
        <bgColor indexed="64"/>
      </patternFill>
    </fill>
    <fill>
      <patternFill patternType="solid">
        <fgColor rgb="FF006F6C"/>
        <bgColor indexed="64"/>
      </patternFill>
    </fill>
    <fill>
      <patternFill patternType="solid">
        <fgColor rgb="FF006852"/>
        <bgColor indexed="64"/>
      </patternFill>
    </fill>
    <fill>
      <patternFill patternType="solid">
        <fgColor rgb="FFAC0000"/>
        <bgColor indexed="64"/>
      </patternFill>
    </fill>
  </fills>
  <borders count="19">
    <border>
      <left/>
      <right/>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style="thin">
        <color theme="0" tint="-0.14996795556505021"/>
      </left>
      <right style="thin">
        <color theme="0" tint="-0.14993743705557422"/>
      </right>
      <top/>
      <bottom style="thin">
        <color theme="0" tint="-0.14996795556505021"/>
      </bottom>
      <diagonal/>
    </border>
    <border>
      <left style="thin">
        <color theme="0" tint="-0.14996795556505021"/>
      </left>
      <right style="thin">
        <color theme="0" tint="-0.14993743705557422"/>
      </right>
      <top/>
      <bottom/>
      <diagonal/>
    </border>
    <border>
      <left style="thin">
        <color theme="0" tint="-0.14996795556505021"/>
      </left>
      <right style="thin">
        <color theme="0" tint="-0.14993743705557422"/>
      </right>
      <top style="thin">
        <color theme="0" tint="-0.14996795556505021"/>
      </top>
      <bottom/>
      <diagonal/>
    </border>
    <border>
      <left/>
      <right style="thin">
        <color theme="2" tint="-0.249977111117893"/>
      </right>
      <top/>
      <bottom/>
      <diagonal/>
    </border>
    <border>
      <left style="thin">
        <color theme="2" tint="-0.249977111117893"/>
      </left>
      <right/>
      <top/>
      <bottom/>
      <diagonal/>
    </border>
    <border>
      <left/>
      <right style="thin">
        <color rgb="FF006852"/>
      </right>
      <top/>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right style="thin">
        <color theme="6" tint="0.79998168889431442"/>
      </right>
      <top/>
      <bottom/>
      <diagonal/>
    </border>
    <border>
      <left style="thin">
        <color theme="6" tint="0.79998168889431442"/>
      </left>
      <right style="thin">
        <color theme="6" tint="0.79998168889431442"/>
      </right>
      <top style="thin">
        <color theme="6" tint="0.79998168889431442"/>
      </top>
      <bottom/>
      <diagonal/>
    </border>
    <border>
      <left style="thin">
        <color theme="6" tint="0.79998168889431442"/>
      </left>
      <right style="thin">
        <color theme="6" tint="0.79998168889431442"/>
      </right>
      <top/>
      <bottom style="thin">
        <color theme="6" tint="0.79998168889431442"/>
      </bottom>
      <diagonal/>
    </border>
    <border>
      <left style="thin">
        <color theme="6" tint="0.79998168889431442"/>
      </left>
      <right style="thin">
        <color theme="6" tint="0.79998168889431442"/>
      </right>
      <top style="thin">
        <color theme="6" tint="0.79995117038483843"/>
      </top>
      <bottom style="thin">
        <color theme="6" tint="0.79995117038483843"/>
      </bottom>
      <diagonal/>
    </border>
    <border>
      <left/>
      <right style="thin">
        <color theme="6" tint="0.79998168889431442"/>
      </right>
      <top/>
      <bottom style="thin">
        <color theme="6" tint="0.79995117038483843"/>
      </bottom>
      <diagonal/>
    </border>
    <border>
      <left/>
      <right/>
      <top/>
      <bottom style="thin">
        <color theme="6" tint="0.79995117038483843"/>
      </bottom>
      <diagonal/>
    </border>
    <border>
      <left style="thin">
        <color theme="6" tint="0.79998168889431442"/>
      </left>
      <right/>
      <top style="thin">
        <color theme="6" tint="0.79998168889431442"/>
      </top>
      <bottom style="thin">
        <color theme="6" tint="0.79995117038483843"/>
      </bottom>
      <diagonal/>
    </border>
  </borders>
  <cellStyleXfs count="1">
    <xf numFmtId="0" fontId="0" fillId="0" borderId="0"/>
  </cellStyleXfs>
  <cellXfs count="75">
    <xf numFmtId="0" fontId="0" fillId="0" borderId="0" xfId="0"/>
    <xf numFmtId="0" fontId="1" fillId="0" borderId="0" xfId="0" applyFont="1"/>
    <xf numFmtId="0" fontId="2" fillId="0" borderId="0" xfId="0" applyFont="1" applyAlignment="1">
      <alignment vertical="top"/>
    </xf>
    <xf numFmtId="0" fontId="0" fillId="0" borderId="0" xfId="0" applyBorder="1"/>
    <xf numFmtId="0" fontId="0" fillId="0" borderId="0" xfId="0" applyAlignment="1">
      <alignment horizontal="center"/>
    </xf>
    <xf numFmtId="14" fontId="2" fillId="0" borderId="0" xfId="0" applyNumberFormat="1" applyFont="1" applyAlignment="1">
      <alignment vertical="top"/>
    </xf>
    <xf numFmtId="0" fontId="2" fillId="0" borderId="0" xfId="0" applyFont="1" applyBorder="1" applyAlignment="1">
      <alignment vertical="top"/>
    </xf>
    <xf numFmtId="0" fontId="8" fillId="0" borderId="0" xfId="0" applyFont="1" applyFill="1" applyBorder="1" applyAlignment="1">
      <alignment horizontal="center"/>
    </xf>
    <xf numFmtId="0" fontId="0" fillId="0" borderId="0" xfId="0" applyAlignment="1">
      <alignment vertical="center"/>
    </xf>
    <xf numFmtId="0" fontId="4" fillId="0" borderId="3" xfId="0" applyFont="1" applyBorder="1" applyAlignment="1">
      <alignment horizontal="left" vertical="center" indent="1"/>
    </xf>
    <xf numFmtId="0" fontId="4" fillId="0" borderId="4"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11" fillId="0" borderId="0" xfId="0" applyFont="1" applyFill="1" applyBorder="1" applyAlignment="1">
      <alignment horizontal="left"/>
    </xf>
    <xf numFmtId="164" fontId="10" fillId="0" borderId="0" xfId="0" applyNumberFormat="1" applyFont="1" applyFill="1" applyBorder="1" applyAlignment="1" applyProtection="1">
      <alignment horizontal="center"/>
      <protection locked="0"/>
    </xf>
    <xf numFmtId="0" fontId="10" fillId="0" borderId="0" xfId="0" applyFont="1" applyFill="1" applyBorder="1"/>
    <xf numFmtId="0" fontId="3" fillId="0" borderId="0" xfId="0" applyFont="1" applyFill="1" applyBorder="1"/>
    <xf numFmtId="0" fontId="0" fillId="0" borderId="0" xfId="0" applyFill="1" applyBorder="1"/>
    <xf numFmtId="0" fontId="0" fillId="0" borderId="0" xfId="0" applyFill="1"/>
    <xf numFmtId="0" fontId="6" fillId="3" borderId="0" xfId="0" applyFont="1" applyFill="1" applyBorder="1" applyAlignment="1">
      <alignment horizontal="left" indent="1"/>
    </xf>
    <xf numFmtId="0" fontId="1" fillId="3" borderId="0" xfId="0" applyFont="1" applyFill="1" applyBorder="1"/>
    <xf numFmtId="0" fontId="0" fillId="3" borderId="0" xfId="0" applyFill="1" applyBorder="1" applyAlignment="1">
      <alignment vertical="center"/>
    </xf>
    <xf numFmtId="0" fontId="2" fillId="3" borderId="0" xfId="0" applyFont="1" applyFill="1" applyBorder="1" applyAlignment="1">
      <alignment vertical="top"/>
    </xf>
    <xf numFmtId="0" fontId="0" fillId="3" borderId="0" xfId="0" applyFill="1" applyBorder="1"/>
    <xf numFmtId="0" fontId="0" fillId="3" borderId="0" xfId="0" applyFill="1"/>
    <xf numFmtId="0" fontId="0" fillId="3" borderId="0" xfId="0" applyFill="1" applyBorder="1" applyAlignment="1">
      <alignment horizontal="center"/>
    </xf>
    <xf numFmtId="0" fontId="6" fillId="4" borderId="0" xfId="0" applyFont="1" applyFill="1" applyBorder="1" applyAlignment="1">
      <alignment horizontal="left" indent="1"/>
    </xf>
    <xf numFmtId="0" fontId="0" fillId="4" borderId="0" xfId="0" applyFill="1" applyBorder="1"/>
    <xf numFmtId="0" fontId="0" fillId="4" borderId="0" xfId="0" applyFill="1"/>
    <xf numFmtId="0" fontId="4" fillId="0" borderId="0" xfId="0" applyFont="1" applyAlignment="1">
      <alignment horizontal="center" vertical="center" wrapText="1"/>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5" fillId="0" borderId="0" xfId="0" applyFont="1" applyAlignment="1">
      <alignment horizontal="left"/>
    </xf>
    <xf numFmtId="0" fontId="5" fillId="0" borderId="0" xfId="0" applyFont="1" applyAlignment="1">
      <alignment horizontal="left"/>
    </xf>
    <xf numFmtId="0" fontId="5" fillId="0" borderId="0" xfId="0" applyFont="1"/>
    <xf numFmtId="0" fontId="5" fillId="0" borderId="0" xfId="0" applyFont="1" applyAlignment="1">
      <alignment vertical="center"/>
    </xf>
    <xf numFmtId="0" fontId="17" fillId="3" borderId="0" xfId="0" applyFont="1" applyFill="1" applyBorder="1" applyAlignment="1">
      <alignment horizontal="center"/>
    </xf>
    <xf numFmtId="0" fontId="17" fillId="3" borderId="0" xfId="0" applyFont="1" applyFill="1" applyBorder="1"/>
    <xf numFmtId="0" fontId="17" fillId="3" borderId="11" xfId="0" applyFont="1" applyFill="1" applyBorder="1" applyAlignment="1">
      <alignment horizontal="center" vertical="center"/>
    </xf>
    <xf numFmtId="0" fontId="17" fillId="2" borderId="11" xfId="0" applyFont="1" applyFill="1" applyBorder="1" applyAlignment="1" applyProtection="1">
      <alignment horizontal="center" vertical="center"/>
      <protection locked="0"/>
    </xf>
    <xf numFmtId="0" fontId="17" fillId="2" borderId="15" xfId="0" applyFont="1" applyFill="1" applyBorder="1" applyAlignment="1" applyProtection="1">
      <alignment horizontal="center"/>
      <protection locked="0"/>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19" fillId="0" borderId="0" xfId="0" applyFont="1" applyAlignment="1">
      <alignment horizontal="center"/>
    </xf>
    <xf numFmtId="0" fontId="17" fillId="5" borderId="15" xfId="0" applyFont="1" applyFill="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center"/>
    </xf>
    <xf numFmtId="0" fontId="21" fillId="0" borderId="0" xfId="0" applyFont="1" applyAlignment="1">
      <alignment horizontal="left"/>
    </xf>
    <xf numFmtId="0" fontId="18" fillId="5" borderId="0" xfId="0" applyFont="1" applyFill="1" applyBorder="1" applyAlignment="1">
      <alignment horizontal="left" vertical="center"/>
    </xf>
    <xf numFmtId="0" fontId="18" fillId="5" borderId="10" xfId="0" applyFont="1" applyFill="1" applyBorder="1" applyAlignment="1">
      <alignment horizontal="left" vertical="center"/>
    </xf>
    <xf numFmtId="0" fontId="17" fillId="3" borderId="0" xfId="0" applyFont="1" applyFill="1" applyBorder="1" applyAlignment="1">
      <alignment horizontal="left"/>
    </xf>
    <xf numFmtId="0" fontId="17" fillId="5" borderId="0" xfId="0" applyFont="1" applyFill="1" applyBorder="1" applyAlignment="1">
      <alignment horizontal="left"/>
    </xf>
    <xf numFmtId="0" fontId="17" fillId="5" borderId="12" xfId="0" applyFont="1" applyFill="1" applyBorder="1" applyAlignment="1">
      <alignment horizontal="left"/>
    </xf>
    <xf numFmtId="0" fontId="5" fillId="0" borderId="0" xfId="0" applyFont="1" applyAlignment="1">
      <alignment horizontal="left"/>
    </xf>
    <xf numFmtId="0" fontId="5" fillId="0" borderId="0" xfId="0" applyFont="1" applyAlignment="1">
      <alignment horizontal="left" wrapText="1"/>
    </xf>
    <xf numFmtId="0" fontId="14" fillId="3" borderId="0" xfId="0" applyFont="1" applyFill="1" applyBorder="1" applyAlignment="1">
      <alignment horizontal="center" vertical="center" textRotation="90"/>
    </xf>
    <xf numFmtId="0" fontId="11" fillId="3" borderId="0" xfId="0" applyFont="1" applyFill="1" applyBorder="1" applyAlignment="1">
      <alignment horizontal="left"/>
    </xf>
    <xf numFmtId="0" fontId="15" fillId="0" borderId="0" xfId="0" applyFont="1" applyAlignment="1">
      <alignment horizontal="left" vertical="center"/>
    </xf>
    <xf numFmtId="0" fontId="16" fillId="0" borderId="0" xfId="0" applyFont="1" applyAlignment="1">
      <alignment horizontal="left" vertical="center"/>
    </xf>
    <xf numFmtId="17" fontId="6" fillId="4" borderId="0" xfId="0" applyNumberFormat="1" applyFont="1" applyFill="1" applyBorder="1" applyAlignment="1">
      <alignment horizontal="center" vertical="center" textRotation="90"/>
    </xf>
    <xf numFmtId="164" fontId="12" fillId="2" borderId="9" xfId="0" applyNumberFormat="1" applyFont="1" applyFill="1" applyBorder="1" applyAlignment="1" applyProtection="1">
      <alignment horizontal="center"/>
      <protection locked="0"/>
    </xf>
    <xf numFmtId="164" fontId="12" fillId="2" borderId="0" xfId="0" applyNumberFormat="1" applyFont="1" applyFill="1" applyBorder="1" applyAlignment="1" applyProtection="1">
      <alignment horizontal="center"/>
      <protection locked="0"/>
    </xf>
    <xf numFmtId="0" fontId="13" fillId="0" borderId="0" xfId="0" applyFont="1" applyBorder="1" applyAlignment="1">
      <alignment horizontal="right"/>
    </xf>
    <xf numFmtId="0" fontId="13" fillId="0" borderId="8" xfId="0" applyFont="1" applyBorder="1" applyAlignment="1">
      <alignment horizontal="right"/>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center"/>
    </xf>
    <xf numFmtId="0" fontId="7" fillId="4" borderId="0" xfId="0" applyFont="1" applyFill="1" applyBorder="1" applyAlignment="1">
      <alignment horizontal="center"/>
    </xf>
    <xf numFmtId="0" fontId="23" fillId="0" borderId="0" xfId="0" applyFont="1" applyAlignment="1">
      <alignment horizontal="left" vertical="top" wrapText="1"/>
    </xf>
    <xf numFmtId="0" fontId="17" fillId="5" borderId="11" xfId="0" applyFont="1" applyFill="1" applyBorder="1" applyAlignment="1">
      <alignment horizontal="center" vertical="center"/>
    </xf>
    <xf numFmtId="0" fontId="17" fillId="6" borderId="17" xfId="0" applyFont="1" applyFill="1" applyBorder="1" applyAlignment="1">
      <alignment horizontal="right" vertical="center"/>
    </xf>
    <xf numFmtId="0" fontId="17" fillId="6" borderId="16" xfId="0" applyFont="1" applyFill="1" applyBorder="1" applyAlignment="1">
      <alignment horizontal="right" vertical="center"/>
    </xf>
    <xf numFmtId="0" fontId="17" fillId="6" borderId="18" xfId="0" applyFont="1" applyFill="1" applyBorder="1" applyAlignment="1">
      <alignment horizontal="center" vertical="center"/>
    </xf>
    <xf numFmtId="0" fontId="17" fillId="6" borderId="18"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AC0000"/>
      <color rgb="FF006852"/>
      <color rgb="FF336699"/>
      <color rgb="FFC40000"/>
      <color rgb="FFA20000"/>
      <color rgb="FFB80000"/>
      <color rgb="FFDA0000"/>
      <color rgb="FF9E0000"/>
      <color rgb="FF008E70"/>
      <color rgb="FF0076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E02EE-8FB4-4746-8777-2F95300F38C4}">
  <dimension ref="A1:N53"/>
  <sheetViews>
    <sheetView showGridLines="0" tabSelected="1" zoomScaleNormal="100" workbookViewId="0">
      <selection activeCell="N50" sqref="N50"/>
    </sheetView>
  </sheetViews>
  <sheetFormatPr defaultRowHeight="14.4" x14ac:dyDescent="0.3"/>
  <cols>
    <col min="1" max="2" width="2.33203125" customWidth="1"/>
    <col min="3" max="9" width="13.33203125" customWidth="1"/>
    <col min="10" max="10" width="1.109375" customWidth="1"/>
  </cols>
  <sheetData>
    <row r="1" spans="1:11" ht="24" customHeight="1" x14ac:dyDescent="0.45">
      <c r="A1" s="57" t="s">
        <v>19</v>
      </c>
      <c r="B1" s="57"/>
      <c r="C1" s="57"/>
      <c r="D1" s="57"/>
      <c r="E1" s="57"/>
      <c r="F1" s="57"/>
      <c r="G1" s="57"/>
      <c r="H1" s="57"/>
      <c r="I1" s="57"/>
      <c r="J1" s="57"/>
    </row>
    <row r="2" spans="1:11" ht="15" customHeight="1" x14ac:dyDescent="0.3">
      <c r="A2" s="58" t="s">
        <v>7</v>
      </c>
      <c r="B2" s="59"/>
      <c r="C2" s="59"/>
      <c r="D2" s="59"/>
      <c r="E2" s="59"/>
      <c r="F2" s="59"/>
      <c r="G2" s="59"/>
      <c r="H2" s="59"/>
      <c r="I2" s="59"/>
    </row>
    <row r="3" spans="1:11" ht="15" customHeight="1" x14ac:dyDescent="0.3">
      <c r="A3" s="65" t="s">
        <v>20</v>
      </c>
      <c r="B3" s="65"/>
      <c r="C3" s="65"/>
      <c r="D3" s="65"/>
      <c r="E3" s="65"/>
      <c r="F3" s="65"/>
      <c r="G3" s="65"/>
      <c r="H3" s="65"/>
      <c r="I3" s="65"/>
    </row>
    <row r="4" spans="1:11" ht="15" customHeight="1" x14ac:dyDescent="0.3">
      <c r="A4" s="65" t="s">
        <v>26</v>
      </c>
      <c r="B4" s="65"/>
      <c r="C4" s="65"/>
      <c r="D4" s="65"/>
      <c r="E4" s="65"/>
      <c r="F4" s="65"/>
      <c r="G4" s="65"/>
      <c r="H4" s="65"/>
      <c r="I4" s="65"/>
      <c r="J4" s="65"/>
      <c r="K4" s="65"/>
    </row>
    <row r="5" spans="1:11" ht="15" customHeight="1" x14ac:dyDescent="0.3">
      <c r="A5" s="29" t="s">
        <v>18</v>
      </c>
      <c r="B5" s="66" t="s">
        <v>25</v>
      </c>
      <c r="C5" s="66"/>
      <c r="D5" s="66"/>
      <c r="E5" s="66"/>
      <c r="F5" s="66"/>
      <c r="G5" s="66"/>
      <c r="H5" s="66"/>
      <c r="I5" s="66"/>
      <c r="J5" s="66"/>
    </row>
    <row r="6" spans="1:11" ht="15" customHeight="1" x14ac:dyDescent="0.3">
      <c r="A6" s="29"/>
      <c r="B6" s="66"/>
      <c r="C6" s="66"/>
      <c r="D6" s="66"/>
      <c r="E6" s="66"/>
      <c r="F6" s="66"/>
      <c r="G6" s="66"/>
      <c r="H6" s="66"/>
      <c r="I6" s="66"/>
      <c r="J6" s="66"/>
    </row>
    <row r="7" spans="1:11" s="8" customFormat="1" ht="15" customHeight="1" x14ac:dyDescent="0.3">
      <c r="A7" s="67" t="s">
        <v>27</v>
      </c>
      <c r="B7" s="67"/>
      <c r="C7" s="67"/>
      <c r="D7" s="67"/>
      <c r="E7" s="67"/>
      <c r="F7" s="67"/>
      <c r="G7" s="67"/>
      <c r="H7" s="67"/>
      <c r="I7" s="67"/>
      <c r="J7" s="47"/>
      <c r="K7" s="47"/>
    </row>
    <row r="8" spans="1:11" ht="15" customHeight="1" x14ac:dyDescent="0.3">
      <c r="A8" s="63" t="s">
        <v>8</v>
      </c>
      <c r="B8" s="63"/>
      <c r="C8" s="63"/>
      <c r="D8" s="63"/>
      <c r="E8" s="64"/>
      <c r="F8" s="61">
        <v>44339</v>
      </c>
      <c r="G8" s="62"/>
      <c r="H8" s="3"/>
      <c r="I8" s="3"/>
    </row>
    <row r="9" spans="1:11" s="18" customFormat="1" ht="4.95" customHeight="1" x14ac:dyDescent="0.35">
      <c r="A9" s="7"/>
      <c r="B9" s="7"/>
      <c r="C9" s="14"/>
      <c r="D9" s="15"/>
      <c r="E9" s="16"/>
      <c r="F9" s="16"/>
      <c r="G9" s="17"/>
      <c r="H9" s="17"/>
      <c r="I9" s="17"/>
    </row>
    <row r="10" spans="1:11" ht="19.95" customHeight="1" x14ac:dyDescent="0.45">
      <c r="A10" s="57" t="s">
        <v>19</v>
      </c>
      <c r="B10" s="57"/>
      <c r="C10" s="57"/>
      <c r="D10" s="57"/>
      <c r="E10" s="57"/>
      <c r="F10" s="57"/>
      <c r="G10" s="13"/>
      <c r="H10" s="13"/>
      <c r="I10" s="13"/>
    </row>
    <row r="11" spans="1:11" s="1" customFormat="1" ht="15" customHeight="1" x14ac:dyDescent="0.35">
      <c r="A11" s="68">
        <f xml:space="preserve"> YEAR(F8)</f>
        <v>2021</v>
      </c>
      <c r="B11" s="68"/>
      <c r="C11" s="19" t="s">
        <v>0</v>
      </c>
      <c r="D11" s="26" t="s">
        <v>1</v>
      </c>
      <c r="E11" s="19" t="s">
        <v>2</v>
      </c>
      <c r="F11" s="26" t="s">
        <v>3</v>
      </c>
      <c r="G11" s="19" t="s">
        <v>4</v>
      </c>
      <c r="H11" s="26" t="s">
        <v>5</v>
      </c>
      <c r="I11" s="19" t="s">
        <v>6</v>
      </c>
      <c r="J11" s="20"/>
    </row>
    <row r="12" spans="1:11" s="1" customFormat="1" ht="10.050000000000001" customHeight="1" x14ac:dyDescent="0.25">
      <c r="A12" s="56" t="s">
        <v>17</v>
      </c>
      <c r="B12" s="60" t="str">
        <f xml:space="preserve"> TEXT(F8-62,"MMM")</f>
        <v>Mar</v>
      </c>
      <c r="C12" s="10">
        <f xml:space="preserve"> DAY(F8-62)</f>
        <v>22</v>
      </c>
      <c r="D12" s="10">
        <f xml:space="preserve"> DAY(F8-61)</f>
        <v>23</v>
      </c>
      <c r="E12" s="9">
        <f xml:space="preserve"> DAY(F8-60)</f>
        <v>24</v>
      </c>
      <c r="F12" s="9">
        <f xml:space="preserve"> DAY(F8-59)</f>
        <v>25</v>
      </c>
      <c r="G12" s="9">
        <f xml:space="preserve"> DAY(F8-58)</f>
        <v>26</v>
      </c>
      <c r="H12" s="9">
        <f xml:space="preserve"> DAY(F8-57)</f>
        <v>27</v>
      </c>
      <c r="I12" s="11">
        <f xml:space="preserve"> DAY(F8-56)</f>
        <v>28</v>
      </c>
      <c r="J12" s="20"/>
    </row>
    <row r="13" spans="1:11" s="1" customFormat="1" ht="66" customHeight="1" x14ac:dyDescent="0.25">
      <c r="A13" s="56"/>
      <c r="B13" s="60"/>
      <c r="C13" s="30"/>
      <c r="D13" s="30"/>
      <c r="E13" s="31"/>
      <c r="F13" s="31"/>
      <c r="G13" s="31"/>
      <c r="H13" s="31"/>
      <c r="I13" s="32"/>
      <c r="J13" s="20"/>
    </row>
    <row r="14" spans="1:11" s="8" customFormat="1" ht="10.050000000000001" customHeight="1" x14ac:dyDescent="0.3">
      <c r="A14" s="56" t="s">
        <v>15</v>
      </c>
      <c r="B14" s="60" t="str">
        <f xml:space="preserve"> TEXT(F8-55,"MMM")</f>
        <v>Mar</v>
      </c>
      <c r="C14" s="10">
        <f xml:space="preserve"> DAY(F8-55)</f>
        <v>29</v>
      </c>
      <c r="D14" s="10">
        <f xml:space="preserve"> DAY(F8-54)</f>
        <v>30</v>
      </c>
      <c r="E14" s="9">
        <f xml:space="preserve"> DAY(F8-53)</f>
        <v>31</v>
      </c>
      <c r="F14" s="9">
        <f xml:space="preserve"> DAY(F8-52)</f>
        <v>1</v>
      </c>
      <c r="G14" s="9">
        <f xml:space="preserve"> DAY(F8-51)</f>
        <v>2</v>
      </c>
      <c r="H14" s="9">
        <f xml:space="preserve"> DAY(F8-50)</f>
        <v>3</v>
      </c>
      <c r="I14" s="11">
        <f xml:space="preserve"> DAY(F8-49)</f>
        <v>4</v>
      </c>
      <c r="J14" s="21"/>
    </row>
    <row r="15" spans="1:11" s="2" customFormat="1" ht="66" customHeight="1" x14ac:dyDescent="0.3">
      <c r="A15" s="56"/>
      <c r="B15" s="60"/>
      <c r="C15" s="30"/>
      <c r="D15" s="30"/>
      <c r="E15" s="31"/>
      <c r="F15" s="31"/>
      <c r="G15" s="31"/>
      <c r="H15" s="31"/>
      <c r="I15" s="32"/>
      <c r="J15" s="22"/>
    </row>
    <row r="16" spans="1:11" ht="10.050000000000001" customHeight="1" x14ac:dyDescent="0.3">
      <c r="A16" s="56" t="s">
        <v>14</v>
      </c>
      <c r="B16" s="60" t="str">
        <f xml:space="preserve"> TEXT(F8-48,"MMM")</f>
        <v>Apr</v>
      </c>
      <c r="C16" s="10">
        <f xml:space="preserve"> DAY(F8-48)</f>
        <v>5</v>
      </c>
      <c r="D16" s="10">
        <f xml:space="preserve"> DAY(F8-47)</f>
        <v>6</v>
      </c>
      <c r="E16" s="9">
        <f xml:space="preserve"> DAY(F8-46)</f>
        <v>7</v>
      </c>
      <c r="F16" s="9">
        <f xml:space="preserve"> DAY(F8-45)</f>
        <v>8</v>
      </c>
      <c r="G16" s="9">
        <f xml:space="preserve"> DAY(F8-44)</f>
        <v>9</v>
      </c>
      <c r="H16" s="9">
        <f xml:space="preserve"> DAY(F8-43)</f>
        <v>10</v>
      </c>
      <c r="I16" s="11">
        <f xml:space="preserve"> DAY(F8-42)</f>
        <v>11</v>
      </c>
      <c r="J16" s="23"/>
    </row>
    <row r="17" spans="1:14" s="2" customFormat="1" ht="66" customHeight="1" x14ac:dyDescent="0.3">
      <c r="A17" s="56"/>
      <c r="B17" s="60"/>
      <c r="C17" s="30"/>
      <c r="D17" s="30"/>
      <c r="E17" s="31"/>
      <c r="F17" s="31"/>
      <c r="G17" s="31"/>
      <c r="H17" s="31"/>
      <c r="I17" s="32"/>
      <c r="J17" s="22"/>
    </row>
    <row r="18" spans="1:14" ht="10.050000000000001" customHeight="1" x14ac:dyDescent="0.3">
      <c r="A18" s="56" t="s">
        <v>13</v>
      </c>
      <c r="B18" s="60" t="str">
        <f xml:space="preserve"> TEXT(F8-41,"MMM")</f>
        <v>Apr</v>
      </c>
      <c r="C18" s="10">
        <f xml:space="preserve"> DAY(F8-41)</f>
        <v>12</v>
      </c>
      <c r="D18" s="10">
        <f xml:space="preserve"> DAY(F8-40)</f>
        <v>13</v>
      </c>
      <c r="E18" s="9">
        <f xml:space="preserve"> DAY(F8-39)</f>
        <v>14</v>
      </c>
      <c r="F18" s="9">
        <f xml:space="preserve"> DAY(F8-38)</f>
        <v>15</v>
      </c>
      <c r="G18" s="9">
        <f xml:space="preserve"> DAY(F8-37)</f>
        <v>16</v>
      </c>
      <c r="H18" s="9">
        <f xml:space="preserve"> DAY(F8-36)</f>
        <v>17</v>
      </c>
      <c r="I18" s="11">
        <f xml:space="preserve"> DAY(F8-35)</f>
        <v>18</v>
      </c>
      <c r="J18" s="23"/>
    </row>
    <row r="19" spans="1:14" s="2" customFormat="1" ht="66" customHeight="1" x14ac:dyDescent="0.3">
      <c r="A19" s="56"/>
      <c r="B19" s="60"/>
      <c r="C19" s="30"/>
      <c r="D19" s="30"/>
      <c r="E19" s="31"/>
      <c r="F19" s="31"/>
      <c r="G19" s="31"/>
      <c r="H19" s="31"/>
      <c r="I19" s="32"/>
      <c r="J19" s="22"/>
    </row>
    <row r="20" spans="1:14" ht="10.050000000000001" customHeight="1" x14ac:dyDescent="0.3">
      <c r="A20" s="56" t="s">
        <v>12</v>
      </c>
      <c r="B20" s="60" t="str">
        <f xml:space="preserve"> TEXT(F8-34,"MMM")</f>
        <v>Apr</v>
      </c>
      <c r="C20" s="10">
        <f xml:space="preserve"> DAY(F8-34)</f>
        <v>19</v>
      </c>
      <c r="D20" s="10">
        <f xml:space="preserve"> DAY(F8-33)</f>
        <v>20</v>
      </c>
      <c r="E20" s="9">
        <f xml:space="preserve"> DAY(F8-32)</f>
        <v>21</v>
      </c>
      <c r="F20" s="9">
        <f xml:space="preserve"> DAY(F8-31)</f>
        <v>22</v>
      </c>
      <c r="G20" s="9">
        <f xml:space="preserve"> DAY(F8-30)</f>
        <v>23</v>
      </c>
      <c r="H20" s="9">
        <f xml:space="preserve"> DAY(F8-29)</f>
        <v>24</v>
      </c>
      <c r="I20" s="12">
        <f xml:space="preserve"> DAY(F8-28)</f>
        <v>25</v>
      </c>
      <c r="J20" s="23"/>
    </row>
    <row r="21" spans="1:14" s="2" customFormat="1" ht="66" customHeight="1" x14ac:dyDescent="0.3">
      <c r="A21" s="56"/>
      <c r="B21" s="60"/>
      <c r="C21" s="30"/>
      <c r="D21" s="30"/>
      <c r="E21" s="31"/>
      <c r="F21" s="31"/>
      <c r="G21" s="31"/>
      <c r="H21" s="31"/>
      <c r="I21" s="32"/>
      <c r="J21" s="22"/>
      <c r="K21" s="6"/>
      <c r="N21" s="5"/>
    </row>
    <row r="22" spans="1:14" ht="10.050000000000001" customHeight="1" x14ac:dyDescent="0.3">
      <c r="A22" s="56" t="s">
        <v>11</v>
      </c>
      <c r="B22" s="60" t="str">
        <f xml:space="preserve"> TEXT(F8-27,"MMM")</f>
        <v>Apr</v>
      </c>
      <c r="C22" s="10">
        <f xml:space="preserve"> DAY(F8-27)</f>
        <v>26</v>
      </c>
      <c r="D22" s="10">
        <f xml:space="preserve"> DAY(F8-26)</f>
        <v>27</v>
      </c>
      <c r="E22" s="9">
        <f xml:space="preserve"> DAY(F8-25)</f>
        <v>28</v>
      </c>
      <c r="F22" s="9">
        <f xml:space="preserve"> DAY(F8-24)</f>
        <v>29</v>
      </c>
      <c r="G22" s="9">
        <f xml:space="preserve"> DAY(F8-23)</f>
        <v>30</v>
      </c>
      <c r="H22" s="9">
        <f xml:space="preserve"> DAY(F8-22)</f>
        <v>1</v>
      </c>
      <c r="I22" s="11">
        <f xml:space="preserve"> DAY(F8-21)</f>
        <v>2</v>
      </c>
      <c r="J22" s="23"/>
    </row>
    <row r="23" spans="1:14" s="2" customFormat="1" ht="66" customHeight="1" x14ac:dyDescent="0.3">
      <c r="A23" s="56"/>
      <c r="B23" s="60"/>
      <c r="C23" s="30"/>
      <c r="D23" s="30"/>
      <c r="E23" s="31"/>
      <c r="F23" s="31"/>
      <c r="G23" s="31"/>
      <c r="H23" s="31"/>
      <c r="I23" s="32"/>
      <c r="J23" s="22"/>
    </row>
    <row r="24" spans="1:14" ht="10.050000000000001" customHeight="1" x14ac:dyDescent="0.3">
      <c r="A24" s="56" t="s">
        <v>10</v>
      </c>
      <c r="B24" s="60" t="str">
        <f xml:space="preserve"> TEXT(F8-20,"MMM")</f>
        <v>May</v>
      </c>
      <c r="C24" s="10">
        <f xml:space="preserve"> DAY(F8-20)</f>
        <v>3</v>
      </c>
      <c r="D24" s="10">
        <f xml:space="preserve"> DAY(F8-19)</f>
        <v>4</v>
      </c>
      <c r="E24" s="9">
        <f xml:space="preserve"> DAY(F8-18)</f>
        <v>5</v>
      </c>
      <c r="F24" s="9">
        <f xml:space="preserve"> DAY(F8-17)</f>
        <v>6</v>
      </c>
      <c r="G24" s="9">
        <f xml:space="preserve"> DAY(F8-16)</f>
        <v>7</v>
      </c>
      <c r="H24" s="9">
        <f xml:space="preserve"> DAY(F8-15)</f>
        <v>8</v>
      </c>
      <c r="I24" s="11">
        <f xml:space="preserve"> DAY(F8-14)</f>
        <v>9</v>
      </c>
      <c r="J24" s="23"/>
    </row>
    <row r="25" spans="1:14" s="2" customFormat="1" ht="66" customHeight="1" x14ac:dyDescent="0.3">
      <c r="A25" s="56"/>
      <c r="B25" s="60"/>
      <c r="C25" s="30"/>
      <c r="D25" s="30"/>
      <c r="E25" s="31"/>
      <c r="F25" s="31"/>
      <c r="G25" s="31"/>
      <c r="H25" s="31"/>
      <c r="I25" s="32"/>
      <c r="J25" s="22"/>
    </row>
    <row r="26" spans="1:14" ht="10.050000000000001" customHeight="1" x14ac:dyDescent="0.3">
      <c r="A26" s="56" t="s">
        <v>9</v>
      </c>
      <c r="B26" s="60" t="str">
        <f xml:space="preserve"> TEXT(F8-13,"MMM")</f>
        <v>May</v>
      </c>
      <c r="C26" s="10">
        <f xml:space="preserve"> DAY(F8-13)</f>
        <v>10</v>
      </c>
      <c r="D26" s="10">
        <f xml:space="preserve"> DAY(F8-12)</f>
        <v>11</v>
      </c>
      <c r="E26" s="9">
        <f xml:space="preserve"> DAY(F8-11)</f>
        <v>12</v>
      </c>
      <c r="F26" s="9">
        <f xml:space="preserve"> DAY(F8-10)</f>
        <v>13</v>
      </c>
      <c r="G26" s="9">
        <f xml:space="preserve"> DAY(F8-9)</f>
        <v>14</v>
      </c>
      <c r="H26" s="9">
        <f xml:space="preserve"> DAY(F8-8)</f>
        <v>15</v>
      </c>
      <c r="I26" s="11">
        <f xml:space="preserve"> DAY(F8-7)</f>
        <v>16</v>
      </c>
      <c r="J26" s="23"/>
    </row>
    <row r="27" spans="1:14" s="2" customFormat="1" ht="66" customHeight="1" x14ac:dyDescent="0.3">
      <c r="A27" s="56"/>
      <c r="B27" s="60"/>
      <c r="C27" s="30"/>
      <c r="D27" s="30"/>
      <c r="E27" s="31"/>
      <c r="F27" s="31"/>
      <c r="G27" s="31"/>
      <c r="H27" s="31"/>
      <c r="I27" s="32"/>
      <c r="J27" s="22"/>
    </row>
    <row r="28" spans="1:14" s="4" customFormat="1" ht="10.050000000000001" customHeight="1" x14ac:dyDescent="0.3">
      <c r="A28" s="56" t="s">
        <v>16</v>
      </c>
      <c r="B28" s="60" t="str">
        <f xml:space="preserve"> TEXT(F8-6,"MMM")</f>
        <v>May</v>
      </c>
      <c r="C28" s="10">
        <f xml:space="preserve"> DAY(F8-6)</f>
        <v>17</v>
      </c>
      <c r="D28" s="10">
        <f xml:space="preserve"> DAY(F8-5)</f>
        <v>18</v>
      </c>
      <c r="E28" s="9">
        <f xml:space="preserve"> DAY(F8-4)</f>
        <v>19</v>
      </c>
      <c r="F28" s="9">
        <f xml:space="preserve"> DAY(F8-3)</f>
        <v>20</v>
      </c>
      <c r="G28" s="9">
        <f xml:space="preserve"> DAY(F8-2)</f>
        <v>21</v>
      </c>
      <c r="H28" s="9">
        <f xml:space="preserve"> DAY(F8-1)</f>
        <v>22</v>
      </c>
      <c r="I28" s="11">
        <f xml:space="preserve"> DAY(F8)</f>
        <v>23</v>
      </c>
      <c r="J28" s="25"/>
    </row>
    <row r="29" spans="1:14" s="2" customFormat="1" ht="66" customHeight="1" x14ac:dyDescent="0.3">
      <c r="A29" s="56"/>
      <c r="B29" s="60"/>
      <c r="C29" s="30"/>
      <c r="D29" s="30"/>
      <c r="E29" s="31"/>
      <c r="F29" s="31"/>
      <c r="G29" s="31"/>
      <c r="H29" s="31"/>
      <c r="I29" s="32"/>
      <c r="J29" s="22"/>
    </row>
    <row r="30" spans="1:14" ht="7.95" customHeight="1" x14ac:dyDescent="0.3">
      <c r="A30" s="24"/>
      <c r="B30" s="27"/>
      <c r="C30" s="28"/>
      <c r="D30" s="28"/>
      <c r="E30" s="28"/>
      <c r="F30" s="28"/>
      <c r="G30" s="28"/>
      <c r="H30" s="28"/>
      <c r="I30" s="28"/>
      <c r="J30" s="24"/>
    </row>
    <row r="31" spans="1:14" x14ac:dyDescent="0.3">
      <c r="G31" s="8"/>
    </row>
    <row r="32" spans="1:14" ht="19.2" customHeight="1" x14ac:dyDescent="0.3">
      <c r="A32" s="49" t="s">
        <v>23</v>
      </c>
      <c r="B32" s="49"/>
      <c r="C32" s="49"/>
      <c r="D32" s="49"/>
      <c r="E32" s="49"/>
      <c r="F32" s="49"/>
      <c r="G32" s="49"/>
      <c r="H32" s="50"/>
      <c r="I32" s="35"/>
      <c r="J32" s="35"/>
      <c r="K32" s="35"/>
      <c r="L32" s="35"/>
      <c r="M32" s="35"/>
      <c r="N32" s="35"/>
    </row>
    <row r="33" spans="1:14" x14ac:dyDescent="0.3">
      <c r="A33" s="51" t="s">
        <v>22</v>
      </c>
      <c r="B33" s="51"/>
      <c r="C33" s="51"/>
      <c r="D33" s="51"/>
      <c r="E33" s="51"/>
      <c r="F33" s="51"/>
      <c r="G33" s="38"/>
      <c r="H33" s="40">
        <v>16</v>
      </c>
      <c r="I33" s="35"/>
      <c r="J33" s="35"/>
      <c r="K33" s="35"/>
      <c r="L33" s="35"/>
      <c r="M33" s="35"/>
      <c r="N33" s="35"/>
    </row>
    <row r="34" spans="1:14" x14ac:dyDescent="0.3">
      <c r="A34" s="52" t="s">
        <v>21</v>
      </c>
      <c r="B34" s="52"/>
      <c r="C34" s="52"/>
      <c r="D34" s="52"/>
      <c r="E34" s="52"/>
      <c r="F34" s="53"/>
      <c r="G34" s="41">
        <v>5</v>
      </c>
      <c r="H34" s="42"/>
      <c r="I34" s="35"/>
      <c r="J34" s="35"/>
      <c r="K34" s="35"/>
      <c r="L34" s="35"/>
      <c r="M34" s="35"/>
      <c r="N34" s="35"/>
    </row>
    <row r="35" spans="1:14" x14ac:dyDescent="0.3">
      <c r="A35" s="52" t="s">
        <v>28</v>
      </c>
      <c r="B35" s="52"/>
      <c r="C35" s="52"/>
      <c r="D35" s="52"/>
      <c r="E35" s="52"/>
      <c r="F35" s="53"/>
      <c r="G35" s="41">
        <v>6</v>
      </c>
      <c r="H35" s="43"/>
      <c r="I35" s="35"/>
      <c r="J35" s="35"/>
      <c r="K35" s="35"/>
      <c r="L35" s="35"/>
      <c r="M35" s="35"/>
      <c r="N35" s="35"/>
    </row>
    <row r="36" spans="1:14" ht="14.4" customHeight="1" x14ac:dyDescent="0.3">
      <c r="A36" s="52" t="s">
        <v>31</v>
      </c>
      <c r="B36" s="52"/>
      <c r="C36" s="52"/>
      <c r="D36" s="52"/>
      <c r="E36" s="52"/>
      <c r="F36" s="53"/>
      <c r="G36" s="45">
        <f>SUM(G34:G35)</f>
        <v>11</v>
      </c>
      <c r="H36" s="39">
        <v>11</v>
      </c>
      <c r="I36" s="35"/>
      <c r="J36" s="35"/>
      <c r="K36" s="35"/>
      <c r="L36" s="35"/>
      <c r="M36" s="35"/>
      <c r="N36" s="35"/>
    </row>
    <row r="37" spans="1:14" ht="14.4" customHeight="1" x14ac:dyDescent="0.3">
      <c r="A37" s="51" t="s">
        <v>29</v>
      </c>
      <c r="B37" s="51"/>
      <c r="C37" s="51"/>
      <c r="D37" s="51"/>
      <c r="E37" s="51"/>
      <c r="F37" s="51"/>
      <c r="G37" s="37"/>
      <c r="H37" s="39">
        <f>H33-G36</f>
        <v>5</v>
      </c>
      <c r="I37" s="35"/>
      <c r="J37" s="35"/>
      <c r="K37" s="35"/>
      <c r="L37" s="35"/>
      <c r="M37" s="35"/>
      <c r="N37" s="35"/>
    </row>
    <row r="38" spans="1:14" ht="14.4" customHeight="1" x14ac:dyDescent="0.3">
      <c r="A38" s="52" t="s">
        <v>35</v>
      </c>
      <c r="B38" s="52"/>
      <c r="C38" s="52"/>
      <c r="D38" s="52"/>
      <c r="E38" s="52"/>
      <c r="F38" s="52"/>
      <c r="G38" s="53"/>
      <c r="H38" s="70">
        <f>H37*2</f>
        <v>10</v>
      </c>
      <c r="I38" s="35"/>
      <c r="J38" s="35"/>
      <c r="K38" s="35"/>
      <c r="L38" s="35"/>
      <c r="M38" s="35"/>
      <c r="N38" s="35"/>
    </row>
    <row r="39" spans="1:14" s="8" customFormat="1" ht="15.6" customHeight="1" x14ac:dyDescent="0.3">
      <c r="A39" s="71" t="s">
        <v>36</v>
      </c>
      <c r="B39" s="71"/>
      <c r="C39" s="71"/>
      <c r="D39" s="71"/>
      <c r="E39" s="71"/>
      <c r="F39" s="71"/>
      <c r="G39" s="72"/>
      <c r="H39" s="73">
        <f>G34+H38</f>
        <v>15</v>
      </c>
      <c r="I39" s="74" t="s">
        <v>30</v>
      </c>
      <c r="J39" s="36"/>
      <c r="K39" s="36"/>
      <c r="M39" s="36"/>
      <c r="N39" s="36"/>
    </row>
    <row r="40" spans="1:14" ht="6.6" customHeight="1" x14ac:dyDescent="0.3">
      <c r="I40" s="35"/>
      <c r="J40" s="35"/>
      <c r="K40" s="35"/>
      <c r="L40" s="35"/>
      <c r="M40" s="35"/>
      <c r="N40" s="35"/>
    </row>
    <row r="41" spans="1:14" x14ac:dyDescent="0.3">
      <c r="A41" s="44" t="s">
        <v>18</v>
      </c>
      <c r="B41" s="48" t="s">
        <v>24</v>
      </c>
      <c r="C41" s="48"/>
      <c r="D41" s="48"/>
      <c r="E41" s="48"/>
      <c r="F41" s="48"/>
      <c r="G41" s="48"/>
      <c r="H41" s="48"/>
      <c r="I41" s="48"/>
      <c r="J41" s="35"/>
      <c r="K41" s="35"/>
      <c r="L41" s="35"/>
      <c r="M41" s="35"/>
      <c r="N41" s="35"/>
    </row>
    <row r="42" spans="1:14" x14ac:dyDescent="0.3">
      <c r="A42" s="54" t="s">
        <v>32</v>
      </c>
      <c r="B42" s="54"/>
      <c r="C42" s="54"/>
      <c r="D42" s="54"/>
      <c r="E42" s="54"/>
      <c r="F42" s="54"/>
      <c r="G42" s="54"/>
      <c r="H42" s="54"/>
      <c r="I42" s="54"/>
      <c r="J42" s="54"/>
      <c r="K42" s="35"/>
      <c r="L42" s="35"/>
      <c r="M42" s="35"/>
      <c r="N42" s="35"/>
    </row>
    <row r="43" spans="1:14" ht="14.4" customHeight="1" x14ac:dyDescent="0.3">
      <c r="A43" s="55" t="s">
        <v>33</v>
      </c>
      <c r="B43" s="55"/>
      <c r="C43" s="55"/>
      <c r="D43" s="55"/>
      <c r="E43" s="55"/>
      <c r="F43" s="55"/>
      <c r="G43" s="55"/>
      <c r="H43" s="55"/>
      <c r="I43" s="55"/>
      <c r="J43" s="34"/>
      <c r="K43" s="35"/>
      <c r="L43" s="35"/>
      <c r="M43" s="35"/>
      <c r="N43" s="35"/>
    </row>
    <row r="44" spans="1:14" x14ac:dyDescent="0.3">
      <c r="A44" s="55"/>
      <c r="B44" s="55"/>
      <c r="C44" s="55"/>
      <c r="D44" s="55"/>
      <c r="E44" s="55"/>
      <c r="F44" s="55"/>
      <c r="G44" s="55"/>
      <c r="H44" s="55"/>
      <c r="I44" s="55"/>
      <c r="J44" s="34"/>
      <c r="K44" s="35"/>
      <c r="L44" s="35"/>
      <c r="M44" s="35"/>
      <c r="N44" s="35"/>
    </row>
    <row r="45" spans="1:14" x14ac:dyDescent="0.3">
      <c r="A45" s="55"/>
      <c r="B45" s="55"/>
      <c r="C45" s="55"/>
      <c r="D45" s="55"/>
      <c r="E45" s="55"/>
      <c r="F45" s="55"/>
      <c r="G45" s="55"/>
      <c r="H45" s="55"/>
      <c r="I45" s="55"/>
      <c r="J45" s="46"/>
      <c r="K45" s="35"/>
      <c r="L45" s="35"/>
      <c r="M45" s="35"/>
      <c r="N45" s="35"/>
    </row>
    <row r="46" spans="1:14" ht="9" customHeight="1" x14ac:dyDescent="0.3">
      <c r="A46" s="44"/>
      <c r="B46" s="33"/>
      <c r="C46" s="33"/>
      <c r="D46" s="33"/>
      <c r="E46" s="33"/>
      <c r="F46" s="33"/>
      <c r="G46" s="33"/>
      <c r="H46" s="33"/>
      <c r="I46" s="33"/>
      <c r="J46" s="35"/>
      <c r="K46" s="35"/>
      <c r="L46" s="35"/>
      <c r="M46" s="35"/>
      <c r="N46" s="35"/>
    </row>
    <row r="47" spans="1:14" ht="14.4" customHeight="1" x14ac:dyDescent="0.3">
      <c r="A47" s="69" t="s">
        <v>34</v>
      </c>
      <c r="B47" s="69"/>
      <c r="C47" s="69"/>
      <c r="D47" s="69"/>
      <c r="E47" s="69"/>
      <c r="F47" s="69"/>
      <c r="G47" s="69"/>
      <c r="H47" s="69"/>
      <c r="I47" s="69"/>
      <c r="J47" s="35"/>
      <c r="K47" s="35"/>
      <c r="L47" s="35"/>
      <c r="M47" s="35"/>
      <c r="N47" s="35"/>
    </row>
    <row r="48" spans="1:14" x14ac:dyDescent="0.3">
      <c r="A48" s="69"/>
      <c r="B48" s="69"/>
      <c r="C48" s="69"/>
      <c r="D48" s="69"/>
      <c r="E48" s="69"/>
      <c r="F48" s="69"/>
      <c r="G48" s="69"/>
      <c r="H48" s="69"/>
      <c r="I48" s="69"/>
      <c r="J48" s="35"/>
      <c r="K48" s="35"/>
      <c r="L48" s="35"/>
      <c r="M48" s="35"/>
      <c r="N48" s="35"/>
    </row>
    <row r="49" spans="1:9" x14ac:dyDescent="0.3">
      <c r="A49" s="69"/>
      <c r="B49" s="69"/>
      <c r="C49" s="69"/>
      <c r="D49" s="69"/>
      <c r="E49" s="69"/>
      <c r="F49" s="69"/>
      <c r="G49" s="69"/>
      <c r="H49" s="69"/>
      <c r="I49" s="69"/>
    </row>
    <row r="50" spans="1:9" x14ac:dyDescent="0.3">
      <c r="A50" s="69"/>
      <c r="B50" s="69"/>
      <c r="C50" s="69"/>
      <c r="D50" s="69"/>
      <c r="E50" s="69"/>
      <c r="F50" s="69"/>
      <c r="G50" s="69"/>
      <c r="H50" s="69"/>
      <c r="I50" s="69"/>
    </row>
    <row r="51" spans="1:9" x14ac:dyDescent="0.3">
      <c r="A51" s="69"/>
      <c r="B51" s="69"/>
      <c r="C51" s="69"/>
      <c r="D51" s="69"/>
      <c r="E51" s="69"/>
      <c r="F51" s="69"/>
      <c r="G51" s="69"/>
      <c r="H51" s="69"/>
      <c r="I51" s="69"/>
    </row>
    <row r="52" spans="1:9" x14ac:dyDescent="0.3">
      <c r="A52" s="69"/>
      <c r="B52" s="69"/>
      <c r="C52" s="69"/>
      <c r="D52" s="69"/>
      <c r="E52" s="69"/>
      <c r="F52" s="69"/>
      <c r="G52" s="69"/>
      <c r="H52" s="69"/>
      <c r="I52" s="69"/>
    </row>
    <row r="53" spans="1:9" x14ac:dyDescent="0.3">
      <c r="A53" s="69"/>
      <c r="B53" s="69"/>
      <c r="C53" s="69"/>
      <c r="D53" s="69"/>
      <c r="E53" s="69"/>
      <c r="F53" s="69"/>
      <c r="G53" s="69"/>
      <c r="H53" s="69"/>
      <c r="I53" s="69"/>
    </row>
  </sheetData>
  <sheetProtection algorithmName="SHA-512" hashValue="ZwSgzEtkL/AYxF9rQRSJ3r8Heot3ABUwgUpBOWzd/9Mrut4hRXssOImdqMeG3XkW/7rHzqtaz9/pV77iSaAG2Q==" saltValue="N/tAfeqJCPtwEEKHTbq1Pg==" spinCount="100000" sheet="1" objects="1" scenarios="1"/>
  <mergeCells count="41">
    <mergeCell ref="A20:A21"/>
    <mergeCell ref="B12:B13"/>
    <mergeCell ref="A12:A13"/>
    <mergeCell ref="B14:B15"/>
    <mergeCell ref="B28:B29"/>
    <mergeCell ref="B26:B27"/>
    <mergeCell ref="B24:B25"/>
    <mergeCell ref="B22:B23"/>
    <mergeCell ref="B20:B21"/>
    <mergeCell ref="A1:J1"/>
    <mergeCell ref="A14:A15"/>
    <mergeCell ref="A16:A17"/>
    <mergeCell ref="A18:A19"/>
    <mergeCell ref="A2:I2"/>
    <mergeCell ref="B18:B19"/>
    <mergeCell ref="A10:F10"/>
    <mergeCell ref="F8:G8"/>
    <mergeCell ref="A8:E8"/>
    <mergeCell ref="A4:H4"/>
    <mergeCell ref="I4:K4"/>
    <mergeCell ref="A3:I3"/>
    <mergeCell ref="B5:J6"/>
    <mergeCell ref="A7:I7"/>
    <mergeCell ref="A11:B11"/>
    <mergeCell ref="B16:B17"/>
    <mergeCell ref="A42:J42"/>
    <mergeCell ref="A43:I45"/>
    <mergeCell ref="A47:I53"/>
    <mergeCell ref="A22:A23"/>
    <mergeCell ref="A24:A25"/>
    <mergeCell ref="A26:A27"/>
    <mergeCell ref="A35:F35"/>
    <mergeCell ref="A28:A29"/>
    <mergeCell ref="B41:I41"/>
    <mergeCell ref="A32:H32"/>
    <mergeCell ref="A33:F33"/>
    <mergeCell ref="A34:F34"/>
    <mergeCell ref="A37:F37"/>
    <mergeCell ref="A38:G38"/>
    <mergeCell ref="A39:G39"/>
    <mergeCell ref="A36:F36"/>
  </mergeCells>
  <pageMargins left="0.23622047244094491" right="0.23622047244094491" top="0.62992125984251968" bottom="0.23622047244094491" header="0" footer="0"/>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Andy</cp:lastModifiedBy>
  <cp:lastPrinted>2020-05-21T12:53:02Z</cp:lastPrinted>
  <dcterms:created xsi:type="dcterms:W3CDTF">2020-04-04T19:23:52Z</dcterms:created>
  <dcterms:modified xsi:type="dcterms:W3CDTF">2020-10-12T12:08:55Z</dcterms:modified>
</cp:coreProperties>
</file>