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ndy\Documents\1 Work\1 Ace Your Exam\0 Going to print\1 Proofs\3 Revision Toolkit at Proofs\Revision Timetable\Zach and Maya case studies\"/>
    </mc:Choice>
  </mc:AlternateContent>
  <xr:revisionPtr revIDLastSave="0" documentId="13_ncr:1_{76133F28-0A1B-4974-A49F-873E76722321}" xr6:coauthVersionLast="45" xr6:coauthVersionMax="45" xr10:uidLastSave="{00000000-0000-0000-0000-000000000000}"/>
  <bookViews>
    <workbookView xWindow="1176" yWindow="408" windowWidth="15168" windowHeight="11424" xr2:uid="{7F741252-6914-477E-B12A-EC90A20891D6}"/>
  </bookViews>
  <sheets>
    <sheet name="Sheet1" sheetId="1" r:id="rId1"/>
  </sheets>
  <definedNames>
    <definedName name="_xlnm.Print_Area" localSheetId="0">Sheet1!$B$10:$H$56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1" l="1"/>
  <c r="B52" i="1"/>
  <c r="B50" i="1"/>
  <c r="B48" i="1"/>
  <c r="B46" i="1"/>
  <c r="B44" i="1"/>
  <c r="B42" i="1"/>
  <c r="B40" i="1"/>
  <c r="B38" i="1"/>
  <c r="B36" i="1"/>
  <c r="B34" i="1"/>
  <c r="B32" i="1"/>
  <c r="B30" i="1"/>
  <c r="B28" i="1"/>
  <c r="B26" i="1"/>
  <c r="B24" i="1"/>
  <c r="B22" i="1"/>
  <c r="B20" i="1"/>
  <c r="B18" i="1"/>
  <c r="B16" i="1"/>
  <c r="B14" i="1"/>
  <c r="C54" i="1"/>
  <c r="C55" i="1"/>
  <c r="C52" i="1"/>
  <c r="C53" i="1"/>
  <c r="C50" i="1"/>
  <c r="C51" i="1"/>
  <c r="C48" i="1"/>
  <c r="C49" i="1"/>
  <c r="C46" i="1"/>
  <c r="C47" i="1"/>
  <c r="C44" i="1"/>
  <c r="C45" i="1"/>
  <c r="C42" i="1"/>
  <c r="C43" i="1"/>
  <c r="C40" i="1"/>
  <c r="C41" i="1"/>
  <c r="C38" i="1"/>
  <c r="C39" i="1"/>
  <c r="C36" i="1"/>
  <c r="C37" i="1"/>
  <c r="C34" i="1"/>
  <c r="C35" i="1"/>
  <c r="C32" i="1"/>
  <c r="C33" i="1"/>
  <c r="C30" i="1"/>
  <c r="C31" i="1"/>
  <c r="C28" i="1"/>
  <c r="C29" i="1"/>
  <c r="C26" i="1"/>
  <c r="C27" i="1"/>
  <c r="C24" i="1"/>
  <c r="C25" i="1"/>
  <c r="C22" i="1"/>
  <c r="C23" i="1"/>
  <c r="C20" i="1"/>
  <c r="C21" i="1"/>
  <c r="C18" i="1"/>
  <c r="C19" i="1"/>
  <c r="C16" i="1"/>
  <c r="C17" i="1"/>
  <c r="C14" i="1"/>
  <c r="C15" i="1"/>
  <c r="G10" i="1" l="1"/>
  <c r="C12" i="1"/>
  <c r="C13" i="1"/>
</calcChain>
</file>

<file path=xl/sharedStrings.xml><?xml version="1.0" encoding="utf-8"?>
<sst xmlns="http://schemas.openxmlformats.org/spreadsheetml/2006/main" count="89" uniqueCount="35">
  <si>
    <t>Day</t>
  </si>
  <si>
    <t>Session 1</t>
  </si>
  <si>
    <t>Session 2</t>
  </si>
  <si>
    <t>Session 3</t>
  </si>
  <si>
    <t>Session 4</t>
  </si>
  <si>
    <t>Date</t>
  </si>
  <si>
    <t>Date my revision starts</t>
  </si>
  <si>
    <r>
      <t xml:space="preserve"> </t>
    </r>
    <r>
      <rPr>
        <sz val="11"/>
        <color theme="1"/>
        <rFont val="Trebuchet MS"/>
        <family val="2"/>
      </rPr>
      <t>•</t>
    </r>
  </si>
  <si>
    <r>
      <t>To copy an item from one grid cell to another, '</t>
    </r>
    <r>
      <rPr>
        <b/>
        <sz val="10"/>
        <color theme="1"/>
        <rFont val="Calibri"/>
        <family val="2"/>
        <scheme val="minor"/>
      </rPr>
      <t>select</t>
    </r>
    <r>
      <rPr>
        <sz val="10"/>
        <color theme="1"/>
        <rFont val="Calibri"/>
        <family val="2"/>
        <scheme val="minor"/>
      </rPr>
      <t xml:space="preserve">' it/ </t>
    </r>
    <r>
      <rPr>
        <b/>
        <sz val="10"/>
        <color theme="1"/>
        <rFont val="Calibri"/>
        <family val="2"/>
        <scheme val="minor"/>
      </rPr>
      <t>hold down Ctrl</t>
    </r>
    <r>
      <rPr>
        <sz val="10"/>
        <color theme="1"/>
        <rFont val="Calibri"/>
        <family val="2"/>
        <scheme val="minor"/>
      </rPr>
      <t xml:space="preserve">/ </t>
    </r>
    <r>
      <rPr>
        <b/>
        <sz val="10"/>
        <color theme="1"/>
        <rFont val="Calibri"/>
        <family val="2"/>
        <scheme val="minor"/>
      </rPr>
      <t>click on</t>
    </r>
    <r>
      <rPr>
        <sz val="10"/>
        <color theme="1"/>
        <rFont val="Calibri"/>
        <family val="2"/>
        <scheme val="minor"/>
      </rPr>
      <t xml:space="preserve"> the highlighted </t>
    </r>
    <r>
      <rPr>
        <b/>
        <sz val="10"/>
        <color theme="1"/>
        <rFont val="Calibri"/>
        <family val="2"/>
        <scheme val="minor"/>
      </rPr>
      <t>border</t>
    </r>
    <r>
      <rPr>
        <sz val="10"/>
        <color theme="1"/>
        <rFont val="Calibri"/>
        <family val="2"/>
        <scheme val="minor"/>
      </rPr>
      <t xml:space="preserve"> and '</t>
    </r>
    <r>
      <rPr>
        <b/>
        <sz val="10"/>
        <color theme="1"/>
        <rFont val="Calibri"/>
        <family val="2"/>
        <scheme val="minor"/>
      </rPr>
      <t>drag</t>
    </r>
    <r>
      <rPr>
        <sz val="10"/>
        <color theme="1"/>
        <rFont val="Calibri"/>
        <family val="2"/>
        <scheme val="minor"/>
      </rPr>
      <t>' it to where you want it. Then delete the item in the original cell if you don't want it any more.</t>
    </r>
  </si>
  <si>
    <t>Sadly Excel won't let you simply 'drag' from one cell to another without taking the border lines as well. Then the grid gets messed up. That's why you hold down 'Ctrl' - to perform 'Copy' instead of 'Drag'.</t>
  </si>
  <si>
    <t>If you do get the grid-lines messed up, just download a fresh copy of the timetable.</t>
  </si>
  <si>
    <t>Date my revision ends</t>
  </si>
  <si>
    <t>ZONING-IN</t>
  </si>
  <si>
    <t>FIRST EXAM DAY</t>
  </si>
  <si>
    <t>WITH OTHERS</t>
  </si>
  <si>
    <t>TIME-OUT</t>
  </si>
  <si>
    <t>Galaxies</t>
  </si>
  <si>
    <t>This links to Chapter 7, Section 7.2 of Ace Your Exam</t>
  </si>
  <si>
    <t>Zach, an astrophysics student, has made fourteen days available for revision and has four courses to revise.</t>
  </si>
  <si>
    <t>•</t>
  </si>
  <si>
    <t>The Quantum World</t>
  </si>
  <si>
    <t>Fundamental Forces</t>
  </si>
  <si>
    <t>Thermal Physics</t>
  </si>
  <si>
    <t>Our view of galaxies</t>
  </si>
  <si>
    <t>Our galaxy</t>
  </si>
  <si>
    <t>Disk galaxies</t>
  </si>
  <si>
    <t>Elliptical glaxies</t>
  </si>
  <si>
    <t>Formation</t>
  </si>
  <si>
    <t>REFINING</t>
  </si>
  <si>
    <t>Quantum</t>
  </si>
  <si>
    <t>TUNING-UP</t>
  </si>
  <si>
    <t>Forces</t>
  </si>
  <si>
    <t>Thermal</t>
  </si>
  <si>
    <t xml:space="preserve">Zach's Revision Timetable </t>
  </si>
  <si>
    <t>Zach's Revision Timetable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</si>
</sst>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5" x14ac:knownFonts="1">
    <font>
      <sz val="11"/>
      <color theme="1"/>
      <name val="Calibri"/>
      <family val="2"/>
      <scheme val="minor"/>
    </font>
    <font>
      <sz val="10"/>
      <color theme="1"/>
      <name val="Arial"/>
      <family val="2"/>
    </font>
    <font>
      <b/>
      <sz val="10"/>
      <color theme="0"/>
      <name val="Arial"/>
      <family val="2"/>
    </font>
    <font>
      <b/>
      <sz val="10"/>
      <color theme="0"/>
      <name val="Trebuchet MS"/>
      <family val="2"/>
    </font>
    <font>
      <sz val="10"/>
      <color theme="0"/>
      <name val="Trebuchet MS"/>
      <family val="2"/>
    </font>
    <font>
      <sz val="16"/>
      <color theme="0"/>
      <name val="Trebuchet MS"/>
      <family val="2"/>
    </font>
    <font>
      <sz val="10"/>
      <color theme="1"/>
      <name val="Calibri"/>
      <family val="2"/>
      <scheme val="minor"/>
    </font>
    <font>
      <sz val="11"/>
      <color theme="1"/>
      <name val="Trebuchet MS"/>
      <family val="2"/>
    </font>
    <font>
      <sz val="11"/>
      <color theme="0"/>
      <name val="Calibri"/>
      <family val="2"/>
      <scheme val="minor"/>
    </font>
    <font>
      <b/>
      <sz val="10"/>
      <color theme="1"/>
      <name val="Calibri"/>
      <family val="2"/>
      <scheme val="minor"/>
    </font>
    <font>
      <b/>
      <sz val="10"/>
      <color rgb="FF008E70"/>
      <name val="Calibri"/>
      <family val="2"/>
      <scheme val="minor"/>
    </font>
    <font>
      <i/>
      <sz val="10"/>
      <color rgb="FF002060"/>
      <name val="Calibri"/>
      <family val="2"/>
      <scheme val="minor"/>
    </font>
    <font>
      <sz val="11"/>
      <color rgb="FF002060"/>
      <name val="Calibri"/>
      <family val="2"/>
      <scheme val="minor"/>
    </font>
    <font>
      <sz val="10"/>
      <color rgb="FF002060"/>
      <name val="Arial"/>
      <family val="2"/>
    </font>
    <font>
      <sz val="10"/>
      <color theme="1"/>
      <name val="Trebuchet MS"/>
      <family val="2"/>
    </font>
  </fonts>
  <fills count="6">
    <fill>
      <patternFill patternType="none"/>
    </fill>
    <fill>
      <patternFill patternType="gray125"/>
    </fill>
    <fill>
      <patternFill patternType="solid">
        <fgColor rgb="FF0070C0"/>
        <bgColor indexed="64"/>
      </patternFill>
    </fill>
    <fill>
      <patternFill patternType="solid">
        <fgColor rgb="FF000066"/>
        <bgColor indexed="64"/>
      </patternFill>
    </fill>
    <fill>
      <patternFill patternType="solid">
        <fgColor rgb="FF002060"/>
        <bgColor indexed="64"/>
      </patternFill>
    </fill>
    <fill>
      <patternFill patternType="solid">
        <fgColor rgb="FF008E70"/>
        <bgColor indexed="64"/>
      </patternFill>
    </fill>
  </fills>
  <borders count="9">
    <border>
      <left/>
      <right/>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
      <left style="thin">
        <color theme="0" tint="-0.14990691854609822"/>
      </left>
      <right style="thin">
        <color theme="0" tint="-0.14996795556505021"/>
      </right>
      <top/>
      <bottom style="thin">
        <color theme="0" tint="-0.14993743705557422"/>
      </bottom>
      <diagonal/>
    </border>
    <border>
      <left style="thin">
        <color theme="0" tint="-0.14990691854609822"/>
      </left>
      <right style="thin">
        <color theme="0" tint="-0.14996795556505021"/>
      </right>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458815271462"/>
      </right>
      <top/>
      <bottom style="thin">
        <color theme="0" tint="-0.14993743705557422"/>
      </bottom>
      <diagonal/>
    </border>
    <border>
      <left style="thin">
        <color theme="0" tint="-0.1498458815271462"/>
      </left>
      <right style="thin">
        <color theme="0" tint="-0.14981536301767021"/>
      </right>
      <top/>
      <bottom style="thin">
        <color theme="0" tint="-0.14993743705557422"/>
      </bottom>
      <diagonal/>
    </border>
  </borders>
  <cellStyleXfs count="1">
    <xf numFmtId="0" fontId="0" fillId="0" borderId="0"/>
  </cellStyleXfs>
  <cellXfs count="53">
    <xf numFmtId="0" fontId="0" fillId="0" borderId="0" xfId="0"/>
    <xf numFmtId="0" fontId="1" fillId="0" borderId="0" xfId="0" applyFont="1"/>
    <xf numFmtId="0" fontId="0" fillId="0" borderId="0" xfId="0" applyAlignment="1">
      <alignment vertical="center"/>
    </xf>
    <xf numFmtId="0" fontId="0" fillId="2" borderId="0" xfId="0" applyFill="1"/>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164" fontId="2" fillId="5" borderId="0" xfId="0" applyNumberFormat="1" applyFont="1" applyFill="1" applyAlignment="1" applyProtection="1">
      <alignment horizontal="center"/>
      <protection locked="0"/>
    </xf>
    <xf numFmtId="0" fontId="0" fillId="4" borderId="0" xfId="0" applyFill="1"/>
    <xf numFmtId="0" fontId="1" fillId="4" borderId="0" xfId="0" applyFont="1" applyFill="1"/>
    <xf numFmtId="0" fontId="0" fillId="2" borderId="0" xfId="0" applyFill="1" applyAlignment="1">
      <alignment vertical="center"/>
    </xf>
    <xf numFmtId="0" fontId="5" fillId="4" borderId="0" xfId="0" applyFont="1" applyFill="1" applyProtection="1"/>
    <xf numFmtId="0" fontId="8" fillId="4" borderId="0" xfId="0" applyFont="1" applyFill="1" applyProtection="1"/>
    <xf numFmtId="0" fontId="0" fillId="3" borderId="0" xfId="0" applyFill="1" applyProtection="1"/>
    <xf numFmtId="0" fontId="12" fillId="4" borderId="0" xfId="0" applyFont="1" applyFill="1" applyProtection="1"/>
    <xf numFmtId="0" fontId="13" fillId="4" borderId="0" xfId="0" applyFont="1" applyFill="1" applyProtection="1"/>
    <xf numFmtId="0" fontId="0" fillId="0" borderId="0" xfId="0" applyProtection="1"/>
    <xf numFmtId="0" fontId="1" fillId="0" borderId="0" xfId="0" applyFont="1" applyProtection="1"/>
    <xf numFmtId="0" fontId="10" fillId="0" borderId="0" xfId="0" applyFont="1" applyAlignment="1" applyProtection="1">
      <alignment horizontal="right"/>
    </xf>
    <xf numFmtId="0" fontId="5" fillId="3" borderId="0" xfId="0" applyFont="1" applyFill="1" applyAlignment="1" applyProtection="1">
      <alignment vertical="center"/>
    </xf>
    <xf numFmtId="0" fontId="5" fillId="3" borderId="0" xfId="0" applyFont="1" applyFill="1" applyAlignment="1" applyProtection="1">
      <alignment horizontal="right" vertical="center"/>
    </xf>
    <xf numFmtId="0" fontId="3" fillId="3" borderId="0" xfId="0" applyFont="1" applyFill="1" applyAlignment="1" applyProtection="1">
      <alignment horizontal="center"/>
    </xf>
    <xf numFmtId="0" fontId="3" fillId="2" borderId="0" xfId="0" applyFont="1" applyFill="1" applyAlignment="1" applyProtection="1">
      <alignment horizontal="center"/>
    </xf>
    <xf numFmtId="0" fontId="4" fillId="3" borderId="0" xfId="0" applyNumberFormat="1" applyFont="1" applyFill="1" applyBorder="1" applyAlignment="1" applyProtection="1">
      <alignment horizontal="center"/>
    </xf>
    <xf numFmtId="0" fontId="4" fillId="3" borderId="0" xfId="0" applyNumberFormat="1" applyFont="1" applyFill="1" applyBorder="1" applyAlignment="1" applyProtection="1">
      <alignment horizontal="center" vertical="top"/>
    </xf>
    <xf numFmtId="0" fontId="0" fillId="3" borderId="0" xfId="0" applyFill="1" applyAlignment="1" applyProtection="1">
      <alignment vertical="center"/>
    </xf>
    <xf numFmtId="0" fontId="4" fillId="3" borderId="0" xfId="0" applyNumberFormat="1" applyFont="1" applyFill="1" applyAlignment="1" applyProtection="1">
      <alignment horizontal="center"/>
    </xf>
    <xf numFmtId="16" fontId="4" fillId="3" borderId="0" xfId="0" applyNumberFormat="1" applyFont="1" applyFill="1" applyBorder="1" applyAlignment="1" applyProtection="1">
      <alignment horizontal="center" vertical="center"/>
    </xf>
    <xf numFmtId="16" fontId="4" fillId="3" borderId="0" xfId="0" applyNumberFormat="1" applyFont="1" applyFill="1" applyAlignment="1" applyProtection="1">
      <alignment horizontal="center" vertical="center"/>
    </xf>
    <xf numFmtId="16" fontId="3" fillId="3" borderId="0" xfId="0" applyNumberFormat="1" applyFont="1" applyFill="1" applyAlignment="1" applyProtection="1">
      <alignment horizontal="center" vertical="center"/>
    </xf>
    <xf numFmtId="0" fontId="0" fillId="2" borderId="0" xfId="0" applyFill="1" applyProtection="1"/>
    <xf numFmtId="0" fontId="0" fillId="0" borderId="0" xfId="0" applyAlignment="1" applyProtection="1">
      <alignment horizontal="left"/>
    </xf>
    <xf numFmtId="0" fontId="0" fillId="0" borderId="0" xfId="0"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right"/>
    </xf>
    <xf numFmtId="0" fontId="0" fillId="0" borderId="1" xfId="0"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14" fillId="0" borderId="0" xfId="0" applyFont="1" applyAlignment="1" applyProtection="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pplyProtection="1">
      <alignment vertical="top" wrapText="1"/>
    </xf>
    <xf numFmtId="0" fontId="4" fillId="2" borderId="0" xfId="0" applyFont="1" applyFill="1" applyAlignment="1" applyProtection="1">
      <alignment horizontal="left" vertical="center"/>
    </xf>
    <xf numFmtId="0" fontId="6" fillId="0" borderId="0" xfId="0" applyFont="1" applyAlignment="1" applyProtection="1">
      <alignment horizontal="left" vertical="top" wrapText="1"/>
    </xf>
    <xf numFmtId="0" fontId="4" fillId="2" borderId="0" xfId="0" applyFont="1" applyFill="1" applyBorder="1" applyAlignment="1" applyProtection="1">
      <alignment horizontal="left" vertical="center"/>
    </xf>
    <xf numFmtId="0" fontId="3" fillId="2" borderId="0" xfId="0" applyFont="1" applyFill="1" applyAlignment="1" applyProtection="1">
      <alignment horizontal="right" textRotation="90"/>
    </xf>
    <xf numFmtId="0" fontId="3" fillId="3" borderId="0" xfId="0" applyFont="1" applyFill="1" applyAlignment="1" applyProtection="1">
      <alignment horizontal="center" textRotation="90"/>
    </xf>
    <xf numFmtId="0" fontId="6" fillId="0" borderId="0" xfId="0" applyFont="1" applyAlignment="1" applyProtection="1">
      <alignment horizontal="left"/>
    </xf>
    <xf numFmtId="0" fontId="6" fillId="0" borderId="0" xfId="0" applyFont="1" applyAlignment="1" applyProtection="1">
      <alignment horizontal="left" vertical="center" wrapText="1"/>
    </xf>
    <xf numFmtId="0" fontId="0" fillId="0" borderId="0" xfId="0" applyAlignment="1">
      <alignment horizontal="left"/>
    </xf>
    <xf numFmtId="0" fontId="11" fillId="0" borderId="0" xfId="0" applyFont="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070C0"/>
      <color rgb="FFFF70C0"/>
      <color rgb="FF3366CC"/>
      <color rgb="FF008E70"/>
      <color rgb="FF008080"/>
      <color rgb="FF000066"/>
      <color rgb="FFA50021"/>
      <color rgb="FF003399"/>
      <color rgb="FF33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977F5-1E75-4C8C-84CF-979D8624BDAE}">
  <dimension ref="A1:H78"/>
  <sheetViews>
    <sheetView showGridLines="0" showZeros="0" tabSelected="1" zoomScaleNormal="100" workbookViewId="0">
      <selection activeCell="L1" sqref="L1"/>
    </sheetView>
  </sheetViews>
  <sheetFormatPr defaultRowHeight="14.4" x14ac:dyDescent="0.3"/>
  <cols>
    <col min="1" max="1" width="0.77734375" customWidth="1"/>
    <col min="2" max="2" width="2.77734375" customWidth="1"/>
    <col min="3" max="3" width="4.109375" customWidth="1"/>
    <col min="4" max="7" width="21.77734375" customWidth="1"/>
    <col min="8" max="8" width="1" customWidth="1"/>
  </cols>
  <sheetData>
    <row r="1" spans="1:8" ht="24" customHeight="1" x14ac:dyDescent="0.45">
      <c r="A1" s="8"/>
      <c r="B1" s="11" t="s">
        <v>34</v>
      </c>
      <c r="C1" s="12"/>
      <c r="D1" s="12"/>
      <c r="E1" s="13"/>
      <c r="F1" s="13"/>
      <c r="G1" s="13"/>
      <c r="H1" s="13"/>
    </row>
    <row r="2" spans="1:8" ht="13.05" customHeight="1" x14ac:dyDescent="0.3">
      <c r="A2" s="8"/>
      <c r="B2" s="52" t="s">
        <v>17</v>
      </c>
      <c r="C2" s="52"/>
      <c r="D2" s="52"/>
      <c r="E2" s="52"/>
      <c r="F2" s="52"/>
      <c r="G2" s="52"/>
      <c r="H2" s="14"/>
    </row>
    <row r="3" spans="1:8" s="1" customFormat="1" ht="12" customHeight="1" x14ac:dyDescent="0.3">
      <c r="A3" s="9"/>
      <c r="B3" s="49" t="s">
        <v>18</v>
      </c>
      <c r="C3" s="49"/>
      <c r="D3" s="49"/>
      <c r="E3" s="49"/>
      <c r="F3" s="49"/>
      <c r="G3" s="49"/>
      <c r="H3" s="15"/>
    </row>
    <row r="4" spans="1:8" s="1" customFormat="1" ht="12" customHeight="1" x14ac:dyDescent="0.35">
      <c r="A4" s="9"/>
      <c r="B4" s="38" t="s">
        <v>19</v>
      </c>
      <c r="C4" s="49" t="s">
        <v>16</v>
      </c>
      <c r="D4" s="49"/>
      <c r="E4" s="49"/>
      <c r="F4" s="49"/>
      <c r="G4" s="49"/>
      <c r="H4" s="15"/>
    </row>
    <row r="5" spans="1:8" s="1" customFormat="1" ht="12" customHeight="1" x14ac:dyDescent="0.35">
      <c r="A5" s="9"/>
      <c r="B5" s="38" t="s">
        <v>19</v>
      </c>
      <c r="C5" s="49" t="s">
        <v>20</v>
      </c>
      <c r="D5" s="49"/>
      <c r="E5" s="49"/>
      <c r="F5" s="49"/>
      <c r="G5" s="49"/>
      <c r="H5" s="15"/>
    </row>
    <row r="6" spans="1:8" s="1" customFormat="1" ht="12" customHeight="1" x14ac:dyDescent="0.35">
      <c r="A6" s="9"/>
      <c r="B6" s="38" t="s">
        <v>19</v>
      </c>
      <c r="C6" s="50" t="s">
        <v>21</v>
      </c>
      <c r="D6" s="50"/>
      <c r="E6" s="50"/>
      <c r="F6" s="50"/>
      <c r="G6" s="50"/>
      <c r="H6" s="15"/>
    </row>
    <row r="7" spans="1:8" ht="13.05" customHeight="1" x14ac:dyDescent="0.35">
      <c r="A7" s="8"/>
      <c r="B7" s="38" t="s">
        <v>19</v>
      </c>
      <c r="C7" s="51" t="s">
        <v>22</v>
      </c>
      <c r="D7" s="51"/>
      <c r="E7" s="18" t="s">
        <v>6</v>
      </c>
      <c r="F7" s="7">
        <v>44327</v>
      </c>
      <c r="G7" s="16"/>
      <c r="H7" s="14"/>
    </row>
    <row r="8" spans="1:8" ht="13.05" customHeight="1" x14ac:dyDescent="0.3">
      <c r="A8" s="8"/>
      <c r="B8" s="16"/>
      <c r="C8" s="16"/>
      <c r="D8" s="17"/>
      <c r="E8" s="18" t="s">
        <v>11</v>
      </c>
      <c r="F8" s="7">
        <v>44340</v>
      </c>
      <c r="G8" s="34"/>
      <c r="H8" s="14"/>
    </row>
    <row r="9" spans="1:8" ht="4.95" customHeight="1" x14ac:dyDescent="0.3">
      <c r="A9" s="8"/>
      <c r="B9" s="16"/>
      <c r="C9" s="16"/>
      <c r="D9" s="16"/>
      <c r="E9" s="16"/>
      <c r="F9" s="16"/>
      <c r="G9" s="16"/>
      <c r="H9" s="14"/>
    </row>
    <row r="10" spans="1:8" ht="23.4" customHeight="1" x14ac:dyDescent="0.3">
      <c r="A10" s="3"/>
      <c r="B10" s="47" t="s">
        <v>0</v>
      </c>
      <c r="C10" s="48" t="s">
        <v>5</v>
      </c>
      <c r="D10" s="19" t="s">
        <v>33</v>
      </c>
      <c r="E10" s="13"/>
      <c r="F10" s="13"/>
      <c r="G10" s="20" t="str">
        <f xml:space="preserve"> TEXT(F7,"mmmm yyyy")</f>
        <v>May 2021</v>
      </c>
      <c r="H10" s="13"/>
    </row>
    <row r="11" spans="1:8" ht="15.6" customHeight="1" x14ac:dyDescent="0.35">
      <c r="A11" s="3"/>
      <c r="B11" s="47"/>
      <c r="C11" s="48"/>
      <c r="D11" s="21" t="s">
        <v>1</v>
      </c>
      <c r="E11" s="22" t="s">
        <v>2</v>
      </c>
      <c r="F11" s="21" t="s">
        <v>3</v>
      </c>
      <c r="G11" s="22" t="s">
        <v>4</v>
      </c>
      <c r="H11" s="13"/>
    </row>
    <row r="12" spans="1:8" ht="15" customHeight="1" x14ac:dyDescent="0.3">
      <c r="A12" s="3"/>
      <c r="B12" s="46">
        <v>1</v>
      </c>
      <c r="C12" s="24" t="str">
        <f xml:space="preserve"> TEXT(F7,"ddd")</f>
        <v>Tue</v>
      </c>
      <c r="D12" s="4" t="s">
        <v>16</v>
      </c>
      <c r="E12" s="4" t="s">
        <v>16</v>
      </c>
      <c r="F12" s="4" t="s">
        <v>16</v>
      </c>
      <c r="G12" s="4" t="s">
        <v>16</v>
      </c>
      <c r="H12" s="13"/>
    </row>
    <row r="13" spans="1:8" s="2" customFormat="1" ht="15" customHeight="1" x14ac:dyDescent="0.35">
      <c r="A13" s="10"/>
      <c r="B13" s="46"/>
      <c r="C13" s="23">
        <f xml:space="preserve"> DAY(F7)</f>
        <v>11</v>
      </c>
      <c r="D13" s="39" t="s">
        <v>23</v>
      </c>
      <c r="E13" s="40" t="s">
        <v>24</v>
      </c>
      <c r="F13" s="41" t="s">
        <v>25</v>
      </c>
      <c r="G13" s="42" t="s">
        <v>26</v>
      </c>
      <c r="H13" s="25"/>
    </row>
    <row r="14" spans="1:8" ht="13.95" customHeight="1" x14ac:dyDescent="0.35">
      <c r="A14" s="3"/>
      <c r="B14" s="44">
        <f>IF(F7+1&lt;F8+1,2,0)</f>
        <v>2</v>
      </c>
      <c r="C14" s="26" t="str">
        <f>IF(F7+1&lt;F8+2,TEXT(F7+1,"ddd"),0)</f>
        <v>Wed</v>
      </c>
      <c r="D14" s="4" t="s">
        <v>16</v>
      </c>
      <c r="E14" s="4" t="s">
        <v>16</v>
      </c>
      <c r="F14" s="4" t="s">
        <v>16</v>
      </c>
      <c r="G14" s="4" t="s">
        <v>14</v>
      </c>
      <c r="H14" s="13"/>
    </row>
    <row r="15" spans="1:8" ht="13.95" customHeight="1" x14ac:dyDescent="0.3">
      <c r="A15" s="3"/>
      <c r="B15" s="44"/>
      <c r="C15" s="24">
        <f>IF(F7+1&lt;F8+2,DAY(F7+1),0)</f>
        <v>12</v>
      </c>
      <c r="D15" s="39" t="s">
        <v>27</v>
      </c>
      <c r="E15" s="5"/>
      <c r="F15" s="5"/>
      <c r="G15" s="5"/>
      <c r="H15" s="13"/>
    </row>
    <row r="16" spans="1:8" ht="13.95" customHeight="1" x14ac:dyDescent="0.3">
      <c r="A16" s="3"/>
      <c r="B16" s="46">
        <f>IF(F7+2&lt;F8+1,3,0)</f>
        <v>3</v>
      </c>
      <c r="C16" s="27" t="str">
        <f>IF(F7+2&lt;F8+2,TEXT(F7+2,"ddd"),0)</f>
        <v>Thu</v>
      </c>
      <c r="D16" s="4" t="s">
        <v>28</v>
      </c>
      <c r="E16" s="4" t="s">
        <v>29</v>
      </c>
      <c r="F16" s="4" t="s">
        <v>29</v>
      </c>
      <c r="G16" s="4" t="s">
        <v>29</v>
      </c>
      <c r="H16" s="13"/>
    </row>
    <row r="17" spans="1:8" ht="13.95" customHeight="1" x14ac:dyDescent="0.3">
      <c r="A17" s="3"/>
      <c r="B17" s="46"/>
      <c r="C17" s="24">
        <f>IF(F7+2&lt;F8+2,DAY(F7+2),0)</f>
        <v>13</v>
      </c>
      <c r="D17" s="5"/>
      <c r="E17" s="5"/>
      <c r="F17" s="5"/>
      <c r="G17" s="5"/>
      <c r="H17" s="13"/>
    </row>
    <row r="18" spans="1:8" ht="13.95" customHeight="1" x14ac:dyDescent="0.3">
      <c r="A18" s="3"/>
      <c r="B18" s="44">
        <f>IF(F7+3&lt;F8+1,4,0)</f>
        <v>4</v>
      </c>
      <c r="C18" s="28" t="str">
        <f>IF(F7+3&lt;F8+2,TEXT(F7+3,"ddd"),0)</f>
        <v>Fri</v>
      </c>
      <c r="D18" s="4" t="s">
        <v>14</v>
      </c>
      <c r="E18" s="4" t="s">
        <v>14</v>
      </c>
      <c r="F18" s="4" t="s">
        <v>29</v>
      </c>
      <c r="G18" s="4" t="s">
        <v>30</v>
      </c>
      <c r="H18" s="13"/>
    </row>
    <row r="19" spans="1:8" ht="13.95" customHeight="1" x14ac:dyDescent="0.3">
      <c r="A19" s="3"/>
      <c r="B19" s="44"/>
      <c r="C19" s="24">
        <f>IF(F7+3&lt;F8+2,DAY(F7+3),0)</f>
        <v>14</v>
      </c>
      <c r="D19" s="5"/>
      <c r="E19" s="5"/>
      <c r="F19" s="5"/>
      <c r="G19" s="5"/>
      <c r="H19" s="13"/>
    </row>
    <row r="20" spans="1:8" ht="13.95" customHeight="1" x14ac:dyDescent="0.3">
      <c r="A20" s="3"/>
      <c r="B20" s="44">
        <f>IF(F7+4&lt;F8+1,5,0)</f>
        <v>5</v>
      </c>
      <c r="C20" s="28" t="str">
        <f>IF(F7+4&lt;F8+2,TEXT(F7+4,"ddd"),0)</f>
        <v>Sat</v>
      </c>
      <c r="D20" s="4" t="s">
        <v>29</v>
      </c>
      <c r="E20" s="4" t="s">
        <v>29</v>
      </c>
      <c r="F20" s="4" t="s">
        <v>15</v>
      </c>
      <c r="G20" s="4" t="s">
        <v>15</v>
      </c>
      <c r="H20" s="13"/>
    </row>
    <row r="21" spans="1:8" ht="13.95" customHeight="1" x14ac:dyDescent="0.3">
      <c r="A21" s="3"/>
      <c r="B21" s="44"/>
      <c r="C21" s="24">
        <f>IF(F7+4&lt;F8+2,DAY(F7+4),0)</f>
        <v>15</v>
      </c>
      <c r="D21" s="5"/>
      <c r="E21" s="5"/>
      <c r="F21" s="5"/>
      <c r="G21" s="5"/>
      <c r="H21" s="13"/>
    </row>
    <row r="22" spans="1:8" ht="13.95" customHeight="1" x14ac:dyDescent="0.3">
      <c r="A22" s="3"/>
      <c r="B22" s="44">
        <f>IF(F7+5&lt;F8+1,6,0)</f>
        <v>6</v>
      </c>
      <c r="C22" s="28" t="str">
        <f>IF(F7+5&lt;F8+2,TEXT(F7+5,"ddd"),0)</f>
        <v>Sun</v>
      </c>
      <c r="D22" s="4" t="s">
        <v>29</v>
      </c>
      <c r="E22" s="4" t="s">
        <v>28</v>
      </c>
      <c r="F22" s="4" t="s">
        <v>15</v>
      </c>
      <c r="G22" s="4" t="s">
        <v>31</v>
      </c>
      <c r="H22" s="13"/>
    </row>
    <row r="23" spans="1:8" ht="13.95" customHeight="1" x14ac:dyDescent="0.3">
      <c r="A23" s="3"/>
      <c r="B23" s="44"/>
      <c r="C23" s="24">
        <f>IF(F7+5&lt;F8+2,DAY(F7+5),0)</f>
        <v>16</v>
      </c>
      <c r="D23" s="5"/>
      <c r="E23" s="5"/>
      <c r="F23" s="5"/>
      <c r="G23" s="5"/>
      <c r="H23" s="13"/>
    </row>
    <row r="24" spans="1:8" ht="13.95" customHeight="1" x14ac:dyDescent="0.3">
      <c r="A24" s="3"/>
      <c r="B24" s="44">
        <f>IF(F7+6&lt;F8+1,7,0)</f>
        <v>7</v>
      </c>
      <c r="C24" s="28" t="str">
        <f>IF(F7+6&lt;F8+2,TEXT(F7+6,"ddd"),0)</f>
        <v>Mon</v>
      </c>
      <c r="D24" s="4" t="s">
        <v>31</v>
      </c>
      <c r="E24" s="4" t="s">
        <v>31</v>
      </c>
      <c r="F24" s="4" t="s">
        <v>30</v>
      </c>
      <c r="G24" s="4" t="s">
        <v>14</v>
      </c>
      <c r="H24" s="13"/>
    </row>
    <row r="25" spans="1:8" ht="13.95" customHeight="1" x14ac:dyDescent="0.3">
      <c r="A25" s="3"/>
      <c r="B25" s="44"/>
      <c r="C25" s="24">
        <f>IF(F7+6&lt;F8+2,DAY(F7+6),0)</f>
        <v>17</v>
      </c>
      <c r="D25" s="5"/>
      <c r="E25" s="5"/>
      <c r="F25" s="5"/>
      <c r="G25" s="5"/>
      <c r="H25" s="13"/>
    </row>
    <row r="26" spans="1:8" ht="13.95" customHeight="1" x14ac:dyDescent="0.3">
      <c r="A26" s="3"/>
      <c r="B26" s="44">
        <f>IF(F7+7&lt;F8+1,8,0)</f>
        <v>8</v>
      </c>
      <c r="C26" s="28" t="str">
        <f>IF(F7+7&lt;F8+2,TEXT(F7+7,"ddd"),0)</f>
        <v>Tue</v>
      </c>
      <c r="D26" s="4" t="s">
        <v>31</v>
      </c>
      <c r="E26" s="4" t="s">
        <v>31</v>
      </c>
      <c r="F26" s="4" t="s">
        <v>31</v>
      </c>
      <c r="G26" s="4" t="s">
        <v>31</v>
      </c>
      <c r="H26" s="13"/>
    </row>
    <row r="27" spans="1:8" ht="13.95" customHeight="1" x14ac:dyDescent="0.3">
      <c r="A27" s="3"/>
      <c r="B27" s="44"/>
      <c r="C27" s="24">
        <f>IF(F7+7&lt;F8+2,DAY(F7+7),0)</f>
        <v>18</v>
      </c>
      <c r="D27" s="5"/>
      <c r="E27" s="5"/>
      <c r="F27" s="5"/>
      <c r="G27" s="5"/>
      <c r="H27" s="13"/>
    </row>
    <row r="28" spans="1:8" ht="13.95" customHeight="1" x14ac:dyDescent="0.3">
      <c r="A28" s="3"/>
      <c r="B28" s="44">
        <f>IF(F7+8&lt;F8+1,9,0)</f>
        <v>9</v>
      </c>
      <c r="C28" s="28" t="str">
        <f>IF(F7+8&lt;F8+2,TEXT(F7+8,"ddd"),0)</f>
        <v>Wed</v>
      </c>
      <c r="D28" s="4" t="s">
        <v>28</v>
      </c>
      <c r="E28" s="4" t="s">
        <v>32</v>
      </c>
      <c r="F28" s="4" t="s">
        <v>15</v>
      </c>
      <c r="G28" s="4" t="s">
        <v>30</v>
      </c>
      <c r="H28" s="13"/>
    </row>
    <row r="29" spans="1:8" ht="13.95" customHeight="1" x14ac:dyDescent="0.3">
      <c r="A29" s="3"/>
      <c r="B29" s="44"/>
      <c r="C29" s="24">
        <f>IF(F7+8&lt;F8+2,DAY(F7+8),0)</f>
        <v>19</v>
      </c>
      <c r="D29" s="5"/>
      <c r="E29" s="5"/>
      <c r="F29" s="5"/>
      <c r="G29" s="5"/>
      <c r="H29" s="13"/>
    </row>
    <row r="30" spans="1:8" ht="13.95" customHeight="1" x14ac:dyDescent="0.3">
      <c r="A30" s="3"/>
      <c r="B30" s="44">
        <f>IF(F7+9&lt;F8+1,10,0)</f>
        <v>10</v>
      </c>
      <c r="C30" s="29" t="str">
        <f>IF(F7+9&lt;F8+2,TEXT(F7+9,"ddd"),0)</f>
        <v>Thu</v>
      </c>
      <c r="D30" s="4" t="s">
        <v>32</v>
      </c>
      <c r="E30" s="4" t="s">
        <v>32</v>
      </c>
      <c r="F30" s="4" t="s">
        <v>32</v>
      </c>
      <c r="G30" s="4" t="s">
        <v>14</v>
      </c>
      <c r="H30" s="13"/>
    </row>
    <row r="31" spans="1:8" ht="13.95" customHeight="1" x14ac:dyDescent="0.3">
      <c r="A31" s="3"/>
      <c r="B31" s="44"/>
      <c r="C31" s="24">
        <f>IF(F7+9&lt;F8+2,DAY(F7+9),0)</f>
        <v>20</v>
      </c>
      <c r="D31" s="5"/>
      <c r="E31" s="5"/>
      <c r="F31" s="5"/>
      <c r="G31" s="5"/>
      <c r="H31" s="13"/>
    </row>
    <row r="32" spans="1:8" ht="13.95" customHeight="1" x14ac:dyDescent="0.3">
      <c r="A32" s="3"/>
      <c r="B32" s="44">
        <f>IF(F7+10&lt;F8+1,11,0)</f>
        <v>11</v>
      </c>
      <c r="C32" s="29" t="str">
        <f>IF(F7+10&lt;F8+2,TEXT(F7+10,"ddd"),0)</f>
        <v>Fri</v>
      </c>
      <c r="D32" s="4" t="s">
        <v>32</v>
      </c>
      <c r="E32" s="4" t="s">
        <v>32</v>
      </c>
      <c r="F32" s="4" t="s">
        <v>32</v>
      </c>
      <c r="G32" s="4" t="s">
        <v>28</v>
      </c>
      <c r="H32" s="13"/>
    </row>
    <row r="33" spans="1:8" ht="13.95" customHeight="1" x14ac:dyDescent="0.3">
      <c r="A33" s="3"/>
      <c r="B33" s="44"/>
      <c r="C33" s="24">
        <f>IF(F7+10&lt;F8+2,DAY(F7+10),0)</f>
        <v>21</v>
      </c>
      <c r="D33" s="5"/>
      <c r="E33" s="5"/>
      <c r="F33" s="5"/>
      <c r="G33" s="5"/>
      <c r="H33" s="13"/>
    </row>
    <row r="34" spans="1:8" ht="13.95" customHeight="1" x14ac:dyDescent="0.3">
      <c r="A34" s="3"/>
      <c r="B34" s="44">
        <f>IF(F7+11&lt;F8+1,12,0)</f>
        <v>12</v>
      </c>
      <c r="C34" s="29" t="str">
        <f>IF(F7+11&lt;F8+2,TEXT(F7+11,"ddd"),0)</f>
        <v>Sat</v>
      </c>
      <c r="D34" s="4" t="s">
        <v>28</v>
      </c>
      <c r="E34" s="4" t="s">
        <v>30</v>
      </c>
      <c r="F34" s="4" t="s">
        <v>28</v>
      </c>
      <c r="G34" s="4" t="s">
        <v>30</v>
      </c>
      <c r="H34" s="13"/>
    </row>
    <row r="35" spans="1:8" ht="13.95" customHeight="1" x14ac:dyDescent="0.3">
      <c r="A35" s="3"/>
      <c r="B35" s="44"/>
      <c r="C35" s="24">
        <f>IF(F7+11&lt;F8+2,DAY(F7+11),0)</f>
        <v>22</v>
      </c>
      <c r="D35" s="5"/>
      <c r="E35" s="5"/>
      <c r="F35" s="5"/>
      <c r="G35" s="5"/>
      <c r="H35" s="13"/>
    </row>
    <row r="36" spans="1:8" ht="13.95" customHeight="1" x14ac:dyDescent="0.3">
      <c r="A36" s="3"/>
      <c r="B36" s="44">
        <f>IF(F7+12&lt;F8+1,13,0)</f>
        <v>13</v>
      </c>
      <c r="C36" s="29" t="str">
        <f>IF(F7+12&lt;F8+2,TEXT(F7+12,"ddd"),0)</f>
        <v>Sun</v>
      </c>
      <c r="D36" s="35" t="s">
        <v>12</v>
      </c>
      <c r="E36" s="35" t="s">
        <v>12</v>
      </c>
      <c r="F36" s="35" t="s">
        <v>12</v>
      </c>
      <c r="G36" s="35" t="s">
        <v>12</v>
      </c>
      <c r="H36" s="13"/>
    </row>
    <row r="37" spans="1:8" ht="13.95" customHeight="1" x14ac:dyDescent="0.3">
      <c r="A37" s="3"/>
      <c r="B37" s="44"/>
      <c r="C37" s="24">
        <f>IF(F7+12&lt;F8+2,DAY(F7+12),0)</f>
        <v>23</v>
      </c>
      <c r="D37" s="36"/>
      <c r="E37" s="5"/>
      <c r="F37" s="5"/>
      <c r="G37" s="5"/>
      <c r="H37" s="13"/>
    </row>
    <row r="38" spans="1:8" ht="13.95" customHeight="1" x14ac:dyDescent="0.3">
      <c r="A38" s="3"/>
      <c r="B38" s="44">
        <f>IF(F7+13&lt;F8+1,14,0)</f>
        <v>14</v>
      </c>
      <c r="C38" s="29" t="str">
        <f>IF(F7+13&lt;F8+2,TEXT(F7+13,"ddd"),0)</f>
        <v>Mon</v>
      </c>
      <c r="D38" s="35" t="s">
        <v>12</v>
      </c>
      <c r="E38" s="35" t="s">
        <v>12</v>
      </c>
      <c r="F38" s="35" t="s">
        <v>12</v>
      </c>
      <c r="G38" s="35" t="s">
        <v>12</v>
      </c>
      <c r="H38" s="13"/>
    </row>
    <row r="39" spans="1:8" ht="13.95" customHeight="1" x14ac:dyDescent="0.3">
      <c r="A39" s="3"/>
      <c r="B39" s="44"/>
      <c r="C39" s="24">
        <f>IF(F7+13&lt;F8+2,DAY(F7+13),0)</f>
        <v>24</v>
      </c>
      <c r="D39" s="36"/>
      <c r="E39" s="5"/>
      <c r="F39" s="5"/>
      <c r="G39" s="5"/>
      <c r="H39" s="13"/>
    </row>
    <row r="40" spans="1:8" ht="13.95" customHeight="1" x14ac:dyDescent="0.3">
      <c r="A40" s="3"/>
      <c r="B40" s="44">
        <f>IF(F7+14&lt;F8+1,15,0)</f>
        <v>0</v>
      </c>
      <c r="C40" s="29" t="str">
        <f>IF(F7+14&lt;F8+2,TEXT(F7+14,"ddd"),0)</f>
        <v>Tue</v>
      </c>
      <c r="D40" s="37" t="s">
        <v>13</v>
      </c>
      <c r="E40" s="37" t="s">
        <v>13</v>
      </c>
      <c r="F40" s="37" t="s">
        <v>13</v>
      </c>
      <c r="G40" s="37" t="s">
        <v>13</v>
      </c>
      <c r="H40" s="13"/>
    </row>
    <row r="41" spans="1:8" ht="13.95" customHeight="1" x14ac:dyDescent="0.3">
      <c r="A41" s="3"/>
      <c r="B41" s="44"/>
      <c r="C41" s="24">
        <f>IF(F7+14&lt;F8+2,DAY(F7+14),0)</f>
        <v>25</v>
      </c>
      <c r="D41" s="5"/>
      <c r="E41" s="5"/>
      <c r="F41" s="5"/>
      <c r="G41" s="5"/>
      <c r="H41" s="13"/>
    </row>
    <row r="42" spans="1:8" ht="13.95" customHeight="1" x14ac:dyDescent="0.3">
      <c r="A42" s="3"/>
      <c r="B42" s="44">
        <f>IF(F7+15&lt;F8+1,16,0)</f>
        <v>0</v>
      </c>
      <c r="C42" s="29">
        <f>IF(F7+15&lt;F8+2,TEXT(F7+15,"ddd"),0)</f>
        <v>0</v>
      </c>
      <c r="D42" s="6"/>
      <c r="E42" s="6"/>
      <c r="F42" s="6"/>
      <c r="G42" s="6"/>
      <c r="H42" s="13"/>
    </row>
    <row r="43" spans="1:8" ht="13.95" customHeight="1" x14ac:dyDescent="0.3">
      <c r="A43" s="3"/>
      <c r="B43" s="44"/>
      <c r="C43" s="24">
        <f>IF(F7+15&lt;F8+2,DAY(F7+15),0)</f>
        <v>0</v>
      </c>
      <c r="D43" s="5"/>
      <c r="E43" s="5"/>
      <c r="F43" s="5"/>
      <c r="G43" s="5"/>
      <c r="H43" s="13"/>
    </row>
    <row r="44" spans="1:8" ht="13.95" customHeight="1" x14ac:dyDescent="0.3">
      <c r="A44" s="3"/>
      <c r="B44" s="44">
        <f>IF(F7+16&lt;F8+1,17,0)</f>
        <v>0</v>
      </c>
      <c r="C44" s="29">
        <f>IF(F7+16&lt;F8+2,TEXT(F7+16,"ddd"),0)</f>
        <v>0</v>
      </c>
      <c r="D44" s="6"/>
      <c r="E44" s="6"/>
      <c r="F44" s="6"/>
      <c r="G44" s="6"/>
      <c r="H44" s="13"/>
    </row>
    <row r="45" spans="1:8" ht="13.95" customHeight="1" x14ac:dyDescent="0.3">
      <c r="A45" s="3"/>
      <c r="B45" s="44"/>
      <c r="C45" s="24">
        <f>IF(F7+16&lt;F8+2,DAY(F7+16),0)</f>
        <v>0</v>
      </c>
      <c r="D45" s="5"/>
      <c r="E45" s="5"/>
      <c r="F45" s="5"/>
      <c r="G45" s="5"/>
      <c r="H45" s="13"/>
    </row>
    <row r="46" spans="1:8" ht="13.95" customHeight="1" x14ac:dyDescent="0.3">
      <c r="A46" s="3"/>
      <c r="B46" s="44">
        <f>IF(F7+17&lt;F8+1,18,0)</f>
        <v>0</v>
      </c>
      <c r="C46" s="29">
        <f>IF(F7+17&lt;F8+2,TEXT(F7+17,"ddd"),0)</f>
        <v>0</v>
      </c>
      <c r="D46" s="6"/>
      <c r="E46" s="6"/>
      <c r="F46" s="6"/>
      <c r="G46" s="6"/>
      <c r="H46" s="13"/>
    </row>
    <row r="47" spans="1:8" ht="13.95" customHeight="1" x14ac:dyDescent="0.3">
      <c r="A47" s="3"/>
      <c r="B47" s="44"/>
      <c r="C47" s="24">
        <f>IF(F7+17&lt;F8+2,DAY(F7+17),0)</f>
        <v>0</v>
      </c>
      <c r="D47" s="5"/>
      <c r="E47" s="5"/>
      <c r="F47" s="5"/>
      <c r="G47" s="5"/>
      <c r="H47" s="13"/>
    </row>
    <row r="48" spans="1:8" ht="13.95" customHeight="1" x14ac:dyDescent="0.3">
      <c r="A48" s="3"/>
      <c r="B48" s="44">
        <f>IF(F7+18&lt;F8+1,19,0)</f>
        <v>0</v>
      </c>
      <c r="C48" s="29">
        <f>IF(F7+18&lt;F8+2,TEXT(F7+18,"ddd"),0)</f>
        <v>0</v>
      </c>
      <c r="D48" s="6"/>
      <c r="E48" s="6"/>
      <c r="F48" s="6"/>
      <c r="G48" s="6"/>
      <c r="H48" s="13"/>
    </row>
    <row r="49" spans="1:8" ht="13.95" customHeight="1" x14ac:dyDescent="0.3">
      <c r="A49" s="3"/>
      <c r="B49" s="44"/>
      <c r="C49" s="24">
        <f>IF(F7+18&lt;F8+2,DAY(F7+18),0)</f>
        <v>0</v>
      </c>
      <c r="D49" s="5"/>
      <c r="E49" s="5"/>
      <c r="F49" s="5"/>
      <c r="G49" s="5"/>
      <c r="H49" s="13"/>
    </row>
    <row r="50" spans="1:8" ht="13.95" customHeight="1" x14ac:dyDescent="0.3">
      <c r="A50" s="3"/>
      <c r="B50" s="44">
        <f>IF(F7+19&lt;F8+1,20,0)</f>
        <v>0</v>
      </c>
      <c r="C50" s="29">
        <f>IF(F7+19&lt;F8+2,TEXT(F7+19,"ddd"),0)</f>
        <v>0</v>
      </c>
      <c r="D50" s="6"/>
      <c r="E50" s="6"/>
      <c r="F50" s="6"/>
      <c r="G50" s="6"/>
      <c r="H50" s="13"/>
    </row>
    <row r="51" spans="1:8" ht="13.95" customHeight="1" x14ac:dyDescent="0.3">
      <c r="A51" s="3"/>
      <c r="B51" s="44"/>
      <c r="C51" s="24">
        <f>IF(F7+19&lt;F8+2,DAY(F7+19),0)</f>
        <v>0</v>
      </c>
      <c r="D51" s="5"/>
      <c r="E51" s="5"/>
      <c r="F51" s="5"/>
      <c r="G51" s="5"/>
      <c r="H51" s="13"/>
    </row>
    <row r="52" spans="1:8" ht="13.95" customHeight="1" x14ac:dyDescent="0.3">
      <c r="A52" s="3"/>
      <c r="B52" s="44">
        <f>IF(F7+20&lt;F8+1,21,0)</f>
        <v>0</v>
      </c>
      <c r="C52" s="29">
        <f>IF(F7+20&lt;F8+2,TEXT(F7+20,"ddd"),0)</f>
        <v>0</v>
      </c>
      <c r="D52" s="6"/>
      <c r="E52" s="6"/>
      <c r="F52" s="6"/>
      <c r="G52" s="6"/>
      <c r="H52" s="13"/>
    </row>
    <row r="53" spans="1:8" ht="13.95" customHeight="1" x14ac:dyDescent="0.3">
      <c r="A53" s="3"/>
      <c r="B53" s="44"/>
      <c r="C53" s="24">
        <f>IF(F7+20&lt;F8+2,DAY(F7+20),0)</f>
        <v>0</v>
      </c>
      <c r="D53" s="5"/>
      <c r="E53" s="5"/>
      <c r="F53" s="5"/>
      <c r="G53" s="5"/>
      <c r="H53" s="13"/>
    </row>
    <row r="54" spans="1:8" ht="13.95" customHeight="1" x14ac:dyDescent="0.3">
      <c r="A54" s="3"/>
      <c r="B54" s="44">
        <f>IF(F7+21&lt;F8+1,22,0)</f>
        <v>0</v>
      </c>
      <c r="C54" s="29">
        <f>IF(F7+21&lt;F8+2,TEXT(F7+21,"ddd"),0)</f>
        <v>0</v>
      </c>
      <c r="D54" s="6"/>
      <c r="E54" s="6"/>
      <c r="F54" s="6"/>
      <c r="G54" s="6"/>
      <c r="H54" s="13"/>
    </row>
    <row r="55" spans="1:8" ht="13.95" customHeight="1" x14ac:dyDescent="0.3">
      <c r="A55" s="3"/>
      <c r="B55" s="44"/>
      <c r="C55" s="24">
        <f>IF(F7+21&lt;F8+2,DAY(F7+21),0)</f>
        <v>0</v>
      </c>
      <c r="D55" s="5"/>
      <c r="E55" s="5"/>
      <c r="F55" s="5"/>
      <c r="G55" s="5"/>
      <c r="H55" s="13"/>
    </row>
    <row r="56" spans="1:8" ht="6" customHeight="1" x14ac:dyDescent="0.3">
      <c r="A56" s="3"/>
      <c r="B56" s="30"/>
      <c r="C56" s="13"/>
      <c r="D56" s="13"/>
      <c r="E56" s="30"/>
      <c r="F56" s="13"/>
      <c r="G56" s="30"/>
      <c r="H56" s="13"/>
    </row>
    <row r="57" spans="1:8" ht="7.2" customHeight="1" x14ac:dyDescent="0.3">
      <c r="B57" s="31"/>
      <c r="C57" s="31"/>
      <c r="D57" s="31"/>
      <c r="E57" s="31"/>
      <c r="F57" s="31"/>
      <c r="G57" s="31"/>
      <c r="H57" s="31"/>
    </row>
    <row r="58" spans="1:8" ht="27.6" customHeight="1" x14ac:dyDescent="0.3">
      <c r="B58" s="32" t="s">
        <v>7</v>
      </c>
      <c r="C58" s="43" t="s">
        <v>8</v>
      </c>
      <c r="D58" s="43"/>
      <c r="E58" s="43"/>
      <c r="F58" s="43"/>
      <c r="G58" s="43"/>
      <c r="H58" s="43"/>
    </row>
    <row r="59" spans="1:8" ht="27" customHeight="1" x14ac:dyDescent="0.3">
      <c r="B59" s="45" t="s">
        <v>9</v>
      </c>
      <c r="C59" s="45"/>
      <c r="D59" s="45"/>
      <c r="E59" s="45"/>
      <c r="F59" s="45"/>
      <c r="G59" s="45"/>
      <c r="H59" s="45"/>
    </row>
    <row r="60" spans="1:8" x14ac:dyDescent="0.3">
      <c r="B60" s="16" t="s">
        <v>10</v>
      </c>
      <c r="C60" s="33"/>
      <c r="D60" s="33"/>
      <c r="E60" s="33"/>
      <c r="F60" s="33"/>
      <c r="G60" s="33"/>
      <c r="H60" s="33"/>
    </row>
    <row r="61" spans="1:8" x14ac:dyDescent="0.3">
      <c r="B61" s="16"/>
      <c r="C61" s="33"/>
      <c r="D61" s="33"/>
      <c r="E61" s="33"/>
      <c r="F61" s="33"/>
      <c r="G61" s="33"/>
      <c r="H61" s="33"/>
    </row>
    <row r="62" spans="1:8" x14ac:dyDescent="0.3">
      <c r="B62" s="16"/>
      <c r="C62" s="16"/>
      <c r="D62" s="16"/>
      <c r="E62" s="16"/>
      <c r="F62" s="16"/>
      <c r="G62" s="16"/>
      <c r="H62" s="16"/>
    </row>
    <row r="63" spans="1:8" x14ac:dyDescent="0.3">
      <c r="B63" s="16"/>
      <c r="C63" s="16"/>
      <c r="D63" s="16"/>
      <c r="E63" s="16"/>
      <c r="F63" s="16"/>
      <c r="G63" s="16"/>
      <c r="H63" s="16"/>
    </row>
    <row r="64" spans="1:8" x14ac:dyDescent="0.3">
      <c r="B64" s="16"/>
      <c r="C64" s="16"/>
      <c r="D64" s="16"/>
      <c r="E64" s="16"/>
      <c r="F64" s="16"/>
      <c r="G64" s="16"/>
      <c r="H64" s="16"/>
    </row>
    <row r="65" spans="2:8" x14ac:dyDescent="0.3">
      <c r="B65" s="16"/>
      <c r="C65" s="16"/>
      <c r="D65" s="16"/>
      <c r="E65" s="16"/>
      <c r="F65" s="16"/>
      <c r="G65" s="16"/>
      <c r="H65" s="16"/>
    </row>
    <row r="66" spans="2:8" x14ac:dyDescent="0.3">
      <c r="B66" s="16"/>
      <c r="C66" s="16"/>
      <c r="D66" s="16"/>
      <c r="E66" s="16"/>
      <c r="F66" s="16"/>
      <c r="G66" s="16"/>
      <c r="H66" s="16"/>
    </row>
    <row r="67" spans="2:8" x14ac:dyDescent="0.3">
      <c r="B67" s="16"/>
      <c r="C67" s="16"/>
      <c r="D67" s="16"/>
      <c r="E67" s="16"/>
      <c r="F67" s="16"/>
      <c r="G67" s="16"/>
      <c r="H67" s="16"/>
    </row>
    <row r="68" spans="2:8" x14ac:dyDescent="0.3">
      <c r="B68" s="16"/>
      <c r="C68" s="16"/>
      <c r="D68" s="16"/>
      <c r="E68" s="16"/>
      <c r="F68" s="16"/>
      <c r="G68" s="16"/>
      <c r="H68" s="16"/>
    </row>
    <row r="69" spans="2:8" x14ac:dyDescent="0.3">
      <c r="B69" s="16"/>
      <c r="C69" s="16"/>
      <c r="D69" s="16"/>
      <c r="E69" s="16"/>
      <c r="F69" s="16"/>
      <c r="G69" s="16"/>
      <c r="H69" s="16"/>
    </row>
    <row r="70" spans="2:8" x14ac:dyDescent="0.3">
      <c r="B70" s="16"/>
      <c r="C70" s="16"/>
      <c r="D70" s="16"/>
      <c r="E70" s="16"/>
      <c r="F70" s="16"/>
      <c r="G70" s="16"/>
      <c r="H70" s="16"/>
    </row>
    <row r="71" spans="2:8" x14ac:dyDescent="0.3">
      <c r="B71" s="16"/>
      <c r="C71" s="16"/>
      <c r="D71" s="16"/>
      <c r="E71" s="16"/>
      <c r="F71" s="16"/>
      <c r="G71" s="16"/>
      <c r="H71" s="16"/>
    </row>
    <row r="72" spans="2:8" x14ac:dyDescent="0.3">
      <c r="B72" s="16"/>
      <c r="C72" s="16"/>
      <c r="D72" s="16"/>
      <c r="E72" s="16"/>
      <c r="F72" s="16"/>
      <c r="G72" s="16"/>
      <c r="H72" s="16"/>
    </row>
    <row r="73" spans="2:8" x14ac:dyDescent="0.3">
      <c r="B73" s="16"/>
      <c r="C73" s="16"/>
      <c r="D73" s="16"/>
      <c r="E73" s="16"/>
      <c r="F73" s="16"/>
      <c r="G73" s="16"/>
      <c r="H73" s="16"/>
    </row>
    <row r="74" spans="2:8" x14ac:dyDescent="0.3">
      <c r="B74" s="16"/>
      <c r="C74" s="16"/>
      <c r="D74" s="16"/>
      <c r="E74" s="16"/>
      <c r="F74" s="16"/>
      <c r="G74" s="16"/>
      <c r="H74" s="16"/>
    </row>
    <row r="75" spans="2:8" x14ac:dyDescent="0.3">
      <c r="B75" s="16"/>
      <c r="C75" s="16"/>
      <c r="D75" s="16"/>
      <c r="E75" s="16"/>
      <c r="F75" s="16"/>
      <c r="G75" s="16"/>
      <c r="H75" s="16"/>
    </row>
    <row r="76" spans="2:8" x14ac:dyDescent="0.3">
      <c r="B76" s="16"/>
      <c r="C76" s="16"/>
      <c r="D76" s="16"/>
      <c r="E76" s="16"/>
      <c r="F76" s="16"/>
      <c r="G76" s="16"/>
      <c r="H76" s="16"/>
    </row>
    <row r="77" spans="2:8" x14ac:dyDescent="0.3">
      <c r="B77" s="16"/>
      <c r="C77" s="16"/>
      <c r="D77" s="16"/>
      <c r="E77" s="16"/>
      <c r="F77" s="16"/>
      <c r="G77" s="16"/>
      <c r="H77" s="16"/>
    </row>
    <row r="78" spans="2:8" x14ac:dyDescent="0.3">
      <c r="B78" s="16"/>
      <c r="C78" s="16"/>
      <c r="D78" s="16"/>
      <c r="E78" s="16"/>
      <c r="F78" s="16"/>
      <c r="G78" s="16"/>
      <c r="H78" s="16"/>
    </row>
  </sheetData>
  <sheetProtection algorithmName="SHA-512" hashValue="Z3QzZKZqmj2tkKstq0c28aBwXPezGJRePDPBTCF/17Pzc1EoUFPDqGcfaxHYfa+lUaxw89rKeB2NytMa7DpTgA==" saltValue="zXq6OBrG5w0iZVwqUnSzdQ==" spinCount="100000" sheet="1" objects="1" scenarios="1"/>
  <mergeCells count="32">
    <mergeCell ref="C4:G4"/>
    <mergeCell ref="C5:G5"/>
    <mergeCell ref="C6:G6"/>
    <mergeCell ref="C7:D7"/>
    <mergeCell ref="B2:G2"/>
    <mergeCell ref="B3:G3"/>
    <mergeCell ref="B10:B11"/>
    <mergeCell ref="C10:C11"/>
    <mergeCell ref="B50:B51"/>
    <mergeCell ref="B54:B55"/>
    <mergeCell ref="B40:B41"/>
    <mergeCell ref="B44:B45"/>
    <mergeCell ref="B46:B47"/>
    <mergeCell ref="B14:B15"/>
    <mergeCell ref="B16:B17"/>
    <mergeCell ref="B18:B19"/>
    <mergeCell ref="B20:B21"/>
    <mergeCell ref="B22:B23"/>
    <mergeCell ref="B48:B49"/>
    <mergeCell ref="B28:B29"/>
    <mergeCell ref="B30:B31"/>
    <mergeCell ref="B32:B33"/>
    <mergeCell ref="C58:H58"/>
    <mergeCell ref="B24:B25"/>
    <mergeCell ref="B26:B27"/>
    <mergeCell ref="B59:H59"/>
    <mergeCell ref="B12:B13"/>
    <mergeCell ref="B42:B43"/>
    <mergeCell ref="B52:B53"/>
    <mergeCell ref="B34:B35"/>
    <mergeCell ref="B36:B37"/>
    <mergeCell ref="B38:B39"/>
  </mergeCells>
  <pageMargins left="0.31496062992125984" right="0.31496062992125984" top="0.55118110236220474" bottom="0.35433070866141736" header="0" footer="0"/>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cp:lastPrinted>2020-06-01T16:29:04Z</cp:lastPrinted>
  <dcterms:created xsi:type="dcterms:W3CDTF">2020-04-06T11:41:25Z</dcterms:created>
  <dcterms:modified xsi:type="dcterms:W3CDTF">2020-09-30T08:16:50Z</dcterms:modified>
</cp:coreProperties>
</file>