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825" windowHeight="775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C20" i="1" l="1"/>
  <c r="B20" i="1"/>
  <c r="C17" i="1"/>
  <c r="B17" i="1"/>
  <c r="B18" i="1"/>
  <c r="B19" i="1"/>
  <c r="C16" i="1"/>
  <c r="B16" i="1"/>
  <c r="C15" i="1"/>
  <c r="B15" i="1"/>
  <c r="B21" i="1"/>
  <c r="B22" i="1"/>
  <c r="B23" i="1"/>
  <c r="C21" i="1"/>
  <c r="C22" i="1"/>
  <c r="C23" i="1"/>
  <c r="C25" i="1"/>
  <c r="C24" i="1"/>
  <c r="B25" i="1"/>
  <c r="B24" i="1"/>
</calcChain>
</file>

<file path=xl/sharedStrings.xml><?xml version="1.0" encoding="utf-8"?>
<sst xmlns="http://schemas.openxmlformats.org/spreadsheetml/2006/main" count="27" uniqueCount="27">
  <si>
    <t>Data</t>
  </si>
  <si>
    <r>
      <t>Wheel radius,</t>
    </r>
    <r>
      <rPr>
        <i/>
        <sz val="11"/>
        <color theme="1"/>
        <rFont val="Calibri"/>
        <family val="2"/>
        <scheme val="minor"/>
      </rPr>
      <t xml:space="preserve"> r</t>
    </r>
    <r>
      <rPr>
        <sz val="11"/>
        <color theme="1"/>
        <rFont val="Calibri"/>
        <family val="2"/>
        <scheme val="minor"/>
      </rPr>
      <t xml:space="preserve"> (mm)</t>
    </r>
  </si>
  <si>
    <r>
      <t xml:space="preserve">Wheel track, </t>
    </r>
    <r>
      <rPr>
        <i/>
        <sz val="11"/>
        <color theme="1"/>
        <rFont val="Calibri"/>
        <family val="2"/>
        <scheme val="minor"/>
      </rPr>
      <t xml:space="preserve">T </t>
    </r>
    <r>
      <rPr>
        <sz val="11"/>
        <color theme="1"/>
        <rFont val="Calibri"/>
        <family val="2"/>
        <scheme val="minor"/>
      </rPr>
      <t>(mm)</t>
    </r>
  </si>
  <si>
    <r>
      <t xml:space="preserve">Height roll centre, </t>
    </r>
    <r>
      <rPr>
        <i/>
        <sz val="11"/>
        <color theme="1"/>
        <rFont val="Calibri"/>
        <family val="2"/>
        <scheme val="minor"/>
      </rPr>
      <t>h</t>
    </r>
    <r>
      <rPr>
        <i/>
        <vertAlign val="subscript"/>
        <sz val="11"/>
        <color theme="1"/>
        <rFont val="Calibri"/>
        <family val="2"/>
        <scheme val="minor"/>
      </rPr>
      <t xml:space="preserve">rc </t>
    </r>
    <r>
      <rPr>
        <sz val="11"/>
        <color theme="1"/>
        <rFont val="Calibri"/>
        <family val="2"/>
        <scheme val="minor"/>
      </rPr>
      <t>(mm)</t>
    </r>
  </si>
  <si>
    <r>
      <t xml:space="preserve">Ride rate, </t>
    </r>
    <r>
      <rPr>
        <i/>
        <sz val="11"/>
        <color theme="1"/>
        <rFont val="Calibri"/>
        <family val="2"/>
        <scheme val="minor"/>
      </rPr>
      <t>K</t>
    </r>
    <r>
      <rPr>
        <i/>
        <vertAlign val="subscript"/>
        <sz val="11"/>
        <color theme="1"/>
        <rFont val="Calibri"/>
        <family val="2"/>
        <scheme val="minor"/>
      </rPr>
      <t xml:space="preserve">R </t>
    </r>
    <r>
      <rPr>
        <sz val="11"/>
        <color theme="1"/>
        <rFont val="Calibri"/>
        <family val="2"/>
        <scheme val="minor"/>
      </rPr>
      <t>(N/mm)</t>
    </r>
  </si>
  <si>
    <r>
      <t xml:space="preserve">Unsprung Mass,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u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(kg</t>
    </r>
    <r>
      <rPr>
        <i/>
        <sz val="11"/>
        <color theme="1"/>
        <rFont val="Calibri"/>
        <family val="2"/>
        <scheme val="minor"/>
      </rPr>
      <t>)</t>
    </r>
  </si>
  <si>
    <r>
      <t xml:space="preserve">Wheelbase, </t>
    </r>
    <r>
      <rPr>
        <i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(mm)</t>
    </r>
  </si>
  <si>
    <r>
      <t xml:space="preserve">Sprung mass,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(kg)</t>
    </r>
  </si>
  <si>
    <r>
      <t xml:space="preserve">Height sprung mass, </t>
    </r>
    <r>
      <rPr>
        <i/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ms</t>
    </r>
    <r>
      <rPr>
        <sz val="11"/>
        <color theme="1"/>
        <rFont val="Calibri"/>
        <family val="2"/>
        <scheme val="minor"/>
      </rPr>
      <t xml:space="preserve"> (mm)</t>
    </r>
  </si>
  <si>
    <t>Front</t>
  </si>
  <si>
    <t>Rear</t>
  </si>
  <si>
    <r>
      <t xml:space="preserve">Dist, front axle to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 xml:space="preserve">S, </t>
    </r>
    <r>
      <rPr>
        <i/>
        <sz val="11"/>
        <color theme="1"/>
        <rFont val="Calibri"/>
        <family val="2"/>
        <scheme val="minor"/>
      </rPr>
      <t>l</t>
    </r>
    <r>
      <rPr>
        <i/>
        <vertAlign val="subscript"/>
        <sz val="11"/>
        <color theme="1"/>
        <rFont val="Calibri"/>
        <family val="2"/>
        <scheme val="minor"/>
      </rPr>
      <t>ms</t>
    </r>
    <r>
      <rPr>
        <sz val="11"/>
        <color theme="1"/>
        <rFont val="Calibri"/>
        <family val="2"/>
        <scheme val="minor"/>
      </rPr>
      <t>(mm)</t>
    </r>
  </si>
  <si>
    <r>
      <t xml:space="preserve">Lateral g, </t>
    </r>
    <r>
      <rPr>
        <i/>
        <sz val="11"/>
        <color theme="1"/>
        <rFont val="Calibri"/>
        <family val="2"/>
        <scheme val="minor"/>
      </rPr>
      <t>A</t>
    </r>
    <r>
      <rPr>
        <i/>
        <vertAlign val="subscript"/>
        <sz val="11"/>
        <color theme="1"/>
        <rFont val="Calibri"/>
        <family val="2"/>
        <scheme val="minor"/>
      </rPr>
      <t>y</t>
    </r>
  </si>
  <si>
    <t>Roll couple (Nmm)</t>
  </si>
  <si>
    <t>Roll lever arm (mm)</t>
  </si>
  <si>
    <r>
      <t xml:space="preserve">Static loads, </t>
    </r>
    <r>
      <rPr>
        <i/>
        <sz val="11"/>
        <color theme="1"/>
        <rFont val="Calibri"/>
        <family val="2"/>
        <scheme val="minor"/>
      </rPr>
      <t xml:space="preserve">R </t>
    </r>
    <r>
      <rPr>
        <sz val="11"/>
        <color theme="1"/>
        <rFont val="Calibri"/>
        <family val="2"/>
        <scheme val="minor"/>
      </rPr>
      <t>(N)</t>
    </r>
  </si>
  <si>
    <t>Roll distribution %</t>
  </si>
  <si>
    <t>Roll rates (Nm/deg)</t>
  </si>
  <si>
    <t>Wheel load calculation</t>
  </si>
  <si>
    <t>From unsprung mass (N)</t>
  </si>
  <si>
    <t>From sprung mass thro. Links (N)</t>
  </si>
  <si>
    <t>From sprung mass thro. springs (N)</t>
  </si>
  <si>
    <t>Total load transfer</t>
  </si>
  <si>
    <t>Inner wheel loads</t>
  </si>
  <si>
    <t>Outer wheel loads</t>
  </si>
  <si>
    <r>
      <t xml:space="preserve">This spreadsheet links to page 139 of </t>
    </r>
    <r>
      <rPr>
        <i/>
        <sz val="12"/>
        <rFont val="Arial"/>
        <family val="2"/>
      </rPr>
      <t xml:space="preserve">Race Car Design </t>
    </r>
    <r>
      <rPr>
        <sz val="12"/>
        <rFont val="Arial"/>
        <family val="2"/>
      </rPr>
      <t>by Derek Seward</t>
    </r>
  </si>
  <si>
    <t>Individual wheel load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</si>
</sst>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0" fontId="0" fillId="3" borderId="0" xfId="0" applyFill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F6" sqref="F6"/>
    </sheetView>
  </sheetViews>
  <sheetFormatPr defaultRowHeight="15" x14ac:dyDescent="0.25"/>
  <cols>
    <col min="1" max="1" width="31.28515625" customWidth="1"/>
  </cols>
  <sheetData>
    <row r="1" spans="1:4" ht="48" customHeight="1" x14ac:dyDescent="0.25">
      <c r="A1" s="7" t="s">
        <v>26</v>
      </c>
      <c r="B1" s="7"/>
      <c r="C1" s="7"/>
      <c r="D1" s="7"/>
    </row>
    <row r="2" spans="1:4" ht="48.75" customHeight="1" x14ac:dyDescent="0.25">
      <c r="A2" s="8" t="s">
        <v>25</v>
      </c>
      <c r="B2" s="8"/>
      <c r="C2" s="8"/>
      <c r="D2" s="8"/>
    </row>
    <row r="3" spans="1:4" ht="25.5" customHeight="1" x14ac:dyDescent="0.35">
      <c r="A3" t="s">
        <v>12</v>
      </c>
      <c r="B3" s="6">
        <v>1.25</v>
      </c>
      <c r="C3" s="6"/>
    </row>
    <row r="4" spans="1:4" x14ac:dyDescent="0.25">
      <c r="A4" s="1" t="s">
        <v>0</v>
      </c>
      <c r="B4" s="1" t="s">
        <v>9</v>
      </c>
      <c r="C4" s="1" t="s">
        <v>10</v>
      </c>
    </row>
    <row r="5" spans="1:4" x14ac:dyDescent="0.25">
      <c r="A5" t="s">
        <v>1</v>
      </c>
      <c r="B5" s="6">
        <v>270</v>
      </c>
      <c r="C5" s="6">
        <v>280</v>
      </c>
    </row>
    <row r="6" spans="1:4" x14ac:dyDescent="0.25">
      <c r="A6" t="s">
        <v>2</v>
      </c>
      <c r="B6" s="6">
        <v>1550</v>
      </c>
      <c r="C6" s="6">
        <v>1500</v>
      </c>
    </row>
    <row r="7" spans="1:4" ht="18" x14ac:dyDescent="0.35">
      <c r="A7" t="s">
        <v>3</v>
      </c>
      <c r="B7" s="6">
        <v>66</v>
      </c>
      <c r="C7" s="6">
        <v>77</v>
      </c>
    </row>
    <row r="8" spans="1:4" ht="18" x14ac:dyDescent="0.35">
      <c r="A8" t="s">
        <v>4</v>
      </c>
      <c r="B8" s="6">
        <v>34.6</v>
      </c>
      <c r="C8" s="6">
        <v>33.5</v>
      </c>
    </row>
    <row r="9" spans="1:4" ht="18" x14ac:dyDescent="0.35">
      <c r="A9" t="s">
        <v>5</v>
      </c>
      <c r="B9" s="6">
        <v>32.4</v>
      </c>
      <c r="C9" s="6">
        <v>48</v>
      </c>
    </row>
    <row r="10" spans="1:4" x14ac:dyDescent="0.25">
      <c r="A10" t="s">
        <v>6</v>
      </c>
      <c r="B10" s="10">
        <v>2290</v>
      </c>
      <c r="C10" s="10"/>
    </row>
    <row r="11" spans="1:4" ht="18" x14ac:dyDescent="0.35">
      <c r="A11" t="s">
        <v>7</v>
      </c>
      <c r="B11" s="10">
        <v>319.60000000000002</v>
      </c>
      <c r="C11" s="10"/>
    </row>
    <row r="12" spans="1:4" ht="18" x14ac:dyDescent="0.35">
      <c r="A12" t="s">
        <v>8</v>
      </c>
      <c r="B12" s="10">
        <v>301</v>
      </c>
      <c r="C12" s="10"/>
    </row>
    <row r="13" spans="1:4" ht="18" x14ac:dyDescent="0.35">
      <c r="A13" t="s">
        <v>11</v>
      </c>
      <c r="B13" s="10">
        <v>1343</v>
      </c>
      <c r="C13" s="10"/>
    </row>
    <row r="14" spans="1:4" x14ac:dyDescent="0.25">
      <c r="A14" s="1" t="s">
        <v>18</v>
      </c>
    </row>
    <row r="15" spans="1:4" x14ac:dyDescent="0.25">
      <c r="A15" t="s">
        <v>15</v>
      </c>
      <c r="B15" s="3">
        <f>0.5* 9.81*(B9+C9+B11)-C15</f>
        <v>807.19850043668112</v>
      </c>
      <c r="C15" s="3">
        <f>0.5*9.81*(C9+B11*B13/B10)</f>
        <v>1154.8014995633189</v>
      </c>
    </row>
    <row r="16" spans="1:4" x14ac:dyDescent="0.25">
      <c r="A16" t="s">
        <v>19</v>
      </c>
      <c r="B16" s="3">
        <f>B3*9.81*B9*B5/B6</f>
        <v>69.207967741935491</v>
      </c>
      <c r="C16" s="3">
        <f>B3*9.81*C9*C5/C6</f>
        <v>109.872</v>
      </c>
    </row>
    <row r="17" spans="1:3" x14ac:dyDescent="0.25">
      <c r="A17" t="s">
        <v>20</v>
      </c>
      <c r="B17" s="3">
        <f>(B3 *9.81*B11*(B10-B13)/B10)*B7/B6</f>
        <v>69.010079078743502</v>
      </c>
      <c r="C17" s="3">
        <f>(B3 *9.81*B11*B13/B10)*C7/C6</f>
        <v>117.98472577729261</v>
      </c>
    </row>
    <row r="18" spans="1:3" x14ac:dyDescent="0.25">
      <c r="A18" t="s">
        <v>14</v>
      </c>
      <c r="B18" s="9">
        <f>B12-B7-B13*(C7-B7)/B10</f>
        <v>228.54890829694324</v>
      </c>
      <c r="C18" s="9"/>
    </row>
    <row r="19" spans="1:3" x14ac:dyDescent="0.25">
      <c r="A19" t="s">
        <v>13</v>
      </c>
      <c r="B19" s="9">
        <f>B3*9.81*B11*B18</f>
        <v>895704.88376200898</v>
      </c>
      <c r="C19" s="9"/>
    </row>
    <row r="20" spans="1:3" x14ac:dyDescent="0.25">
      <c r="A20" t="s">
        <v>17</v>
      </c>
      <c r="B20" s="2">
        <f>B6^2*B8/(114.6*1000)</f>
        <v>725.36212914485168</v>
      </c>
      <c r="C20" s="2">
        <f>C6^2*C8/(114.6*1000)</f>
        <v>657.72251308900525</v>
      </c>
    </row>
    <row r="21" spans="1:3" x14ac:dyDescent="0.25">
      <c r="A21" t="s">
        <v>16</v>
      </c>
      <c r="B21" s="2">
        <f>B20/(B20+C20) *100</f>
        <v>52.445244997681414</v>
      </c>
      <c r="C21" s="2">
        <f>100-B21</f>
        <v>47.554755002318586</v>
      </c>
    </row>
    <row r="22" spans="1:3" x14ac:dyDescent="0.25">
      <c r="A22" t="s">
        <v>21</v>
      </c>
      <c r="B22" s="3">
        <f>B21/100 *B19/B6</f>
        <v>303.06749725495689</v>
      </c>
      <c r="C22" s="3">
        <f>C21/100 *B19/C6</f>
        <v>283.96684201121724</v>
      </c>
    </row>
    <row r="23" spans="1:3" x14ac:dyDescent="0.25">
      <c r="A23" t="s">
        <v>22</v>
      </c>
      <c r="B23" s="2">
        <f>B16+B17+B22</f>
        <v>441.28554407563587</v>
      </c>
      <c r="C23" s="2">
        <f>C16+C17+C22</f>
        <v>511.82356778850988</v>
      </c>
    </row>
    <row r="24" spans="1:3" x14ac:dyDescent="0.25">
      <c r="A24" s="4" t="s">
        <v>23</v>
      </c>
      <c r="B24" s="5">
        <f>B15-B23</f>
        <v>365.91295636104525</v>
      </c>
      <c r="C24" s="5">
        <f>C15-C23</f>
        <v>642.97793177480901</v>
      </c>
    </row>
    <row r="25" spans="1:3" x14ac:dyDescent="0.25">
      <c r="A25" s="4" t="s">
        <v>24</v>
      </c>
      <c r="B25" s="5">
        <f>B15+B23</f>
        <v>1248.484044512317</v>
      </c>
      <c r="C25" s="5">
        <f>C15+C23</f>
        <v>1666.6250673518289</v>
      </c>
    </row>
    <row r="26" spans="1:3" x14ac:dyDescent="0.25">
      <c r="B26" s="2"/>
      <c r="C26" s="2"/>
    </row>
    <row r="27" spans="1:3" x14ac:dyDescent="0.25">
      <c r="B27" s="2"/>
      <c r="C27" s="2"/>
    </row>
    <row r="28" spans="1:3" x14ac:dyDescent="0.25">
      <c r="B28" s="2"/>
      <c r="C28" s="2"/>
    </row>
    <row r="29" spans="1:3" x14ac:dyDescent="0.25">
      <c r="B29" s="2"/>
      <c r="C29" s="2"/>
    </row>
    <row r="30" spans="1:3" x14ac:dyDescent="0.25">
      <c r="B30" s="2"/>
      <c r="C30" s="2"/>
    </row>
    <row r="31" spans="1:3" x14ac:dyDescent="0.25">
      <c r="B31" s="2"/>
      <c r="C31" s="2"/>
    </row>
    <row r="32" spans="1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</sheetData>
  <mergeCells count="8">
    <mergeCell ref="A1:D1"/>
    <mergeCell ref="A2:D2"/>
    <mergeCell ref="B19:C19"/>
    <mergeCell ref="B10:C10"/>
    <mergeCell ref="B11:C11"/>
    <mergeCell ref="B12:C12"/>
    <mergeCell ref="B13:C13"/>
    <mergeCell ref="B18:C1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Berwick, Isabel</cp:lastModifiedBy>
  <dcterms:created xsi:type="dcterms:W3CDTF">2014-01-18T13:36:40Z</dcterms:created>
  <dcterms:modified xsi:type="dcterms:W3CDTF">2014-08-07T09:58:33Z</dcterms:modified>
</cp:coreProperties>
</file>