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imon/Dropbox/Documents/Teaching/Templates/Pricing Models/"/>
    </mc:Choice>
  </mc:AlternateContent>
  <xr:revisionPtr revIDLastSave="0" documentId="13_ncr:1_{C3AC0EEC-33D7-F04C-901D-52297F48ED08}" xr6:coauthVersionLast="47" xr6:coauthVersionMax="47" xr10:uidLastSave="{00000000-0000-0000-0000-000000000000}"/>
  <bookViews>
    <workbookView xWindow="4220" yWindow="500" windowWidth="21140" windowHeight="17500" tabRatio="637" xr2:uid="{00000000-000D-0000-FFFF-FFFF00000000}"/>
  </bookViews>
  <sheets>
    <sheet name="READ ME" sheetId="5" r:id="rId1"/>
    <sheet name="Clock Example" sheetId="1" r:id="rId2"/>
    <sheet name="Greeting Card Exercise" sheetId="2" r:id="rId3"/>
    <sheet name="Cup of Coffee Example" sheetId="6" r:id="rId4"/>
    <sheet name="More Complex Distributor Model" sheetId="3" r:id="rId5"/>
    <sheet name="MarkUps &amp; Margins" sheetId="7" r:id="rId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4" i="7" l="1"/>
  <c r="F14" i="7"/>
  <c r="D14" i="7"/>
  <c r="H11" i="7"/>
  <c r="F11" i="7"/>
  <c r="D11" i="7"/>
  <c r="H7" i="7"/>
  <c r="H9" i="7" s="1"/>
  <c r="H12" i="7"/>
  <c r="F7" i="7"/>
  <c r="F9" i="7" s="1"/>
  <c r="F12" i="7"/>
  <c r="D7" i="7"/>
  <c r="D12" i="7" s="1"/>
  <c r="D9" i="7"/>
  <c r="D11" i="6"/>
  <c r="D10" i="6" s="1"/>
  <c r="E20" i="6"/>
  <c r="E19" i="6"/>
  <c r="E18" i="6"/>
  <c r="E17" i="6"/>
  <c r="D16" i="6"/>
  <c r="E16" i="6" s="1"/>
  <c r="J21" i="3"/>
  <c r="K21" i="3" s="1"/>
  <c r="J18" i="3"/>
  <c r="J17" i="3" s="1"/>
  <c r="J19" i="3"/>
  <c r="K19" i="3"/>
  <c r="J23" i="3"/>
  <c r="K23" i="3"/>
  <c r="D20" i="1"/>
  <c r="D19" i="1" s="1"/>
  <c r="D21" i="1"/>
  <c r="J20" i="1"/>
  <c r="J21" i="1" s="1"/>
  <c r="K21" i="1" s="1"/>
  <c r="J23" i="1"/>
  <c r="K23" i="1"/>
  <c r="D18" i="3"/>
  <c r="D19" i="3" s="1"/>
  <c r="D17" i="3"/>
  <c r="D15" i="2"/>
  <c r="D16" i="2" s="1"/>
  <c r="J19" i="1" l="1"/>
  <c r="D14" i="2"/>
  <c r="D17" i="2"/>
  <c r="D18" i="2" s="1"/>
  <c r="E18" i="2" s="1"/>
  <c r="D14" i="6"/>
  <c r="E14" i="6" s="1"/>
  <c r="D22" i="1"/>
  <c r="D23" i="1" s="1"/>
  <c r="E23" i="1" s="1"/>
  <c r="D20" i="3"/>
  <c r="D21" i="3" l="1"/>
  <c r="D22" i="3"/>
  <c r="D23" i="3" s="1"/>
  <c r="E23" i="3" s="1"/>
</calcChain>
</file>

<file path=xl/sharedStrings.xml><?xml version="1.0" encoding="utf-8"?>
<sst xmlns="http://schemas.openxmlformats.org/spreadsheetml/2006/main" count="197" uniqueCount="130">
  <si>
    <t>Retail Price (incl VAT)</t>
  </si>
  <si>
    <t>Retail Price (excl VAT)</t>
  </si>
  <si>
    <t>VAT Rate:</t>
  </si>
  <si>
    <t>VAT</t>
  </si>
  <si>
    <t>Your Cost</t>
  </si>
  <si>
    <t>Notes:</t>
  </si>
  <si>
    <t>1.  Only input into YELLOW cells. Rest are formulas!</t>
  </si>
  <si>
    <t>2.  If VAT is NOT applicable, set Rate to zero.</t>
  </si>
  <si>
    <t>The retailer expects to make a 50% Gross Margin.</t>
  </si>
  <si>
    <t>Fill in all the yellow boxes and see what your profit would be.</t>
  </si>
  <si>
    <t>2.  Answer is further down sheet.</t>
  </si>
  <si>
    <t>Answers:</t>
  </si>
  <si>
    <t>This is example is of a clock retailing at £24. You import for £7.</t>
  </si>
  <si>
    <t>This is a more complex example where a Distributor is inbetween.</t>
  </si>
  <si>
    <t>The same principles apply! Have a play around.</t>
  </si>
  <si>
    <t>Selling to a Retailer via a Distributor</t>
  </si>
  <si>
    <t>Selling to a Retailer - Clock Example</t>
  </si>
  <si>
    <t>Is your Gross Margin good?</t>
  </si>
  <si>
    <t>Simon Hulme - Dec 2012</t>
  </si>
  <si>
    <t>Created by:</t>
  </si>
  <si>
    <t>by Simon Hulme</t>
  </si>
  <si>
    <t>Introduction</t>
  </si>
  <si>
    <t>Spreadsheet Discipline</t>
  </si>
  <si>
    <t>Errors &amp; Omissions</t>
  </si>
  <si>
    <t xml:space="preserve"> www.simonhulme.co.uk</t>
  </si>
  <si>
    <t>Copyright</t>
  </si>
  <si>
    <t>Pricing Models</t>
  </si>
  <si>
    <t>Pricing your product correctly is of critical importance.  There are two obvious aspects to this:</t>
  </si>
  <si>
    <t>1.  Getting the price right in the market.  Only market research can answer this question.</t>
  </si>
  <si>
    <t>2.  Making sure you are making an adequate profit margin yourself, as well as ensuring that</t>
  </si>
  <si>
    <t xml:space="preserve">     any others in the supply chain are also making a suitable margin.</t>
  </si>
  <si>
    <t>and prices to see how it affects margins.</t>
  </si>
  <si>
    <t>Different Model Examples</t>
  </si>
  <si>
    <t>Clock Example</t>
  </si>
  <si>
    <t xml:space="preserve">This is a very basic model working on the assumption that you are supplying a retailer.  You </t>
  </si>
  <si>
    <t>can work on the basis that a retailer will expect a margin of around 40-60% as a very rough guide.</t>
  </si>
  <si>
    <t>Taking 50% as a 'norm' is likely to be a good guess.  (Retail margins are much lower on grocery products</t>
  </si>
  <si>
    <t>and tend to be higher on items like clothing, greeting cards etc).</t>
  </si>
  <si>
    <t>This is the same model as the clock one, but left blank for you to fill in from the instructions. (It is part</t>
  </si>
  <si>
    <t>Cup of Coffee Example</t>
  </si>
  <si>
    <t>This is an example of where you have multiple components to your product and need to take them all</t>
  </si>
  <si>
    <t>More Complex Distributor Model</t>
  </si>
  <si>
    <t>retailer.  In this situation you have to think of three sets of margins and make sure they all stack up.</t>
  </si>
  <si>
    <t>VAT Explained</t>
  </si>
  <si>
    <t>If you already have a business, you should be very familiar with it.  If you are a student, or have limited</t>
  </si>
  <si>
    <t xml:space="preserve">VAT is charged on most goods and services other than food, books and children's clothes. There are </t>
  </si>
  <si>
    <t xml:space="preserve">amusing boundaries - for example chocolate biscuits attract VAT, but digestive biscuits do not. This is </t>
  </si>
  <si>
    <t>This means you do not need to charge it, but cannot reclaim the VAT on the goods you buy in your business.</t>
  </si>
  <si>
    <t>At the end of a quarter period (i.e. 3 months), you add up how much VAT you have collected, and add up all the VAT you have</t>
  </si>
  <si>
    <t>claims it back, just like you do. However, if you are selling to a Consumer, they cannot claim it back and it is a very</t>
  </si>
  <si>
    <t>When pricing a product, VAT may not be relevent if you are selling Business to Business, as your customer</t>
  </si>
  <si>
    <t xml:space="preserve">real part of their price.  Hence in the models on this spreadsheet, VAT is only shown on the final price to the Consumer. </t>
  </si>
  <si>
    <t>Everyone else in the supply chain recovers it, so it does not need to feature in the pricing models.</t>
  </si>
  <si>
    <t>This spreadsheet has primarily been created for students who are learning about pricing models.</t>
  </si>
  <si>
    <t>into account when working out your Gross Profit.  In this example, it is assumed you are retailing the product</t>
  </si>
  <si>
    <t>yourself, so you have the full margin all the way to the customer.  Obviously, if you were selling the item</t>
  </si>
  <si>
    <t>on to a retailer you would need to make the model a combination of this one and the clock one.</t>
  </si>
  <si>
    <t xml:space="preserve">This takes into account that you may sell through a wholesaler/distributor, who then supplies the </t>
  </si>
  <si>
    <t>commercial experience, it can be quite hard to grasp.</t>
  </si>
  <si>
    <t>If you are VAT registered you charge VAT when you sell an item. The money you collect in VAT is not</t>
  </si>
  <si>
    <t xml:space="preserve">When you buy goods or services in your business you pay VAT on the items you buy.  </t>
  </si>
  <si>
    <t>paid out.  The difference is what you pay over to HMRC.  This is literally the tax on the 'Value Added'. Sometimes</t>
  </si>
  <si>
    <t xml:space="preserve"> you may get a refund of VAT if you have paid out more than you have collected. This calculation and payment is called your VAT return.</t>
  </si>
  <si>
    <t>Input cells are coloured in yellow. All the other are formulas. You can, of course, change this if you wish.</t>
  </si>
  <si>
    <t>Confused? Don't worry. VAT takes a while to grasp. Read up about it on the web!</t>
  </si>
  <si>
    <t>because chocolate biscuits are treated as 'confectionary', while digestive biscuits are treated as food!</t>
  </si>
  <si>
    <t>Using Gross Margin %</t>
  </si>
  <si>
    <t>The key driver here is the Gross Margin as a percentage.</t>
  </si>
  <si>
    <t xml:space="preserve">Both the tables below will produce identical results. But they are approached from slightly different directions - </t>
  </si>
  <si>
    <t>one margin as a %, the other by what price the retailer buys at.</t>
  </si>
  <si>
    <t>Using Prices Paid £</t>
  </si>
  <si>
    <t>The key driver here is what the Retailer &amp; Distributor pays in £'s.</t>
  </si>
  <si>
    <t>one margin as a %, the other by what price the Retailer &amp; Distributor buy at.</t>
  </si>
  <si>
    <t>Costing Model - Cup of Coffee Example</t>
  </si>
  <si>
    <t>This is an example of where you are selling a product with multiple cost components.</t>
  </si>
  <si>
    <t>Play around with your costs to see how it affects your margins.</t>
  </si>
  <si>
    <t>Your Costs</t>
  </si>
  <si>
    <t>Coffee</t>
  </si>
  <si>
    <t>Milk</t>
  </si>
  <si>
    <t>Hot Water</t>
  </si>
  <si>
    <t>You are selling a greeting card. It costs you 45p to make,</t>
  </si>
  <si>
    <t>and the Retail Price (incl VAT) is £3.60.  VAT is 20%.</t>
  </si>
  <si>
    <t>s.hulme@ucl.ac.uk</t>
  </si>
  <si>
    <t>Mark-up &amp; Margins</t>
  </si>
  <si>
    <t xml:space="preserve">Cost Price </t>
  </si>
  <si>
    <t>Gross Profit</t>
  </si>
  <si>
    <t xml:space="preserve">Gross Margin   </t>
  </si>
  <si>
    <t>Mark-up by Value</t>
  </si>
  <si>
    <t>Mark-up Percentage</t>
  </si>
  <si>
    <t>1.  Only input into YELLOW cells. Rest are formulas.</t>
  </si>
  <si>
    <t>3.  Gross Profit Margin and Mark-up Percentage Margin are very different figures.</t>
  </si>
  <si>
    <t>Mark-up Times</t>
  </si>
  <si>
    <t>4.  Mark-up Times is just another way of looking at Mark-up, i.e. instead of a percentage.</t>
  </si>
  <si>
    <r>
      <t xml:space="preserve">This model is helpful only for dealing with the </t>
    </r>
    <r>
      <rPr>
        <b/>
        <sz val="12"/>
        <rFont val="Calibri"/>
        <family val="2"/>
        <scheme val="minor"/>
      </rPr>
      <t>second aspect of the above</t>
    </r>
    <r>
      <rPr>
        <sz val="12"/>
        <rFont val="Calibri"/>
        <family val="2"/>
        <scheme val="minor"/>
      </rPr>
      <t>.  It allows you to tap in different costs</t>
    </r>
  </si>
  <si>
    <t>yours, and does not count as 'Sales' in the Profit &amp; Loss account.  But it will sit in your bank account.</t>
  </si>
  <si>
    <t>VAT (Value Added Tax) is a little complicated to explain.</t>
  </si>
  <si>
    <t>Entrepreneurial Finance Book</t>
  </si>
  <si>
    <t xml:space="preserve">This book (co-written with Chris Drew) provides a comprehensive </t>
  </si>
  <si>
    <t xml:space="preserve">explanation of all the financial statements and ratios, and explains how to </t>
  </si>
  <si>
    <t>Contact Information for Simon Hulme</t>
  </si>
  <si>
    <t>UCL School of Management:</t>
  </si>
  <si>
    <t>https://www.mgmt.ucl.ac.uk/people/simonhulme</t>
  </si>
  <si>
    <t>Book Related Comments:</t>
  </si>
  <si>
    <t>efbook@simonhulme.co.uk</t>
  </si>
  <si>
    <t>Personal Website:</t>
  </si>
  <si>
    <t>Acknowledgements</t>
  </si>
  <si>
    <r>
      <t xml:space="preserve">Sincere thanks to </t>
    </r>
    <r>
      <rPr>
        <b/>
        <sz val="12"/>
        <color rgb="FF000000"/>
        <rFont val="Calibri"/>
        <family val="2"/>
        <scheme val="minor"/>
      </rPr>
      <t>Chris Drew</t>
    </r>
    <r>
      <rPr>
        <sz val="12"/>
        <color rgb="FF000000"/>
        <rFont val="Calibri"/>
        <family val="2"/>
        <scheme val="minor"/>
      </rPr>
      <t xml:space="preserve"> for his extensive help with the production of this model.</t>
    </r>
  </si>
  <si>
    <t>create a financial model. There is further explanation on pricing models and the importance of gross profit.</t>
  </si>
  <si>
    <t>If your sales are less than £85,000 a year (check latest figure online) you do not need to registar for VAT.</t>
  </si>
  <si>
    <t>Your Selling Price</t>
  </si>
  <si>
    <t>Your Gross Profit</t>
  </si>
  <si>
    <t>Retailer's Gross Profit</t>
  </si>
  <si>
    <t>Yes, a 70% Gross Margin is pretty good!</t>
  </si>
  <si>
    <t>Image courtesy of Card Connection Limited</t>
  </si>
  <si>
    <t>Selling to a Retailer - Greeting Card Exercise (answers further down sheet)</t>
  </si>
  <si>
    <t>Greeting Card Exercise and Example</t>
  </si>
  <si>
    <t>Distributor's Selling Price</t>
  </si>
  <si>
    <t>Distributor's Gross Profit</t>
  </si>
  <si>
    <t>Gross Margins</t>
  </si>
  <si>
    <t>2.  Gross Profit (£) and Mark-up by value are obviously the same thing.</t>
  </si>
  <si>
    <t>The key driver here is Your Selling Price (i.e. what the retailer pays).</t>
  </si>
  <si>
    <t>The key driver here is the retailer's required Gross Margin as a percentage.</t>
  </si>
  <si>
    <t>of a classroom exercise). You may find doing the exercise useful! Answers further down the sheet.</t>
  </si>
  <si>
    <t xml:space="preserve">Whilst every effort has been made to make these pricing models accurate and to ensure that the comments are accurate, the author does </t>
  </si>
  <si>
    <r>
      <t xml:space="preserve">not accept any liability for errors omissions, nor for any decisions made from using this methodology. </t>
    </r>
    <r>
      <rPr>
        <b/>
        <sz val="12"/>
        <rFont val="Calibri"/>
        <family val="2"/>
        <scheme val="minor"/>
      </rPr>
      <t>You use entirely at you own risk.</t>
    </r>
  </si>
  <si>
    <t>Inevitably as the models are changed and expanded, errors do occur. If you do spot any errors, please let me know.</t>
  </si>
  <si>
    <t>Cup &amp; Lid</t>
  </si>
  <si>
    <t>https://www.bloomsburyonlineresources.com/entrepreneurial-finance</t>
  </si>
  <si>
    <t>The contents of this spreadsheet can be freely used and adapted by students, entrepreneurs and educators without further permission.</t>
  </si>
  <si>
    <t>© Simon Hulme and Chris Drew,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</si>
</sst>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£&quot;* #,##0.00_);_(&quot;£&quot;* \(#,##0.00\);_(&quot;£&quot;* &quot;-&quot;??_);_(@_)"/>
    <numFmt numFmtId="43" formatCode="_(* #,##0.00_);_(* \(#,##0.00\);_(* &quot;-&quot;??_);_(@_)"/>
    <numFmt numFmtId="164" formatCode="&quot;x&quot;#,##0.0_);\(#,##0.0\)"/>
  </numFmts>
  <fonts count="2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8"/>
      <name val="Verdana"/>
      <family val="2"/>
    </font>
    <font>
      <b/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0000FF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22"/>
      <name val="Calibri"/>
      <family val="2"/>
      <scheme val="minor"/>
    </font>
    <font>
      <b/>
      <sz val="16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3499862666707357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41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52">
    <xf numFmtId="0" fontId="0" fillId="0" borderId="0" xfId="0"/>
    <xf numFmtId="44" fontId="0" fillId="0" borderId="0" xfId="1" applyNumberFormat="1" applyFont="1"/>
    <xf numFmtId="9" fontId="0" fillId="0" borderId="0" xfId="2" applyFont="1"/>
    <xf numFmtId="0" fontId="4" fillId="0" borderId="0" xfId="0" applyFont="1"/>
    <xf numFmtId="9" fontId="4" fillId="0" borderId="0" xfId="2" applyFont="1"/>
    <xf numFmtId="44" fontId="4" fillId="0" borderId="0" xfId="1" applyNumberFormat="1" applyFont="1"/>
    <xf numFmtId="44" fontId="4" fillId="2" borderId="0" xfId="1" applyNumberFormat="1" applyFont="1" applyFill="1"/>
    <xf numFmtId="9" fontId="4" fillId="0" borderId="0" xfId="2" applyFont="1" applyAlignment="1">
      <alignment horizontal="center"/>
    </xf>
    <xf numFmtId="9" fontId="4" fillId="0" borderId="0" xfId="2" applyFont="1" applyFill="1"/>
    <xf numFmtId="44" fontId="4" fillId="0" borderId="0" xfId="1" applyNumberFormat="1" applyFont="1" applyFill="1"/>
    <xf numFmtId="44" fontId="0" fillId="0" borderId="0" xfId="1" applyNumberFormat="1" applyFont="1" applyFill="1"/>
    <xf numFmtId="9" fontId="4" fillId="0" borderId="0" xfId="2" applyFont="1" applyFill="1" applyAlignment="1">
      <alignment horizontal="center"/>
    </xf>
    <xf numFmtId="0" fontId="0" fillId="0" borderId="0" xfId="0" applyFont="1"/>
    <xf numFmtId="44" fontId="3" fillId="0" borderId="0" xfId="1" applyNumberFormat="1" applyFont="1" applyFill="1"/>
    <xf numFmtId="44" fontId="3" fillId="0" borderId="0" xfId="1" applyNumberFormat="1" applyFont="1"/>
    <xf numFmtId="0" fontId="0" fillId="0" borderId="0" xfId="0" applyAlignment="1">
      <alignment horizontal="right"/>
    </xf>
    <xf numFmtId="9" fontId="2" fillId="2" borderId="0" xfId="2" applyFont="1" applyFill="1" applyAlignment="1">
      <alignment horizontal="center"/>
    </xf>
    <xf numFmtId="44" fontId="2" fillId="0" borderId="0" xfId="1" applyNumberFormat="1" applyFont="1" applyFill="1"/>
    <xf numFmtId="9" fontId="2" fillId="0" borderId="0" xfId="2" applyFont="1" applyFill="1"/>
    <xf numFmtId="9" fontId="2" fillId="2" borderId="0" xfId="2" applyFont="1" applyFill="1"/>
    <xf numFmtId="44" fontId="2" fillId="0" borderId="0" xfId="1" applyNumberFormat="1" applyFont="1"/>
    <xf numFmtId="9" fontId="4" fillId="0" borderId="0" xfId="2" applyFont="1" applyAlignment="1">
      <alignment horizontal="left"/>
    </xf>
    <xf numFmtId="0" fontId="8" fillId="0" borderId="0" xfId="0" applyFont="1"/>
    <xf numFmtId="9" fontId="8" fillId="0" borderId="0" xfId="2" applyFont="1"/>
    <xf numFmtId="44" fontId="8" fillId="0" borderId="0" xfId="1" applyNumberFormat="1" applyFont="1"/>
    <xf numFmtId="44" fontId="8" fillId="0" borderId="0" xfId="1" applyNumberFormat="1" applyFont="1" applyFill="1"/>
    <xf numFmtId="9" fontId="2" fillId="0" borderId="0" xfId="2" applyFont="1" applyFill="1" applyAlignment="1">
      <alignment horizontal="center"/>
    </xf>
    <xf numFmtId="0" fontId="10" fillId="0" borderId="0" xfId="0" applyFont="1"/>
    <xf numFmtId="9" fontId="10" fillId="0" borderId="0" xfId="2" applyFont="1"/>
    <xf numFmtId="44" fontId="10" fillId="0" borderId="0" xfId="1" applyNumberFormat="1" applyFont="1"/>
    <xf numFmtId="44" fontId="10" fillId="0" borderId="0" xfId="1" applyNumberFormat="1" applyFont="1" applyFill="1"/>
    <xf numFmtId="44" fontId="4" fillId="2" borderId="0" xfId="1" applyNumberFormat="1" applyFont="1" applyFill="1" applyProtection="1">
      <protection locked="0"/>
    </xf>
    <xf numFmtId="9" fontId="2" fillId="2" borderId="0" xfId="2" applyFont="1" applyFill="1" applyProtection="1">
      <protection locked="0"/>
    </xf>
    <xf numFmtId="9" fontId="2" fillId="2" borderId="0" xfId="2" applyFont="1" applyFill="1" applyAlignment="1" applyProtection="1">
      <alignment horizontal="center"/>
      <protection locked="0"/>
    </xf>
    <xf numFmtId="0" fontId="11" fillId="3" borderId="0" xfId="0" applyFont="1" applyFill="1" applyBorder="1"/>
    <xf numFmtId="0" fontId="11" fillId="4" borderId="0" xfId="0" applyFont="1" applyFill="1" applyBorder="1"/>
    <xf numFmtId="0" fontId="11" fillId="3" borderId="0" xfId="0" applyFont="1" applyFill="1"/>
    <xf numFmtId="0" fontId="13" fillId="3" borderId="0" xfId="0" applyFont="1" applyFill="1" applyBorder="1"/>
    <xf numFmtId="0" fontId="13" fillId="4" borderId="0" xfId="0" applyFont="1" applyFill="1" applyBorder="1"/>
    <xf numFmtId="0" fontId="11" fillId="3" borderId="0" xfId="0" applyFont="1" applyFill="1" applyBorder="1" applyAlignment="1"/>
    <xf numFmtId="9" fontId="2" fillId="0" borderId="0" xfId="2" applyFont="1" applyFill="1" applyProtection="1"/>
    <xf numFmtId="0" fontId="8" fillId="0" borderId="0" xfId="0" applyFont="1" applyProtection="1"/>
    <xf numFmtId="9" fontId="8" fillId="0" borderId="0" xfId="2" applyFont="1" applyProtection="1"/>
    <xf numFmtId="44" fontId="8" fillId="0" borderId="0" xfId="1" applyNumberFormat="1" applyFont="1" applyProtection="1"/>
    <xf numFmtId="44" fontId="8" fillId="0" borderId="0" xfId="1" applyNumberFormat="1" applyFont="1" applyFill="1" applyProtection="1"/>
    <xf numFmtId="9" fontId="4" fillId="0" borderId="0" xfId="2" applyFont="1" applyFill="1" applyProtection="1"/>
    <xf numFmtId="44" fontId="4" fillId="0" borderId="0" xfId="1" applyNumberFormat="1" applyFont="1" applyFill="1" applyProtection="1"/>
    <xf numFmtId="0" fontId="4" fillId="0" borderId="0" xfId="0" applyFont="1" applyFill="1" applyProtection="1"/>
    <xf numFmtId="0" fontId="0" fillId="0" borderId="0" xfId="0" applyAlignment="1" applyProtection="1">
      <alignment horizontal="right"/>
    </xf>
    <xf numFmtId="9" fontId="4" fillId="0" borderId="0" xfId="2" applyFont="1" applyAlignment="1" applyProtection="1">
      <alignment horizontal="center"/>
    </xf>
    <xf numFmtId="9" fontId="4" fillId="0" borderId="0" xfId="2" applyFont="1" applyFill="1" applyAlignment="1" applyProtection="1">
      <alignment horizontal="center"/>
    </xf>
    <xf numFmtId="44" fontId="0" fillId="0" borderId="0" xfId="1" applyNumberFormat="1" applyFont="1" applyProtection="1"/>
    <xf numFmtId="0" fontId="0" fillId="0" borderId="0" xfId="0" applyProtection="1"/>
    <xf numFmtId="9" fontId="0" fillId="0" borderId="0" xfId="2" applyFont="1" applyProtection="1"/>
    <xf numFmtId="44" fontId="0" fillId="0" borderId="0" xfId="1" applyNumberFormat="1" applyFont="1" applyFill="1" applyProtection="1"/>
    <xf numFmtId="0" fontId="4" fillId="0" borderId="0" xfId="0" applyFont="1" applyProtection="1"/>
    <xf numFmtId="9" fontId="4" fillId="0" borderId="0" xfId="2" applyFont="1" applyProtection="1"/>
    <xf numFmtId="44" fontId="4" fillId="0" borderId="0" xfId="1" applyNumberFormat="1" applyFont="1" applyProtection="1"/>
    <xf numFmtId="44" fontId="2" fillId="0" borderId="0" xfId="1" applyNumberFormat="1" applyFont="1" applyFill="1" applyProtection="1"/>
    <xf numFmtId="44" fontId="3" fillId="0" borderId="0" xfId="1" applyNumberFormat="1" applyFont="1" applyProtection="1"/>
    <xf numFmtId="0" fontId="0" fillId="0" borderId="0" xfId="0" applyFont="1" applyProtection="1"/>
    <xf numFmtId="44" fontId="2" fillId="0" borderId="0" xfId="1" applyNumberFormat="1" applyFont="1" applyProtection="1"/>
    <xf numFmtId="9" fontId="4" fillId="0" borderId="0" xfId="2" applyFont="1" applyAlignment="1" applyProtection="1">
      <alignment horizontal="left"/>
    </xf>
    <xf numFmtId="9" fontId="1" fillId="2" borderId="0" xfId="2" applyFont="1" applyFill="1" applyAlignment="1" applyProtection="1">
      <alignment horizontal="center"/>
      <protection locked="0"/>
    </xf>
    <xf numFmtId="44" fontId="4" fillId="0" borderId="0" xfId="1" applyNumberFormat="1" applyFont="1" applyFill="1" applyProtection="1">
      <protection locked="0"/>
    </xf>
    <xf numFmtId="44" fontId="1" fillId="0" borderId="0" xfId="1" applyNumberFormat="1" applyFont="1" applyFill="1"/>
    <xf numFmtId="9" fontId="1" fillId="0" borderId="0" xfId="2" applyFont="1" applyFill="1" applyProtection="1">
      <protection locked="0"/>
    </xf>
    <xf numFmtId="44" fontId="1" fillId="0" borderId="0" xfId="1" applyNumberFormat="1" applyFont="1"/>
    <xf numFmtId="0" fontId="0" fillId="0" borderId="0" xfId="0" applyFont="1" applyAlignment="1">
      <alignment horizontal="right"/>
    </xf>
    <xf numFmtId="44" fontId="1" fillId="2" borderId="0" xfId="1" applyNumberFormat="1" applyFont="1" applyFill="1"/>
    <xf numFmtId="9" fontId="1" fillId="0" borderId="0" xfId="2" applyFont="1" applyFill="1"/>
    <xf numFmtId="44" fontId="1" fillId="2" borderId="0" xfId="1" applyNumberFormat="1" applyFont="1" applyFill="1" applyProtection="1">
      <protection locked="0"/>
    </xf>
    <xf numFmtId="0" fontId="4" fillId="4" borderId="0" xfId="0" applyFont="1" applyFill="1"/>
    <xf numFmtId="0" fontId="7" fillId="0" borderId="0" xfId="0" applyFont="1" applyFill="1"/>
    <xf numFmtId="9" fontId="0" fillId="0" borderId="0" xfId="2" applyFont="1" applyFill="1"/>
    <xf numFmtId="0" fontId="0" fillId="0" borderId="0" xfId="0" applyFill="1"/>
    <xf numFmtId="9" fontId="8" fillId="0" borderId="0" xfId="2" applyFont="1" applyFill="1"/>
    <xf numFmtId="9" fontId="4" fillId="0" borderId="0" xfId="2" applyFont="1" applyFill="1" applyProtection="1">
      <protection locked="0"/>
    </xf>
    <xf numFmtId="44" fontId="1" fillId="0" borderId="0" xfId="1" applyNumberFormat="1" applyFont="1" applyFill="1" applyProtection="1">
      <protection locked="0"/>
    </xf>
    <xf numFmtId="44" fontId="0" fillId="2" borderId="0" xfId="1" applyNumberFormat="1" applyFont="1" applyFill="1"/>
    <xf numFmtId="44" fontId="1" fillId="2" borderId="1" xfId="1" applyNumberFormat="1" applyFont="1" applyFill="1" applyBorder="1"/>
    <xf numFmtId="0" fontId="0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Fill="1"/>
    <xf numFmtId="0" fontId="0" fillId="0" borderId="0" xfId="0" applyFont="1" applyFill="1"/>
    <xf numFmtId="164" fontId="1" fillId="0" borderId="0" xfId="40" applyNumberFormat="1" applyFont="1" applyFill="1"/>
    <xf numFmtId="9" fontId="0" fillId="0" borderId="0" xfId="2" applyFont="1" applyFill="1" applyProtection="1">
      <protection locked="0"/>
    </xf>
    <xf numFmtId="0" fontId="16" fillId="4" borderId="0" xfId="0" applyFont="1" applyFill="1"/>
    <xf numFmtId="0" fontId="17" fillId="4" borderId="0" xfId="0" applyFont="1" applyFill="1"/>
    <xf numFmtId="0" fontId="18" fillId="0" borderId="0" xfId="0" applyFont="1"/>
    <xf numFmtId="0" fontId="11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1" fillId="5" borderId="0" xfId="0" applyFont="1" applyFill="1" applyBorder="1"/>
    <xf numFmtId="0" fontId="11" fillId="6" borderId="0" xfId="0" applyFont="1" applyFill="1" applyBorder="1"/>
    <xf numFmtId="0" fontId="16" fillId="6" borderId="0" xfId="0" applyFont="1" applyFill="1"/>
    <xf numFmtId="0" fontId="13" fillId="5" borderId="0" xfId="0" applyFont="1" applyFill="1" applyBorder="1" applyAlignment="1">
      <alignment vertical="center"/>
    </xf>
    <xf numFmtId="0" fontId="20" fillId="5" borderId="0" xfId="0" applyFont="1" applyFill="1" applyBorder="1" applyAlignment="1">
      <alignment vertical="center"/>
    </xf>
    <xf numFmtId="0" fontId="11" fillId="4" borderId="0" xfId="0" applyFont="1" applyFill="1"/>
    <xf numFmtId="0" fontId="11" fillId="3" borderId="0" xfId="0" applyFont="1" applyFill="1" applyAlignment="1">
      <alignment vertical="center"/>
    </xf>
    <xf numFmtId="0" fontId="0" fillId="3" borderId="0" xfId="0" applyFill="1"/>
    <xf numFmtId="0" fontId="11" fillId="0" borderId="0" xfId="0" applyFont="1" applyAlignment="1">
      <alignment vertical="center"/>
    </xf>
    <xf numFmtId="0" fontId="13" fillId="3" borderId="0" xfId="0" applyFont="1" applyFill="1"/>
    <xf numFmtId="0" fontId="5" fillId="0" borderId="0" xfId="31" applyFill="1" applyBorder="1" applyAlignment="1">
      <alignment vertical="center"/>
    </xf>
    <xf numFmtId="0" fontId="5" fillId="4" borderId="0" xfId="31" applyFill="1"/>
    <xf numFmtId="0" fontId="21" fillId="0" borderId="0" xfId="4" applyFont="1" applyFill="1" applyBorder="1" applyAlignment="1">
      <alignment vertical="center"/>
    </xf>
    <xf numFmtId="0" fontId="0" fillId="4" borderId="0" xfId="0" applyFill="1"/>
    <xf numFmtId="0" fontId="12" fillId="0" borderId="0" xfId="4" applyFont="1" applyFill="1" applyBorder="1" applyAlignment="1">
      <alignment vertical="center"/>
    </xf>
    <xf numFmtId="0" fontId="24" fillId="3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11" fillId="6" borderId="0" xfId="0" applyFont="1" applyFill="1"/>
    <xf numFmtId="0" fontId="20" fillId="5" borderId="0" xfId="0" applyFont="1" applyFill="1" applyAlignment="1">
      <alignment vertical="center"/>
    </xf>
    <xf numFmtId="0" fontId="11" fillId="5" borderId="0" xfId="0" applyFont="1" applyFill="1"/>
    <xf numFmtId="0" fontId="0" fillId="6" borderId="0" xfId="0" applyFill="1"/>
    <xf numFmtId="0" fontId="20" fillId="6" borderId="0" xfId="0" applyFont="1" applyFill="1" applyAlignment="1">
      <alignment vertical="center"/>
    </xf>
    <xf numFmtId="0" fontId="7" fillId="8" borderId="0" xfId="0" applyFont="1" applyFill="1" applyProtection="1"/>
    <xf numFmtId="9" fontId="0" fillId="8" borderId="0" xfId="2" applyFont="1" applyFill="1" applyProtection="1"/>
    <xf numFmtId="44" fontId="0" fillId="8" borderId="0" xfId="1" applyNumberFormat="1" applyFont="1" applyFill="1" applyProtection="1"/>
    <xf numFmtId="0" fontId="0" fillId="8" borderId="0" xfId="0" applyFill="1" applyProtection="1"/>
    <xf numFmtId="0" fontId="4" fillId="8" borderId="0" xfId="0" applyFont="1" applyFill="1" applyProtection="1"/>
    <xf numFmtId="9" fontId="4" fillId="8" borderId="0" xfId="2" applyFont="1" applyFill="1" applyProtection="1"/>
    <xf numFmtId="44" fontId="4" fillId="8" borderId="0" xfId="1" applyNumberFormat="1" applyFont="1" applyFill="1" applyProtection="1"/>
    <xf numFmtId="0" fontId="14" fillId="9" borderId="0" xfId="0" applyFont="1" applyFill="1"/>
    <xf numFmtId="9" fontId="8" fillId="2" borderId="0" xfId="2" applyFont="1" applyFill="1" applyProtection="1">
      <protection locked="0"/>
    </xf>
    <xf numFmtId="9" fontId="8" fillId="0" borderId="0" xfId="2" applyFont="1" applyFill="1" applyProtection="1"/>
    <xf numFmtId="0" fontId="26" fillId="10" borderId="0" xfId="0" applyFont="1" applyFill="1"/>
    <xf numFmtId="9" fontId="23" fillId="10" borderId="0" xfId="2" applyFont="1" applyFill="1"/>
    <xf numFmtId="44" fontId="23" fillId="10" borderId="0" xfId="1" applyNumberFormat="1" applyFont="1" applyFill="1"/>
    <xf numFmtId="0" fontId="23" fillId="10" borderId="0" xfId="0" applyFont="1" applyFill="1"/>
    <xf numFmtId="9" fontId="26" fillId="10" borderId="0" xfId="2" applyFont="1" applyFill="1"/>
    <xf numFmtId="44" fontId="26" fillId="10" borderId="0" xfId="1" applyNumberFormat="1" applyFont="1" applyFill="1"/>
    <xf numFmtId="0" fontId="27" fillId="0" borderId="0" xfId="0" applyFont="1"/>
    <xf numFmtId="0" fontId="26" fillId="11" borderId="0" xfId="0" applyFont="1" applyFill="1"/>
    <xf numFmtId="9" fontId="23" fillId="11" borderId="0" xfId="2" applyFont="1" applyFill="1"/>
    <xf numFmtId="44" fontId="23" fillId="11" borderId="0" xfId="1" applyNumberFormat="1" applyFont="1" applyFill="1"/>
    <xf numFmtId="0" fontId="23" fillId="11" borderId="0" xfId="0" applyFont="1" applyFill="1"/>
    <xf numFmtId="0" fontId="26" fillId="12" borderId="0" xfId="0" applyFont="1" applyFill="1" applyProtection="1"/>
    <xf numFmtId="9" fontId="23" fillId="12" borderId="0" xfId="2" applyFont="1" applyFill="1" applyProtection="1"/>
    <xf numFmtId="44" fontId="23" fillId="12" borderId="0" xfId="1" applyNumberFormat="1" applyFont="1" applyFill="1" applyProtection="1"/>
    <xf numFmtId="0" fontId="23" fillId="12" borderId="0" xfId="0" applyFont="1" applyFill="1" applyProtection="1"/>
    <xf numFmtId="0" fontId="22" fillId="12" borderId="0" xfId="0" applyFont="1" applyFill="1" applyProtection="1"/>
    <xf numFmtId="9" fontId="22" fillId="12" borderId="0" xfId="2" applyFont="1" applyFill="1" applyProtection="1"/>
    <xf numFmtId="44" fontId="22" fillId="12" borderId="0" xfId="1" applyNumberFormat="1" applyFont="1" applyFill="1" applyProtection="1"/>
    <xf numFmtId="44" fontId="10" fillId="0" borderId="0" xfId="1" applyNumberFormat="1" applyFont="1" applyFill="1" applyProtection="1"/>
    <xf numFmtId="9" fontId="8" fillId="0" borderId="0" xfId="2" applyFont="1" applyFill="1" applyProtection="1">
      <protection locked="0"/>
    </xf>
    <xf numFmtId="9" fontId="10" fillId="0" borderId="0" xfId="2" applyFont="1" applyFill="1"/>
    <xf numFmtId="0" fontId="26" fillId="13" borderId="0" xfId="0" applyFont="1" applyFill="1"/>
    <xf numFmtId="9" fontId="23" fillId="13" borderId="0" xfId="2" applyFont="1" applyFill="1"/>
    <xf numFmtId="44" fontId="23" fillId="13" borderId="0" xfId="1" applyNumberFormat="1" applyFont="1" applyFill="1"/>
    <xf numFmtId="0" fontId="23" fillId="13" borderId="0" xfId="0" applyFont="1" applyFill="1"/>
    <xf numFmtId="0" fontId="10" fillId="0" borderId="0" xfId="0" applyFont="1" applyFill="1"/>
    <xf numFmtId="44" fontId="4" fillId="0" borderId="0" xfId="1" applyNumberFormat="1" applyFont="1" applyFill="1" applyAlignment="1" applyProtection="1">
      <alignment horizontal="center" wrapText="1"/>
    </xf>
  </cellXfs>
  <cellStyles count="41">
    <cellStyle name="Comma" xfId="40" builtinId="3"/>
    <cellStyle name="Currency" xfId="1" builtinId="4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/>
    <cellStyle name="Normal" xfId="0" builtinId="0"/>
    <cellStyle name="Per cent" xfId="2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86046</xdr:colOff>
      <xdr:row>77</xdr:row>
      <xdr:rowOff>8537</xdr:rowOff>
    </xdr:from>
    <xdr:to>
      <xdr:col>2</xdr:col>
      <xdr:colOff>412750</xdr:colOff>
      <xdr:row>84</xdr:row>
      <xdr:rowOff>162506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233C6-B00B-BE48-AA99-BD8F3416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6" y="37600537"/>
          <a:ext cx="1152204" cy="15763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118533</xdr:colOff>
      <xdr:row>2</xdr:row>
      <xdr:rowOff>83253</xdr:rowOff>
    </xdr:from>
    <xdr:to>
      <xdr:col>11</xdr:col>
      <xdr:colOff>719666</xdr:colOff>
      <xdr:row>11</xdr:row>
      <xdr:rowOff>101598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983C90-27D0-AE41-BDA6-91FB0A3A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7866" y="557386"/>
          <a:ext cx="2015067" cy="18471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812799</xdr:colOff>
      <xdr:row>10</xdr:row>
      <xdr:rowOff>76200</xdr:rowOff>
    </xdr:from>
    <xdr:to>
      <xdr:col>9</xdr:col>
      <xdr:colOff>680550</xdr:colOff>
      <xdr:row>19</xdr:row>
      <xdr:rowOff>152400</xdr:rowOff>
    </xdr:to>
    <xdr:pic>
      <xdr:nvPicPr>
        <xdr:cNvPr id="2" name="Picture 1" descr="13309576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2466" y="2082800"/>
          <a:ext cx="3186684" cy="1828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577305</xdr:colOff>
      <xdr:row>6</xdr:row>
      <xdr:rowOff>101600</xdr:rowOff>
    </xdr:from>
    <xdr:to>
      <xdr:col>12</xdr:col>
      <xdr:colOff>431800</xdr:colOff>
      <xdr:row>22</xdr:row>
      <xdr:rowOff>68750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43C72D-AAF2-834B-AE25-235FA86B0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5105" y="1388533"/>
          <a:ext cx="4832895" cy="3218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fbook@simonhulme.co.uk" TargetMode="External"/><Relationship Id="rId2" Type="http://schemas.openxmlformats.org/officeDocument/2006/relationships/hyperlink" Target="mailto:s.hulme@ucl.ac.uk" TargetMode="External"/><Relationship Id="rId1" Type="http://schemas.openxmlformats.org/officeDocument/2006/relationships/hyperlink" Target="http://www.simonhulme.co.uk/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www.bloomsburyonlineresources.com/entrepreneurial-finance" TargetMode="External"/><Relationship Id="rId4" Type="http://schemas.openxmlformats.org/officeDocument/2006/relationships/hyperlink" Target="https://www.mgmt.ucl.ac.uk/people/simonhulm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Q370"/>
  <sheetViews>
    <sheetView tabSelected="1" zoomScale="150" zoomScaleNormal="150" zoomScalePageLayoutView="150" workbookViewId="0">
      <selection activeCell="A84" sqref="A84:XFD84"/>
    </sheetView>
  </sheetViews>
  <sheetFormatPr baseColWidth="10" defaultRowHeight="16" x14ac:dyDescent="0.2"/>
  <cols>
    <col min="1" max="1" width="3.6640625" style="89" customWidth="1"/>
    <col min="2" max="3" width="10.83203125" style="89"/>
    <col min="4" max="4" width="12.1640625" style="89" customWidth="1"/>
    <col min="5" max="5" width="10.83203125" style="89" customWidth="1"/>
    <col min="6" max="16384" width="10.83203125" style="89"/>
  </cols>
  <sheetData>
    <row r="1" spans="2:17" s="95" customFormat="1" ht="29" x14ac:dyDescent="0.2">
      <c r="B1" s="92" t="s">
        <v>26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4"/>
      <c r="O1" s="94"/>
      <c r="P1" s="94"/>
      <c r="Q1" s="94"/>
    </row>
    <row r="2" spans="2:17" s="95" customFormat="1" x14ac:dyDescent="0.2">
      <c r="B2" s="96" t="s">
        <v>20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4"/>
      <c r="O2" s="94"/>
      <c r="P2" s="94"/>
      <c r="Q2" s="94"/>
    </row>
    <row r="3" spans="2:17" s="87" customFormat="1" x14ac:dyDescent="0.2">
      <c r="B3" s="90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5"/>
      <c r="O3" s="35"/>
      <c r="P3" s="35"/>
      <c r="Q3" s="35"/>
    </row>
    <row r="4" spans="2:17" s="95" customFormat="1" ht="21" x14ac:dyDescent="0.2">
      <c r="B4" s="97" t="s">
        <v>21</v>
      </c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94"/>
      <c r="P4" s="94"/>
      <c r="Q4" s="94"/>
    </row>
    <row r="5" spans="2:17" s="87" customFormat="1" x14ac:dyDescent="0.2">
      <c r="B5" s="90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5"/>
      <c r="O5" s="35"/>
      <c r="P5" s="35"/>
      <c r="Q5" s="35"/>
    </row>
    <row r="6" spans="2:17" s="87" customFormat="1" x14ac:dyDescent="0.2">
      <c r="B6" s="90" t="s">
        <v>53</v>
      </c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5"/>
      <c r="O6" s="35"/>
      <c r="P6" s="35"/>
      <c r="Q6" s="35"/>
    </row>
    <row r="7" spans="2:17" s="87" customFormat="1" x14ac:dyDescent="0.2">
      <c r="B7" s="90" t="s">
        <v>27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5"/>
      <c r="O7" s="35"/>
      <c r="P7" s="35"/>
      <c r="Q7" s="35"/>
    </row>
    <row r="8" spans="2:17" s="87" customFormat="1" x14ac:dyDescent="0.2">
      <c r="B8" s="9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5"/>
      <c r="O8" s="35"/>
      <c r="P8" s="35"/>
      <c r="Q8" s="35"/>
    </row>
    <row r="9" spans="2:17" s="87" customFormat="1" x14ac:dyDescent="0.2">
      <c r="B9" s="90" t="s">
        <v>28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5"/>
      <c r="O9" s="35"/>
      <c r="P9" s="35"/>
      <c r="Q9" s="35"/>
    </row>
    <row r="10" spans="2:17" s="87" customFormat="1" x14ac:dyDescent="0.2">
      <c r="B10" s="90" t="s">
        <v>29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5"/>
      <c r="O10" s="35"/>
      <c r="P10" s="35"/>
      <c r="Q10" s="35"/>
    </row>
    <row r="11" spans="2:17" s="87" customFormat="1" x14ac:dyDescent="0.2">
      <c r="B11" s="90" t="s">
        <v>30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5"/>
      <c r="O11" s="35"/>
      <c r="P11" s="35"/>
      <c r="Q11" s="35"/>
    </row>
    <row r="12" spans="2:17" s="87" customFormat="1" x14ac:dyDescent="0.2">
      <c r="B12" s="90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5"/>
      <c r="O12" s="35"/>
      <c r="P12" s="35"/>
      <c r="Q12" s="35"/>
    </row>
    <row r="13" spans="2:17" s="87" customFormat="1" x14ac:dyDescent="0.2">
      <c r="B13" s="90" t="s">
        <v>93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5"/>
      <c r="O13" s="35"/>
      <c r="P13" s="35"/>
      <c r="Q13" s="35"/>
    </row>
    <row r="14" spans="2:17" s="87" customFormat="1" x14ac:dyDescent="0.2">
      <c r="B14" s="90" t="s">
        <v>31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5"/>
      <c r="O14" s="35"/>
      <c r="P14" s="35"/>
      <c r="Q14" s="35"/>
    </row>
    <row r="15" spans="2:17" s="87" customFormat="1" x14ac:dyDescent="0.2">
      <c r="B15" s="90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5"/>
      <c r="O15" s="35"/>
      <c r="P15" s="35"/>
      <c r="Q15" s="35"/>
    </row>
    <row r="16" spans="2:17" s="95" customFormat="1" ht="21" x14ac:dyDescent="0.2">
      <c r="B16" s="97" t="s">
        <v>32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4"/>
      <c r="O16" s="94"/>
      <c r="P16" s="94"/>
      <c r="Q16" s="94"/>
    </row>
    <row r="17" spans="2:17" s="87" customFormat="1" x14ac:dyDescent="0.2">
      <c r="B17" s="90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5"/>
      <c r="O17" s="35"/>
      <c r="P17" s="35"/>
      <c r="Q17" s="35"/>
    </row>
    <row r="18" spans="2:17" s="87" customFormat="1" x14ac:dyDescent="0.2">
      <c r="B18" s="91" t="s">
        <v>33</v>
      </c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5"/>
      <c r="O18" s="35"/>
      <c r="P18" s="35"/>
      <c r="Q18" s="35"/>
    </row>
    <row r="19" spans="2:17" s="87" customFormat="1" x14ac:dyDescent="0.2">
      <c r="B19" s="90" t="s">
        <v>34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5"/>
      <c r="O19" s="35"/>
      <c r="P19" s="35"/>
      <c r="Q19" s="35"/>
    </row>
    <row r="20" spans="2:17" s="87" customFormat="1" x14ac:dyDescent="0.2">
      <c r="B20" s="90" t="s">
        <v>35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5"/>
      <c r="O20" s="35"/>
      <c r="P20" s="35"/>
      <c r="Q20" s="35"/>
    </row>
    <row r="21" spans="2:17" s="87" customFormat="1" x14ac:dyDescent="0.2">
      <c r="B21" s="90" t="s">
        <v>36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5"/>
      <c r="O21" s="35"/>
      <c r="P21" s="35"/>
      <c r="Q21" s="35"/>
    </row>
    <row r="22" spans="2:17" s="87" customFormat="1" x14ac:dyDescent="0.2">
      <c r="B22" s="90" t="s">
        <v>37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5"/>
      <c r="O22" s="35"/>
      <c r="P22" s="35"/>
      <c r="Q22" s="35"/>
    </row>
    <row r="23" spans="2:17" s="87" customFormat="1" x14ac:dyDescent="0.2">
      <c r="B23" s="90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5"/>
      <c r="O23" s="35"/>
      <c r="P23" s="35"/>
      <c r="Q23" s="35"/>
    </row>
    <row r="24" spans="2:17" s="87" customFormat="1" x14ac:dyDescent="0.2">
      <c r="B24" s="91" t="s">
        <v>115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5"/>
      <c r="O24" s="35"/>
      <c r="P24" s="35"/>
      <c r="Q24" s="35"/>
    </row>
    <row r="25" spans="2:17" s="87" customFormat="1" x14ac:dyDescent="0.2">
      <c r="B25" s="90" t="s">
        <v>38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5"/>
      <c r="O25" s="35"/>
      <c r="P25" s="35"/>
      <c r="Q25" s="35"/>
    </row>
    <row r="26" spans="2:17" s="87" customFormat="1" x14ac:dyDescent="0.2">
      <c r="B26" s="90" t="s">
        <v>122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5"/>
      <c r="O26" s="35"/>
      <c r="P26" s="35"/>
      <c r="Q26" s="35"/>
    </row>
    <row r="27" spans="2:17" s="87" customFormat="1" x14ac:dyDescent="0.2">
      <c r="B27" s="90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5"/>
      <c r="O27" s="35"/>
      <c r="P27" s="35"/>
      <c r="Q27" s="35"/>
    </row>
    <row r="28" spans="2:17" s="88" customFormat="1" x14ac:dyDescent="0.2">
      <c r="B28" s="91" t="s">
        <v>39</v>
      </c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8"/>
      <c r="O28" s="38"/>
      <c r="P28" s="38"/>
      <c r="Q28" s="38"/>
    </row>
    <row r="29" spans="2:17" s="87" customFormat="1" x14ac:dyDescent="0.2">
      <c r="B29" s="90" t="s">
        <v>40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5"/>
      <c r="O29" s="35"/>
      <c r="P29" s="35"/>
      <c r="Q29" s="35"/>
    </row>
    <row r="30" spans="2:17" s="87" customFormat="1" x14ac:dyDescent="0.2">
      <c r="B30" s="90" t="s">
        <v>54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5"/>
      <c r="O30" s="35"/>
      <c r="P30" s="35"/>
      <c r="Q30" s="35"/>
    </row>
    <row r="31" spans="2:17" s="87" customFormat="1" x14ac:dyDescent="0.2">
      <c r="B31" s="90" t="s">
        <v>55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5"/>
      <c r="O31" s="35"/>
      <c r="P31" s="35"/>
      <c r="Q31" s="35"/>
    </row>
    <row r="32" spans="2:17" s="87" customFormat="1" x14ac:dyDescent="0.2">
      <c r="B32" s="90" t="s">
        <v>56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5"/>
      <c r="O32" s="35"/>
      <c r="P32" s="35"/>
      <c r="Q32" s="35"/>
    </row>
    <row r="33" spans="2:17" s="87" customFormat="1" x14ac:dyDescent="0.2">
      <c r="B33" s="90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5"/>
      <c r="O33" s="35"/>
      <c r="P33" s="35"/>
      <c r="Q33" s="35"/>
    </row>
    <row r="34" spans="2:17" s="88" customFormat="1" x14ac:dyDescent="0.2">
      <c r="B34" s="91" t="s">
        <v>41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8"/>
      <c r="O34" s="38"/>
      <c r="P34" s="38"/>
      <c r="Q34" s="38"/>
    </row>
    <row r="35" spans="2:17" s="87" customFormat="1" x14ac:dyDescent="0.2">
      <c r="B35" s="90" t="s">
        <v>57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5"/>
      <c r="O35" s="35"/>
      <c r="P35" s="35"/>
      <c r="Q35" s="35"/>
    </row>
    <row r="36" spans="2:17" s="87" customFormat="1" x14ac:dyDescent="0.2">
      <c r="B36" s="90" t="s">
        <v>42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5"/>
      <c r="O36" s="35"/>
      <c r="P36" s="35"/>
      <c r="Q36" s="35"/>
    </row>
    <row r="37" spans="2:17" s="87" customFormat="1" x14ac:dyDescent="0.2">
      <c r="B37" s="90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5"/>
      <c r="O37" s="35"/>
      <c r="P37" s="35"/>
      <c r="Q37" s="35"/>
    </row>
    <row r="38" spans="2:17" s="95" customFormat="1" ht="21" x14ac:dyDescent="0.2">
      <c r="B38" s="97" t="s">
        <v>43</v>
      </c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4"/>
      <c r="O38" s="94"/>
      <c r="P38" s="94"/>
      <c r="Q38" s="94"/>
    </row>
    <row r="39" spans="2:17" s="87" customFormat="1" x14ac:dyDescent="0.2">
      <c r="B39" s="90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5"/>
      <c r="O39" s="35"/>
      <c r="P39" s="35"/>
      <c r="Q39" s="35"/>
    </row>
    <row r="40" spans="2:17" s="87" customFormat="1" x14ac:dyDescent="0.2">
      <c r="B40" s="90" t="s">
        <v>95</v>
      </c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5"/>
      <c r="O40" s="35"/>
      <c r="P40" s="35"/>
      <c r="Q40" s="35"/>
    </row>
    <row r="41" spans="2:17" s="87" customFormat="1" x14ac:dyDescent="0.2">
      <c r="B41" s="90" t="s">
        <v>44</v>
      </c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5"/>
      <c r="O41" s="35"/>
      <c r="P41" s="35"/>
      <c r="Q41" s="35"/>
    </row>
    <row r="42" spans="2:17" s="87" customFormat="1" x14ac:dyDescent="0.2">
      <c r="B42" s="90" t="s">
        <v>58</v>
      </c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5"/>
      <c r="O42" s="35"/>
      <c r="P42" s="35"/>
      <c r="Q42" s="35"/>
    </row>
    <row r="43" spans="2:17" s="87" customFormat="1" x14ac:dyDescent="0.2">
      <c r="B43" s="90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5"/>
      <c r="O43" s="35"/>
      <c r="P43" s="35"/>
      <c r="Q43" s="35"/>
    </row>
    <row r="44" spans="2:17" s="87" customFormat="1" x14ac:dyDescent="0.2">
      <c r="B44" s="90" t="s">
        <v>45</v>
      </c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5"/>
      <c r="O44" s="35"/>
      <c r="P44" s="35"/>
      <c r="Q44" s="35"/>
    </row>
    <row r="45" spans="2:17" s="87" customFormat="1" x14ac:dyDescent="0.2">
      <c r="B45" s="90" t="s">
        <v>46</v>
      </c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5"/>
      <c r="O45" s="35"/>
      <c r="P45" s="35"/>
      <c r="Q45" s="35"/>
    </row>
    <row r="46" spans="2:17" s="87" customFormat="1" x14ac:dyDescent="0.2">
      <c r="B46" s="90" t="s">
        <v>65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5"/>
      <c r="O46" s="35"/>
      <c r="P46" s="35"/>
      <c r="Q46" s="35"/>
    </row>
    <row r="47" spans="2:17" s="87" customFormat="1" x14ac:dyDescent="0.2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5"/>
      <c r="O47" s="35"/>
      <c r="P47" s="35"/>
      <c r="Q47" s="35"/>
    </row>
    <row r="48" spans="2:17" s="87" customFormat="1" x14ac:dyDescent="0.2">
      <c r="B48" s="90" t="s">
        <v>108</v>
      </c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5"/>
      <c r="O48" s="35"/>
      <c r="P48" s="35"/>
      <c r="Q48" s="35"/>
    </row>
    <row r="49" spans="2:17" s="87" customFormat="1" x14ac:dyDescent="0.2">
      <c r="B49" s="90" t="s">
        <v>47</v>
      </c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5"/>
      <c r="O49" s="35"/>
      <c r="P49" s="35"/>
      <c r="Q49" s="35"/>
    </row>
    <row r="50" spans="2:17" s="87" customFormat="1" x14ac:dyDescent="0.2">
      <c r="B50" s="90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5"/>
      <c r="O50" s="35"/>
      <c r="P50" s="35"/>
      <c r="Q50" s="35"/>
    </row>
    <row r="51" spans="2:17" s="87" customFormat="1" x14ac:dyDescent="0.2">
      <c r="B51" s="90" t="s">
        <v>59</v>
      </c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5"/>
      <c r="O51" s="35"/>
      <c r="P51" s="35"/>
      <c r="Q51" s="35"/>
    </row>
    <row r="52" spans="2:17" s="87" customFormat="1" x14ac:dyDescent="0.2">
      <c r="B52" s="90" t="s">
        <v>94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5"/>
      <c r="O52" s="35"/>
      <c r="P52" s="35"/>
      <c r="Q52" s="35"/>
    </row>
    <row r="53" spans="2:17" s="87" customFormat="1" x14ac:dyDescent="0.2">
      <c r="B53" s="90" t="s">
        <v>60</v>
      </c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5"/>
      <c r="O53" s="35"/>
      <c r="P53" s="35"/>
      <c r="Q53" s="35"/>
    </row>
    <row r="54" spans="2:17" s="87" customFormat="1" x14ac:dyDescent="0.2">
      <c r="B54" s="90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5"/>
      <c r="O54" s="35"/>
      <c r="P54" s="35"/>
      <c r="Q54" s="35"/>
    </row>
    <row r="55" spans="2:17" s="87" customFormat="1" x14ac:dyDescent="0.2">
      <c r="B55" s="90" t="s">
        <v>48</v>
      </c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5"/>
      <c r="O55" s="35"/>
      <c r="P55" s="35"/>
      <c r="Q55" s="35"/>
    </row>
    <row r="56" spans="2:17" s="87" customFormat="1" x14ac:dyDescent="0.2">
      <c r="B56" s="90" t="s">
        <v>61</v>
      </c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5"/>
      <c r="O56" s="35"/>
      <c r="P56" s="35"/>
      <c r="Q56" s="35"/>
    </row>
    <row r="57" spans="2:17" s="87" customFormat="1" x14ac:dyDescent="0.2">
      <c r="B57" s="90" t="s">
        <v>62</v>
      </c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5"/>
      <c r="O57" s="35"/>
      <c r="P57" s="35"/>
      <c r="Q57" s="35"/>
    </row>
    <row r="58" spans="2:17" s="87" customFormat="1" x14ac:dyDescent="0.2">
      <c r="B58" s="90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5"/>
      <c r="O58" s="35"/>
      <c r="P58" s="35"/>
      <c r="Q58" s="35"/>
    </row>
    <row r="59" spans="2:17" s="87" customFormat="1" x14ac:dyDescent="0.2">
      <c r="B59" s="90" t="s">
        <v>50</v>
      </c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5"/>
      <c r="O59" s="35"/>
      <c r="P59" s="35"/>
      <c r="Q59" s="35"/>
    </row>
    <row r="60" spans="2:17" s="87" customFormat="1" x14ac:dyDescent="0.2">
      <c r="B60" s="90" t="s">
        <v>49</v>
      </c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5"/>
      <c r="O60" s="35"/>
      <c r="P60" s="35"/>
      <c r="Q60" s="35"/>
    </row>
    <row r="61" spans="2:17" s="87" customFormat="1" x14ac:dyDescent="0.2">
      <c r="B61" s="90" t="s">
        <v>51</v>
      </c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5"/>
      <c r="O61" s="35"/>
      <c r="P61" s="35"/>
      <c r="Q61" s="35"/>
    </row>
    <row r="62" spans="2:17" s="87" customFormat="1" x14ac:dyDescent="0.2">
      <c r="B62" s="90" t="s">
        <v>52</v>
      </c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5"/>
      <c r="O62" s="35"/>
      <c r="P62" s="35"/>
      <c r="Q62" s="35"/>
    </row>
    <row r="63" spans="2:17" s="87" customFormat="1" x14ac:dyDescent="0.2">
      <c r="B63" s="90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5"/>
      <c r="O63" s="35"/>
      <c r="P63" s="35"/>
      <c r="Q63" s="35"/>
    </row>
    <row r="64" spans="2:17" s="87" customFormat="1" x14ac:dyDescent="0.2">
      <c r="B64" s="90" t="s">
        <v>64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5"/>
      <c r="O64" s="35"/>
      <c r="P64" s="35"/>
      <c r="Q64" s="35"/>
    </row>
    <row r="65" spans="2:17" s="87" customFormat="1" x14ac:dyDescent="0.2">
      <c r="B65" s="90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5"/>
      <c r="O65" s="35"/>
      <c r="P65" s="35"/>
      <c r="Q65" s="35"/>
    </row>
    <row r="66" spans="2:17" s="95" customFormat="1" ht="21" x14ac:dyDescent="0.2">
      <c r="B66" s="97" t="s">
        <v>22</v>
      </c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4"/>
      <c r="O66" s="94"/>
      <c r="P66" s="94"/>
      <c r="Q66" s="94"/>
    </row>
    <row r="67" spans="2:17" s="87" customFormat="1" x14ac:dyDescent="0.2">
      <c r="B67" s="90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5"/>
      <c r="O67" s="35"/>
      <c r="P67" s="35"/>
      <c r="Q67" s="35"/>
    </row>
    <row r="68" spans="2:17" s="87" customFormat="1" x14ac:dyDescent="0.2">
      <c r="B68" s="90" t="s">
        <v>63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5"/>
      <c r="O68" s="35"/>
      <c r="P68" s="35"/>
      <c r="Q68" s="35"/>
    </row>
    <row r="69" spans="2:17" s="87" customFormat="1" x14ac:dyDescent="0.2">
      <c r="B69" s="90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5"/>
      <c r="O69" s="35"/>
      <c r="P69" s="35"/>
      <c r="Q69" s="35"/>
    </row>
    <row r="70" spans="2:17" s="110" customFormat="1" ht="21" x14ac:dyDescent="0.2">
      <c r="B70" s="111" t="s">
        <v>23</v>
      </c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</row>
    <row r="71" spans="2:17" s="98" customFormat="1" x14ac:dyDescent="0.2">
      <c r="B71" s="99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2:17" s="98" customFormat="1" x14ac:dyDescent="0.2">
      <c r="B72" s="99" t="s">
        <v>123</v>
      </c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2:17" s="98" customFormat="1" x14ac:dyDescent="0.2">
      <c r="B73" s="99" t="s">
        <v>124</v>
      </c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2:17" s="98" customFormat="1" x14ac:dyDescent="0.2">
      <c r="B74" s="99" t="s">
        <v>125</v>
      </c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2:17" s="98" customFormat="1" x14ac:dyDescent="0.2"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2:17" s="110" customFormat="1" ht="21" x14ac:dyDescent="0.2">
      <c r="B76" s="111" t="s">
        <v>96</v>
      </c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</row>
    <row r="77" spans="2:17" s="98" customFormat="1" x14ac:dyDescent="0.2">
      <c r="B77" s="99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2:17" s="98" customFormat="1" x14ac:dyDescent="0.2">
      <c r="B78" s="99"/>
      <c r="C78" s="36"/>
      <c r="D78" s="36" t="s">
        <v>97</v>
      </c>
      <c r="E78" s="36"/>
      <c r="F78" s="36"/>
      <c r="G78" s="36"/>
      <c r="H78" s="36"/>
      <c r="I78" s="36"/>
      <c r="J78" s="36"/>
      <c r="K78" s="36"/>
      <c r="L78" s="36"/>
      <c r="M78" s="36"/>
    </row>
    <row r="79" spans="2:17" s="98" customFormat="1" x14ac:dyDescent="0.2">
      <c r="B79" s="99"/>
      <c r="C79" s="36"/>
      <c r="D79" s="100" t="s">
        <v>98</v>
      </c>
      <c r="E79" s="36"/>
      <c r="F79" s="36"/>
      <c r="G79" s="36"/>
      <c r="H79" s="36"/>
      <c r="I79" s="36"/>
      <c r="J79" s="36"/>
      <c r="K79" s="36"/>
      <c r="L79" s="36"/>
      <c r="M79" s="36"/>
    </row>
    <row r="80" spans="2:17" s="98" customFormat="1" x14ac:dyDescent="0.2">
      <c r="B80" s="99"/>
      <c r="C80" s="36"/>
      <c r="D80" s="100" t="s">
        <v>107</v>
      </c>
      <c r="E80" s="36"/>
      <c r="F80" s="36"/>
      <c r="G80" s="36"/>
      <c r="H80" s="36"/>
      <c r="I80" s="36"/>
      <c r="J80" s="36"/>
      <c r="K80" s="36"/>
      <c r="L80" s="36"/>
      <c r="M80" s="36"/>
    </row>
    <row r="81" spans="2:13" s="98" customFormat="1" x14ac:dyDescent="0.2">
      <c r="B81" s="99"/>
      <c r="C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2:13" s="98" customFormat="1" x14ac:dyDescent="0.2">
      <c r="B82" s="99"/>
      <c r="C82" s="36"/>
      <c r="D82" s="104" t="s">
        <v>127</v>
      </c>
      <c r="E82" s="36"/>
      <c r="F82" s="36"/>
      <c r="G82" s="36"/>
      <c r="H82" s="36"/>
      <c r="I82" s="36"/>
      <c r="J82" s="36"/>
      <c r="K82" s="36"/>
      <c r="L82" s="36"/>
      <c r="M82" s="36"/>
    </row>
    <row r="83" spans="2:13" s="98" customFormat="1" x14ac:dyDescent="0.2">
      <c r="B83" s="99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2:13" s="98" customFormat="1" x14ac:dyDescent="0.2">
      <c r="B84" s="99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2:13" s="98" customFormat="1" x14ac:dyDescent="0.2">
      <c r="B85" s="99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2:13" s="98" customFormat="1" x14ac:dyDescent="0.2">
      <c r="B86" s="99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2:13" s="110" customFormat="1" ht="21" x14ac:dyDescent="0.2">
      <c r="B87" s="111" t="s">
        <v>99</v>
      </c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</row>
    <row r="88" spans="2:13" s="98" customFormat="1" x14ac:dyDescent="0.2">
      <c r="B88" s="101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2:13" s="98" customFormat="1" x14ac:dyDescent="0.2">
      <c r="B89" s="102" t="s">
        <v>100</v>
      </c>
      <c r="C89" s="36"/>
      <c r="E89" s="103" t="s">
        <v>82</v>
      </c>
      <c r="F89" s="36"/>
      <c r="G89" s="36"/>
      <c r="H89" s="36"/>
      <c r="I89" s="36"/>
      <c r="J89" s="36"/>
      <c r="K89" s="36"/>
      <c r="L89" s="36"/>
      <c r="M89" s="36"/>
    </row>
    <row r="90" spans="2:13" s="98" customFormat="1" x14ac:dyDescent="0.2">
      <c r="B90" s="36"/>
      <c r="C90" s="36"/>
      <c r="E90" s="104" t="s">
        <v>101</v>
      </c>
      <c r="G90" s="36"/>
      <c r="H90" s="36"/>
      <c r="I90" s="36"/>
      <c r="J90" s="36"/>
      <c r="K90" s="36"/>
      <c r="L90" s="36"/>
      <c r="M90" s="36"/>
    </row>
    <row r="91" spans="2:13" s="98" customFormat="1" x14ac:dyDescent="0.2">
      <c r="B91" s="36"/>
      <c r="C91" s="36"/>
      <c r="G91" s="36"/>
      <c r="H91" s="105"/>
      <c r="I91" s="36"/>
      <c r="J91" s="36"/>
      <c r="K91" s="36"/>
      <c r="L91" s="36"/>
      <c r="M91" s="36"/>
    </row>
    <row r="92" spans="2:13" s="106" customFormat="1" x14ac:dyDescent="0.2">
      <c r="B92" s="72" t="s">
        <v>102</v>
      </c>
      <c r="C92" s="100"/>
      <c r="E92" s="104" t="s">
        <v>103</v>
      </c>
      <c r="G92" s="100"/>
      <c r="H92" s="36"/>
      <c r="I92" s="36"/>
      <c r="J92" s="36"/>
      <c r="K92" s="100"/>
      <c r="L92" s="100"/>
      <c r="M92" s="100"/>
    </row>
    <row r="93" spans="2:13" s="106" customFormat="1" x14ac:dyDescent="0.2">
      <c r="C93" s="100"/>
      <c r="G93" s="100"/>
      <c r="H93" s="36"/>
      <c r="I93" s="100"/>
      <c r="J93" s="100"/>
      <c r="K93" s="100"/>
      <c r="L93" s="100"/>
      <c r="M93" s="100"/>
    </row>
    <row r="94" spans="2:13" s="106" customFormat="1" x14ac:dyDescent="0.2">
      <c r="B94" s="72" t="s">
        <v>104</v>
      </c>
      <c r="C94" s="100"/>
      <c r="D94" s="100"/>
      <c r="E94" s="107" t="s">
        <v>24</v>
      </c>
      <c r="F94" s="100"/>
      <c r="G94" s="100"/>
      <c r="J94" s="100"/>
      <c r="K94" s="100"/>
      <c r="L94" s="100"/>
      <c r="M94" s="100"/>
    </row>
    <row r="95" spans="2:13" s="106" customFormat="1" x14ac:dyDescent="0.2">
      <c r="B95" s="72"/>
      <c r="C95" s="100"/>
      <c r="D95" s="100"/>
      <c r="E95" s="100"/>
      <c r="F95" s="100"/>
      <c r="G95" s="100"/>
      <c r="J95" s="100"/>
      <c r="K95" s="100"/>
      <c r="L95" s="100"/>
      <c r="M95" s="100"/>
    </row>
    <row r="96" spans="2:13" s="113" customFormat="1" ht="21" x14ac:dyDescent="0.2">
      <c r="B96" s="114" t="s">
        <v>105</v>
      </c>
    </row>
    <row r="97" spans="2:13" s="106" customFormat="1" x14ac:dyDescent="0.2">
      <c r="B97" s="108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</row>
    <row r="98" spans="2:13" s="106" customFormat="1" x14ac:dyDescent="0.2">
      <c r="B98" s="109" t="s">
        <v>106</v>
      </c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</row>
    <row r="99" spans="2:13" s="106" customFormat="1" x14ac:dyDescent="0.2">
      <c r="B99" s="108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</row>
    <row r="100" spans="2:13" s="113" customFormat="1" ht="21" x14ac:dyDescent="0.2">
      <c r="B100" s="114" t="s">
        <v>25</v>
      </c>
    </row>
    <row r="101" spans="2:13" s="106" customFormat="1" x14ac:dyDescent="0.2">
      <c r="B101" s="108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</row>
    <row r="102" spans="2:13" s="106" customFormat="1" x14ac:dyDescent="0.2">
      <c r="B102" s="109" t="s">
        <v>129</v>
      </c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</row>
    <row r="103" spans="2:13" s="106" customFormat="1" x14ac:dyDescent="0.2"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</row>
    <row r="104" spans="2:13" s="106" customFormat="1" x14ac:dyDescent="0.2">
      <c r="B104" s="100" t="s">
        <v>128</v>
      </c>
    </row>
    <row r="105" spans="2:13" s="106" customFormat="1" x14ac:dyDescent="0.2"/>
    <row r="106" spans="2:13" s="106" customFormat="1" x14ac:dyDescent="0.2"/>
    <row r="107" spans="2:13" s="106" customFormat="1" x14ac:dyDescent="0.2"/>
    <row r="108" spans="2:13" s="106" customFormat="1" x14ac:dyDescent="0.2"/>
    <row r="109" spans="2:13" s="106" customFormat="1" x14ac:dyDescent="0.2"/>
    <row r="110" spans="2:13" s="106" customFormat="1" x14ac:dyDescent="0.2"/>
    <row r="111" spans="2:13" s="106" customFormat="1" x14ac:dyDescent="0.2"/>
    <row r="112" spans="2:13" s="106" customFormat="1" x14ac:dyDescent="0.2"/>
    <row r="113" s="106" customFormat="1" x14ac:dyDescent="0.2"/>
    <row r="114" s="106" customFormat="1" x14ac:dyDescent="0.2"/>
    <row r="115" s="106" customFormat="1" x14ac:dyDescent="0.2"/>
    <row r="116" s="106" customFormat="1" x14ac:dyDescent="0.2"/>
    <row r="117" s="106" customFormat="1" x14ac:dyDescent="0.2"/>
    <row r="118" s="106" customFormat="1" x14ac:dyDescent="0.2"/>
    <row r="119" s="106" customFormat="1" x14ac:dyDescent="0.2"/>
    <row r="120" s="106" customFormat="1" x14ac:dyDescent="0.2"/>
    <row r="121" s="106" customFormat="1" x14ac:dyDescent="0.2"/>
    <row r="122" s="106" customFormat="1" x14ac:dyDescent="0.2"/>
    <row r="123" s="106" customFormat="1" x14ac:dyDescent="0.2"/>
    <row r="124" s="106" customFormat="1" x14ac:dyDescent="0.2"/>
    <row r="125" s="106" customFormat="1" x14ac:dyDescent="0.2"/>
    <row r="126" s="106" customFormat="1" x14ac:dyDescent="0.2"/>
    <row r="127" s="106" customFormat="1" x14ac:dyDescent="0.2"/>
    <row r="128" s="106" customFormat="1" x14ac:dyDescent="0.2"/>
    <row r="129" s="106" customFormat="1" x14ac:dyDescent="0.2"/>
    <row r="130" s="106" customFormat="1" x14ac:dyDescent="0.2"/>
    <row r="131" s="106" customFormat="1" x14ac:dyDescent="0.2"/>
    <row r="132" s="106" customFormat="1" x14ac:dyDescent="0.2"/>
    <row r="133" s="106" customFormat="1" x14ac:dyDescent="0.2"/>
    <row r="134" s="106" customFormat="1" x14ac:dyDescent="0.2"/>
    <row r="135" s="106" customFormat="1" x14ac:dyDescent="0.2"/>
    <row r="136" s="106" customFormat="1" x14ac:dyDescent="0.2"/>
    <row r="137" s="106" customFormat="1" x14ac:dyDescent="0.2"/>
    <row r="138" s="106" customFormat="1" x14ac:dyDescent="0.2"/>
    <row r="139" s="106" customFormat="1" x14ac:dyDescent="0.2"/>
    <row r="140" s="106" customFormat="1" x14ac:dyDescent="0.2"/>
    <row r="141" s="106" customFormat="1" x14ac:dyDescent="0.2"/>
    <row r="142" s="106" customFormat="1" x14ac:dyDescent="0.2"/>
    <row r="143" s="106" customFormat="1" x14ac:dyDescent="0.2"/>
    <row r="144" s="106" customFormat="1" x14ac:dyDescent="0.2"/>
    <row r="145" s="106" customFormat="1" x14ac:dyDescent="0.2"/>
    <row r="146" s="106" customFormat="1" x14ac:dyDescent="0.2"/>
    <row r="147" s="106" customFormat="1" x14ac:dyDescent="0.2"/>
    <row r="148" s="106" customFormat="1" x14ac:dyDescent="0.2"/>
    <row r="149" s="106" customFormat="1" x14ac:dyDescent="0.2"/>
    <row r="150" s="106" customFormat="1" x14ac:dyDescent="0.2"/>
    <row r="151" s="106" customFormat="1" x14ac:dyDescent="0.2"/>
    <row r="152" s="106" customFormat="1" x14ac:dyDescent="0.2"/>
    <row r="153" s="106" customFormat="1" x14ac:dyDescent="0.2"/>
    <row r="154" s="106" customFormat="1" x14ac:dyDescent="0.2"/>
    <row r="155" s="106" customFormat="1" x14ac:dyDescent="0.2"/>
    <row r="156" s="106" customFormat="1" x14ac:dyDescent="0.2"/>
    <row r="157" s="106" customFormat="1" x14ac:dyDescent="0.2"/>
    <row r="158" s="106" customFormat="1" x14ac:dyDescent="0.2"/>
    <row r="159" s="106" customFormat="1" x14ac:dyDescent="0.2"/>
    <row r="160" s="106" customFormat="1" x14ac:dyDescent="0.2"/>
    <row r="161" s="106" customFormat="1" x14ac:dyDescent="0.2"/>
    <row r="162" s="106" customFormat="1" x14ac:dyDescent="0.2"/>
    <row r="163" s="106" customFormat="1" x14ac:dyDescent="0.2"/>
    <row r="164" s="106" customFormat="1" x14ac:dyDescent="0.2"/>
    <row r="165" s="106" customFormat="1" x14ac:dyDescent="0.2"/>
    <row r="166" s="106" customFormat="1" x14ac:dyDescent="0.2"/>
    <row r="167" s="106" customFormat="1" x14ac:dyDescent="0.2"/>
    <row r="168" s="106" customFormat="1" x14ac:dyDescent="0.2"/>
    <row r="169" s="106" customFormat="1" x14ac:dyDescent="0.2"/>
    <row r="170" s="106" customFormat="1" x14ac:dyDescent="0.2"/>
    <row r="171" s="106" customFormat="1" x14ac:dyDescent="0.2"/>
    <row r="172" s="106" customFormat="1" x14ac:dyDescent="0.2"/>
    <row r="173" s="106" customFormat="1" x14ac:dyDescent="0.2"/>
    <row r="174" s="106" customFormat="1" x14ac:dyDescent="0.2"/>
    <row r="175" s="106" customFormat="1" x14ac:dyDescent="0.2"/>
    <row r="176" s="106" customFormat="1" x14ac:dyDescent="0.2"/>
    <row r="177" s="106" customFormat="1" x14ac:dyDescent="0.2"/>
    <row r="178" s="106" customFormat="1" x14ac:dyDescent="0.2"/>
    <row r="179" s="106" customFormat="1" x14ac:dyDescent="0.2"/>
    <row r="180" s="106" customFormat="1" x14ac:dyDescent="0.2"/>
    <row r="181" s="106" customFormat="1" x14ac:dyDescent="0.2"/>
    <row r="182" s="106" customFormat="1" x14ac:dyDescent="0.2"/>
    <row r="183" s="106" customFormat="1" x14ac:dyDescent="0.2"/>
    <row r="184" s="106" customFormat="1" x14ac:dyDescent="0.2"/>
    <row r="185" s="106" customFormat="1" x14ac:dyDescent="0.2"/>
    <row r="186" s="106" customFormat="1" x14ac:dyDescent="0.2"/>
    <row r="187" s="106" customFormat="1" x14ac:dyDescent="0.2"/>
    <row r="188" s="106" customFormat="1" x14ac:dyDescent="0.2"/>
    <row r="189" s="106" customFormat="1" x14ac:dyDescent="0.2"/>
    <row r="190" s="106" customFormat="1" x14ac:dyDescent="0.2"/>
    <row r="191" s="106" customFormat="1" x14ac:dyDescent="0.2"/>
    <row r="192" s="106" customFormat="1" x14ac:dyDescent="0.2"/>
    <row r="193" s="106" customFormat="1" x14ac:dyDescent="0.2"/>
    <row r="194" s="106" customFormat="1" x14ac:dyDescent="0.2"/>
    <row r="195" s="106" customFormat="1" x14ac:dyDescent="0.2"/>
    <row r="196" s="106" customFormat="1" x14ac:dyDescent="0.2"/>
    <row r="197" s="106" customFormat="1" x14ac:dyDescent="0.2"/>
    <row r="198" s="106" customFormat="1" x14ac:dyDescent="0.2"/>
    <row r="199" s="106" customFormat="1" x14ac:dyDescent="0.2"/>
    <row r="200" s="106" customFormat="1" x14ac:dyDescent="0.2"/>
    <row r="201" s="106" customFormat="1" x14ac:dyDescent="0.2"/>
    <row r="202" s="106" customFormat="1" x14ac:dyDescent="0.2"/>
    <row r="203" s="106" customFormat="1" x14ac:dyDescent="0.2"/>
    <row r="204" s="106" customFormat="1" x14ac:dyDescent="0.2"/>
    <row r="205" s="106" customFormat="1" x14ac:dyDescent="0.2"/>
    <row r="206" s="106" customFormat="1" x14ac:dyDescent="0.2"/>
    <row r="207" s="106" customFormat="1" x14ac:dyDescent="0.2"/>
    <row r="208" s="106" customFormat="1" x14ac:dyDescent="0.2"/>
    <row r="209" s="106" customFormat="1" x14ac:dyDescent="0.2"/>
    <row r="210" s="106" customFormat="1" x14ac:dyDescent="0.2"/>
    <row r="211" s="106" customFormat="1" x14ac:dyDescent="0.2"/>
    <row r="212" s="106" customFormat="1" x14ac:dyDescent="0.2"/>
    <row r="213" s="106" customFormat="1" x14ac:dyDescent="0.2"/>
    <row r="214" s="106" customFormat="1" x14ac:dyDescent="0.2"/>
    <row r="215" s="106" customFormat="1" x14ac:dyDescent="0.2"/>
    <row r="216" s="106" customFormat="1" x14ac:dyDescent="0.2"/>
    <row r="217" s="106" customFormat="1" x14ac:dyDescent="0.2"/>
    <row r="218" s="106" customFormat="1" x14ac:dyDescent="0.2"/>
    <row r="219" s="106" customFormat="1" x14ac:dyDescent="0.2"/>
    <row r="220" s="106" customFormat="1" x14ac:dyDescent="0.2"/>
    <row r="221" s="106" customFormat="1" x14ac:dyDescent="0.2"/>
    <row r="222" s="106" customFormat="1" x14ac:dyDescent="0.2"/>
    <row r="223" s="106" customFormat="1" x14ac:dyDescent="0.2"/>
    <row r="224" s="106" customFormat="1" x14ac:dyDescent="0.2"/>
    <row r="225" s="106" customFormat="1" x14ac:dyDescent="0.2"/>
    <row r="226" s="106" customFormat="1" x14ac:dyDescent="0.2"/>
    <row r="227" s="106" customFormat="1" x14ac:dyDescent="0.2"/>
    <row r="228" s="106" customFormat="1" x14ac:dyDescent="0.2"/>
    <row r="229" s="106" customFormat="1" x14ac:dyDescent="0.2"/>
    <row r="230" s="106" customFormat="1" x14ac:dyDescent="0.2"/>
    <row r="231" s="106" customFormat="1" x14ac:dyDescent="0.2"/>
    <row r="232" s="106" customFormat="1" x14ac:dyDescent="0.2"/>
    <row r="233" s="106" customFormat="1" x14ac:dyDescent="0.2"/>
    <row r="234" s="106" customFormat="1" x14ac:dyDescent="0.2"/>
    <row r="235" s="106" customFormat="1" x14ac:dyDescent="0.2"/>
    <row r="236" s="106" customFormat="1" x14ac:dyDescent="0.2"/>
    <row r="237" s="106" customFormat="1" x14ac:dyDescent="0.2"/>
    <row r="238" s="106" customFormat="1" x14ac:dyDescent="0.2"/>
    <row r="239" s="106" customFormat="1" x14ac:dyDescent="0.2"/>
    <row r="240" s="106" customFormat="1" x14ac:dyDescent="0.2"/>
    <row r="241" s="106" customFormat="1" x14ac:dyDescent="0.2"/>
    <row r="242" s="106" customFormat="1" x14ac:dyDescent="0.2"/>
    <row r="243" s="106" customFormat="1" x14ac:dyDescent="0.2"/>
    <row r="244" s="106" customFormat="1" x14ac:dyDescent="0.2"/>
    <row r="245" s="106" customFormat="1" x14ac:dyDescent="0.2"/>
    <row r="246" s="106" customFormat="1" x14ac:dyDescent="0.2"/>
    <row r="247" s="106" customFormat="1" x14ac:dyDescent="0.2"/>
    <row r="248" s="106" customFormat="1" x14ac:dyDescent="0.2"/>
    <row r="249" s="106" customFormat="1" x14ac:dyDescent="0.2"/>
    <row r="250" s="106" customFormat="1" x14ac:dyDescent="0.2"/>
    <row r="251" s="106" customFormat="1" x14ac:dyDescent="0.2"/>
    <row r="252" s="106" customFormat="1" x14ac:dyDescent="0.2"/>
    <row r="253" s="106" customFormat="1" x14ac:dyDescent="0.2"/>
    <row r="254" s="106" customFormat="1" x14ac:dyDescent="0.2"/>
    <row r="255" s="106" customFormat="1" x14ac:dyDescent="0.2"/>
    <row r="256" s="106" customFormat="1" x14ac:dyDescent="0.2"/>
    <row r="257" s="106" customFormat="1" x14ac:dyDescent="0.2"/>
    <row r="258" s="106" customFormat="1" x14ac:dyDescent="0.2"/>
    <row r="259" s="106" customFormat="1" x14ac:dyDescent="0.2"/>
    <row r="260" s="106" customFormat="1" x14ac:dyDescent="0.2"/>
    <row r="261" s="106" customFormat="1" x14ac:dyDescent="0.2"/>
    <row r="262" s="106" customFormat="1" x14ac:dyDescent="0.2"/>
    <row r="263" s="106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</sheetData>
  <hyperlinks>
    <hyperlink ref="E94" r:id="rId1" xr:uid="{E6EB3D7C-27EC-4A48-84BB-58D7B4EC10E5}"/>
    <hyperlink ref="E89" r:id="rId2" xr:uid="{FF5CA9C9-DC79-8149-B24F-0D5BA27ED775}"/>
    <hyperlink ref="E92" r:id="rId3" xr:uid="{0AD46B5E-4DB8-EF4A-8455-EA435B75EBE9}"/>
    <hyperlink ref="E90" r:id="rId4" xr:uid="{FF0C2D45-90A4-2943-A838-3D87D478AF97}"/>
    <hyperlink ref="D82" r:id="rId5" xr:uid="{9868077A-354B-B44B-AD69-C566F74EE39D}"/>
  </hyperlinks>
  <pageMargins left="0.75" right="0.75" top="1" bottom="1" header="0.5" footer="0.5"/>
  <pageSetup paperSize="9" orientation="portrait" horizontalDpi="4294967292" verticalDpi="4294967292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2:K44"/>
  <sheetViews>
    <sheetView zoomScale="150" zoomScaleNormal="150" zoomScalePageLayoutView="150" workbookViewId="0">
      <selection activeCell="E11" sqref="E11"/>
    </sheetView>
  </sheetViews>
  <sheetFormatPr baseColWidth="10" defaultRowHeight="16" x14ac:dyDescent="0.2"/>
  <cols>
    <col min="1" max="1" width="10.83203125" style="52"/>
    <col min="2" max="2" width="23.6640625" style="52" customWidth="1"/>
    <col min="3" max="3" width="5.33203125" style="53" customWidth="1"/>
    <col min="4" max="4" width="10.83203125" style="51"/>
    <col min="5" max="5" width="7.83203125" style="54" customWidth="1"/>
    <col min="6" max="6" width="10.83203125" style="51"/>
    <col min="7" max="10" width="10.83203125" style="52"/>
    <col min="11" max="11" width="7.6640625" style="52" customWidth="1"/>
    <col min="12" max="16384" width="10.83203125" style="52"/>
  </cols>
  <sheetData>
    <row r="2" spans="2:11" s="118" customFormat="1" ht="21" x14ac:dyDescent="0.25">
      <c r="B2" s="115" t="s">
        <v>16</v>
      </c>
      <c r="C2" s="116"/>
      <c r="D2" s="117"/>
      <c r="E2" s="117"/>
      <c r="F2" s="117"/>
    </row>
    <row r="4" spans="2:11" s="41" customFormat="1" x14ac:dyDescent="0.2">
      <c r="B4" s="41" t="s">
        <v>12</v>
      </c>
      <c r="C4" s="42"/>
      <c r="D4" s="43"/>
      <c r="E4" s="44"/>
      <c r="F4" s="43"/>
    </row>
    <row r="5" spans="2:11" s="41" customFormat="1" x14ac:dyDescent="0.2">
      <c r="C5" s="42"/>
      <c r="D5" s="43"/>
      <c r="E5" s="44"/>
      <c r="F5" s="43"/>
    </row>
    <row r="6" spans="2:11" s="41" customFormat="1" x14ac:dyDescent="0.2">
      <c r="B6" s="41" t="s">
        <v>68</v>
      </c>
      <c r="C6" s="42"/>
      <c r="D6" s="43"/>
      <c r="E6" s="44"/>
      <c r="F6" s="43"/>
    </row>
    <row r="7" spans="2:11" s="41" customFormat="1" x14ac:dyDescent="0.2">
      <c r="B7" s="41" t="s">
        <v>69</v>
      </c>
      <c r="C7" s="42"/>
      <c r="D7" s="43"/>
      <c r="E7" s="44"/>
      <c r="F7" s="43"/>
    </row>
    <row r="8" spans="2:11" s="41" customFormat="1" x14ac:dyDescent="0.2">
      <c r="C8" s="42"/>
      <c r="D8" s="43"/>
      <c r="E8" s="44"/>
      <c r="F8" s="43"/>
    </row>
    <row r="9" spans="2:11" s="41" customFormat="1" x14ac:dyDescent="0.2">
      <c r="C9" s="42"/>
      <c r="D9" s="43"/>
      <c r="E9" s="44"/>
      <c r="F9" s="43"/>
    </row>
    <row r="10" spans="2:11" s="41" customFormat="1" x14ac:dyDescent="0.2">
      <c r="C10" s="42"/>
      <c r="D10" s="43"/>
      <c r="E10" s="44"/>
      <c r="F10" s="43"/>
    </row>
    <row r="11" spans="2:11" s="41" customFormat="1" x14ac:dyDescent="0.2">
      <c r="C11" s="42"/>
      <c r="D11" s="43"/>
      <c r="E11" s="44"/>
      <c r="F11" s="43"/>
    </row>
    <row r="12" spans="2:11" s="41" customFormat="1" x14ac:dyDescent="0.2">
      <c r="C12" s="42"/>
      <c r="D12" s="43"/>
      <c r="E12" s="44"/>
      <c r="F12" s="43"/>
    </row>
    <row r="13" spans="2:11" s="119" customFormat="1" x14ac:dyDescent="0.2">
      <c r="B13" s="119" t="s">
        <v>66</v>
      </c>
      <c r="C13" s="120"/>
      <c r="D13" s="121"/>
      <c r="E13" s="121"/>
      <c r="F13" s="121"/>
      <c r="H13" s="122" t="s">
        <v>70</v>
      </c>
    </row>
    <row r="14" spans="2:11" s="47" customFormat="1" x14ac:dyDescent="0.2">
      <c r="B14" s="41" t="s">
        <v>121</v>
      </c>
      <c r="C14" s="45"/>
      <c r="D14" s="46"/>
      <c r="E14" s="46"/>
      <c r="F14" s="46"/>
      <c r="H14" s="41" t="s">
        <v>120</v>
      </c>
    </row>
    <row r="15" spans="2:11" s="47" customFormat="1" x14ac:dyDescent="0.2">
      <c r="C15" s="45"/>
      <c r="D15" s="46"/>
      <c r="E15" s="46"/>
      <c r="F15" s="46"/>
    </row>
    <row r="16" spans="2:11" x14ac:dyDescent="0.2">
      <c r="B16" s="48" t="s">
        <v>2</v>
      </c>
      <c r="C16" s="33">
        <v>0.2</v>
      </c>
      <c r="D16" s="49"/>
      <c r="E16" s="151" t="s">
        <v>118</v>
      </c>
      <c r="H16" s="48" t="s">
        <v>2</v>
      </c>
      <c r="I16" s="33">
        <v>0.2</v>
      </c>
      <c r="J16" s="49"/>
      <c r="K16" s="151" t="s">
        <v>118</v>
      </c>
    </row>
    <row r="17" spans="2:11" x14ac:dyDescent="0.2">
      <c r="E17" s="151"/>
      <c r="I17" s="53"/>
      <c r="J17" s="51"/>
      <c r="K17" s="151"/>
    </row>
    <row r="18" spans="2:11" s="55" customFormat="1" x14ac:dyDescent="0.2">
      <c r="B18" s="55" t="s">
        <v>0</v>
      </c>
      <c r="C18" s="56"/>
      <c r="D18" s="31">
        <v>24</v>
      </c>
      <c r="E18" s="46"/>
      <c r="F18" s="57"/>
      <c r="H18" s="55" t="s">
        <v>0</v>
      </c>
      <c r="I18" s="56"/>
      <c r="J18" s="31">
        <v>24</v>
      </c>
      <c r="K18" s="46"/>
    </row>
    <row r="19" spans="2:11" x14ac:dyDescent="0.2">
      <c r="B19" s="52" t="s">
        <v>3</v>
      </c>
      <c r="D19" s="54">
        <f>D18-D20</f>
        <v>4</v>
      </c>
      <c r="H19" s="52" t="s">
        <v>3</v>
      </c>
      <c r="I19" s="53"/>
      <c r="J19" s="54">
        <f>J18-J20</f>
        <v>4</v>
      </c>
      <c r="K19" s="54"/>
    </row>
    <row r="20" spans="2:11" s="55" customFormat="1" x14ac:dyDescent="0.2">
      <c r="B20" s="55" t="s">
        <v>1</v>
      </c>
      <c r="C20" s="45"/>
      <c r="D20" s="46">
        <f>D18/(1+C16)</f>
        <v>20</v>
      </c>
      <c r="E20" s="46"/>
      <c r="F20" s="57"/>
      <c r="H20" s="55" t="s">
        <v>1</v>
      </c>
      <c r="I20" s="45"/>
      <c r="J20" s="46">
        <f>J18/(1+I16)</f>
        <v>20</v>
      </c>
      <c r="K20" s="46"/>
    </row>
    <row r="21" spans="2:11" s="55" customFormat="1" x14ac:dyDescent="0.2">
      <c r="B21" s="52" t="s">
        <v>111</v>
      </c>
      <c r="C21" s="56"/>
      <c r="D21" s="58">
        <f>D20*E21</f>
        <v>10</v>
      </c>
      <c r="E21" s="123">
        <v>0.5</v>
      </c>
      <c r="F21" s="57"/>
      <c r="H21" s="52" t="s">
        <v>111</v>
      </c>
      <c r="I21" s="56"/>
      <c r="J21" s="58">
        <f>J20-J22</f>
        <v>10</v>
      </c>
      <c r="K21" s="124">
        <f>J21/J20</f>
        <v>0.5</v>
      </c>
    </row>
    <row r="22" spans="2:11" s="60" customFormat="1" x14ac:dyDescent="0.2">
      <c r="B22" s="55" t="s">
        <v>109</v>
      </c>
      <c r="C22" s="45"/>
      <c r="D22" s="46">
        <f>D20-D21</f>
        <v>10</v>
      </c>
      <c r="E22" s="44"/>
      <c r="F22" s="59"/>
      <c r="H22" s="55" t="s">
        <v>109</v>
      </c>
      <c r="I22" s="45"/>
      <c r="J22" s="31">
        <v>10</v>
      </c>
      <c r="K22" s="44"/>
    </row>
    <row r="23" spans="2:11" s="60" customFormat="1" x14ac:dyDescent="0.2">
      <c r="B23" s="60" t="s">
        <v>110</v>
      </c>
      <c r="C23" s="40"/>
      <c r="D23" s="58">
        <f>D22-D24</f>
        <v>3</v>
      </c>
      <c r="E23" s="124">
        <f>IF(D18=0,0,D23/D22)</f>
        <v>0.3</v>
      </c>
      <c r="F23" s="61"/>
      <c r="H23" s="60" t="s">
        <v>110</v>
      </c>
      <c r="I23" s="40"/>
      <c r="J23" s="58">
        <f>J22-J24</f>
        <v>3</v>
      </c>
      <c r="K23" s="124">
        <f>IF(J18=0,0,J23/J22)</f>
        <v>0.3</v>
      </c>
    </row>
    <row r="24" spans="2:11" s="55" customFormat="1" x14ac:dyDescent="0.2">
      <c r="B24" s="55" t="s">
        <v>4</v>
      </c>
      <c r="C24" s="56"/>
      <c r="D24" s="31">
        <v>7</v>
      </c>
      <c r="E24" s="46"/>
      <c r="F24" s="57"/>
      <c r="H24" s="55" t="s">
        <v>4</v>
      </c>
      <c r="I24" s="56"/>
      <c r="J24" s="31">
        <v>7</v>
      </c>
      <c r="K24" s="46"/>
    </row>
    <row r="27" spans="2:11" x14ac:dyDescent="0.2">
      <c r="B27" s="55" t="s">
        <v>5</v>
      </c>
      <c r="C27" s="52"/>
      <c r="D27" s="52"/>
      <c r="E27" s="52"/>
      <c r="F27" s="52"/>
    </row>
    <row r="29" spans="2:11" x14ac:dyDescent="0.2">
      <c r="B29" s="52" t="s">
        <v>6</v>
      </c>
      <c r="C29" s="52"/>
      <c r="D29" s="52"/>
      <c r="E29" s="52"/>
      <c r="F29" s="52"/>
    </row>
    <row r="30" spans="2:11" x14ac:dyDescent="0.2">
      <c r="B30" s="52" t="s">
        <v>7</v>
      </c>
      <c r="C30" s="52"/>
      <c r="D30" s="52"/>
      <c r="E30" s="52"/>
      <c r="F30" s="52"/>
    </row>
    <row r="43" spans="2:2" x14ac:dyDescent="0.2">
      <c r="B43" s="60"/>
    </row>
    <row r="44" spans="2:2" x14ac:dyDescent="0.2">
      <c r="B44" s="60"/>
    </row>
  </sheetData>
  <mergeCells count="2">
    <mergeCell ref="E16:E17"/>
    <mergeCell ref="K16:K17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F64"/>
  <sheetViews>
    <sheetView zoomScale="150" zoomScaleNormal="150" zoomScalePageLayoutView="150" workbookViewId="0">
      <selection activeCell="F23" sqref="F23"/>
    </sheetView>
  </sheetViews>
  <sheetFormatPr baseColWidth="10" defaultRowHeight="16" x14ac:dyDescent="0.2"/>
  <cols>
    <col min="2" max="2" width="23.6640625" customWidth="1"/>
    <col min="3" max="3" width="5.33203125" style="2" customWidth="1"/>
    <col min="4" max="4" width="10.83203125" style="1"/>
    <col min="5" max="5" width="8.6640625" style="10" customWidth="1"/>
    <col min="6" max="6" width="10.83203125" style="1"/>
  </cols>
  <sheetData>
    <row r="2" spans="2:6" s="128" customFormat="1" ht="21" x14ac:dyDescent="0.25">
      <c r="B2" s="125" t="s">
        <v>114</v>
      </c>
      <c r="C2" s="126"/>
      <c r="D2" s="127"/>
      <c r="E2" s="127"/>
      <c r="F2" s="127"/>
    </row>
    <row r="4" spans="2:6" s="22" customFormat="1" x14ac:dyDescent="0.2">
      <c r="B4" s="22" t="s">
        <v>80</v>
      </c>
      <c r="C4" s="23"/>
      <c r="D4" s="24"/>
      <c r="E4" s="25"/>
      <c r="F4" s="24"/>
    </row>
    <row r="5" spans="2:6" s="22" customFormat="1" x14ac:dyDescent="0.2">
      <c r="B5" s="22" t="s">
        <v>81</v>
      </c>
      <c r="C5" s="23"/>
      <c r="D5" s="24"/>
      <c r="E5" s="25"/>
      <c r="F5" s="24"/>
    </row>
    <row r="6" spans="2:6" s="22" customFormat="1" x14ac:dyDescent="0.2">
      <c r="B6" s="22" t="s">
        <v>8</v>
      </c>
      <c r="C6" s="23"/>
      <c r="D6" s="24"/>
      <c r="E6" s="25"/>
      <c r="F6" s="24"/>
    </row>
    <row r="7" spans="2:6" s="22" customFormat="1" x14ac:dyDescent="0.2">
      <c r="B7" s="27" t="s">
        <v>9</v>
      </c>
      <c r="C7" s="28"/>
      <c r="D7" s="29"/>
      <c r="E7" s="30"/>
      <c r="F7" s="29"/>
    </row>
    <row r="8" spans="2:6" s="22" customFormat="1" x14ac:dyDescent="0.2">
      <c r="B8" s="22" t="s">
        <v>17</v>
      </c>
      <c r="C8" s="23"/>
      <c r="D8" s="24"/>
      <c r="E8" s="25"/>
      <c r="F8" s="24"/>
    </row>
    <row r="9" spans="2:6" s="22" customFormat="1" x14ac:dyDescent="0.2">
      <c r="C9" s="23"/>
      <c r="D9" s="24"/>
      <c r="E9" s="25"/>
      <c r="F9" s="24"/>
    </row>
    <row r="10" spans="2:6" x14ac:dyDescent="0.2">
      <c r="C10" s="21"/>
      <c r="D10" s="21"/>
      <c r="E10" s="11"/>
    </row>
    <row r="11" spans="2:6" x14ac:dyDescent="0.2">
      <c r="B11" s="15" t="s">
        <v>2</v>
      </c>
      <c r="C11" s="33">
        <v>0.2</v>
      </c>
      <c r="D11" s="7"/>
      <c r="E11" s="151" t="s">
        <v>118</v>
      </c>
    </row>
    <row r="12" spans="2:6" x14ac:dyDescent="0.2">
      <c r="E12" s="151"/>
    </row>
    <row r="13" spans="2:6" s="3" customFormat="1" x14ac:dyDescent="0.2">
      <c r="B13" s="55" t="s">
        <v>0</v>
      </c>
      <c r="C13" s="4"/>
      <c r="D13" s="31">
        <v>0</v>
      </c>
      <c r="E13" s="9"/>
      <c r="F13" s="5"/>
    </row>
    <row r="14" spans="2:6" x14ac:dyDescent="0.2">
      <c r="B14" s="52" t="s">
        <v>3</v>
      </c>
      <c r="D14" s="10">
        <f>D13-D15</f>
        <v>0</v>
      </c>
    </row>
    <row r="15" spans="2:6" s="3" customFormat="1" x14ac:dyDescent="0.2">
      <c r="B15" s="55" t="s">
        <v>1</v>
      </c>
      <c r="C15" s="8"/>
      <c r="D15" s="9">
        <f>D13/(1+C11)</f>
        <v>0</v>
      </c>
      <c r="E15" s="9"/>
      <c r="F15" s="5"/>
    </row>
    <row r="16" spans="2:6" s="3" customFormat="1" x14ac:dyDescent="0.2">
      <c r="B16" s="52" t="s">
        <v>111</v>
      </c>
      <c r="C16" s="4"/>
      <c r="D16" s="17">
        <f>D15*E16</f>
        <v>0</v>
      </c>
      <c r="E16" s="32">
        <v>0</v>
      </c>
      <c r="F16" s="5"/>
    </row>
    <row r="17" spans="2:6" s="12" customFormat="1" x14ac:dyDescent="0.2">
      <c r="B17" s="55" t="s">
        <v>109</v>
      </c>
      <c r="C17" s="8"/>
      <c r="D17" s="9">
        <f>D15-D16</f>
        <v>0</v>
      </c>
      <c r="E17" s="13"/>
      <c r="F17" s="14"/>
    </row>
    <row r="18" spans="2:6" s="12" customFormat="1" x14ac:dyDescent="0.2">
      <c r="B18" s="60" t="s">
        <v>110</v>
      </c>
      <c r="C18" s="18"/>
      <c r="D18" s="17">
        <f>D17-D19</f>
        <v>0</v>
      </c>
      <c r="E18" s="18">
        <f>IF(D13=0,0,D18/D17)</f>
        <v>0</v>
      </c>
      <c r="F18" s="20"/>
    </row>
    <row r="19" spans="2:6" s="3" customFormat="1" x14ac:dyDescent="0.2">
      <c r="B19" s="55" t="s">
        <v>4</v>
      </c>
      <c r="C19" s="4"/>
      <c r="D19" s="31">
        <v>0</v>
      </c>
      <c r="E19" s="9"/>
      <c r="F19" s="5"/>
    </row>
    <row r="22" spans="2:6" x14ac:dyDescent="0.2">
      <c r="B22" s="3" t="s">
        <v>5</v>
      </c>
      <c r="C22"/>
      <c r="D22"/>
      <c r="E22"/>
      <c r="F22"/>
    </row>
    <row r="24" spans="2:6" x14ac:dyDescent="0.2">
      <c r="B24" t="s">
        <v>6</v>
      </c>
      <c r="C24"/>
      <c r="D24"/>
      <c r="E24"/>
      <c r="F24"/>
    </row>
    <row r="25" spans="2:6" x14ac:dyDescent="0.2">
      <c r="B25" t="s">
        <v>10</v>
      </c>
      <c r="C25"/>
      <c r="D25"/>
      <c r="E25"/>
      <c r="F25"/>
    </row>
    <row r="27" spans="2:6" x14ac:dyDescent="0.2">
      <c r="B27" s="131" t="s">
        <v>113</v>
      </c>
    </row>
    <row r="37" spans="2:2" x14ac:dyDescent="0.2">
      <c r="B37" s="12"/>
    </row>
    <row r="38" spans="2:2" x14ac:dyDescent="0.2">
      <c r="B38" s="12"/>
    </row>
    <row r="50" spans="2:6" s="125" customFormat="1" ht="21" x14ac:dyDescent="0.25">
      <c r="B50" s="125" t="s">
        <v>11</v>
      </c>
      <c r="C50" s="129"/>
      <c r="D50" s="130"/>
      <c r="E50" s="130"/>
      <c r="F50" s="130"/>
    </row>
    <row r="53" spans="2:6" x14ac:dyDescent="0.2">
      <c r="B53" s="15" t="s">
        <v>2</v>
      </c>
      <c r="C53" s="16">
        <v>0.2</v>
      </c>
      <c r="D53" s="7"/>
      <c r="E53" s="151" t="s">
        <v>118</v>
      </c>
    </row>
    <row r="54" spans="2:6" x14ac:dyDescent="0.2">
      <c r="E54" s="151"/>
    </row>
    <row r="55" spans="2:6" x14ac:dyDescent="0.2">
      <c r="B55" s="55" t="s">
        <v>0</v>
      </c>
      <c r="C55" s="4"/>
      <c r="D55" s="6">
        <v>3.6</v>
      </c>
      <c r="E55" s="9"/>
      <c r="F55" s="5"/>
    </row>
    <row r="56" spans="2:6" x14ac:dyDescent="0.2">
      <c r="B56" s="52" t="s">
        <v>3</v>
      </c>
      <c r="D56" s="10">
        <v>0.6</v>
      </c>
    </row>
    <row r="57" spans="2:6" x14ac:dyDescent="0.2">
      <c r="B57" s="55" t="s">
        <v>1</v>
      </c>
      <c r="C57" s="8"/>
      <c r="D57" s="9">
        <v>3</v>
      </c>
      <c r="E57" s="9"/>
      <c r="F57" s="5"/>
    </row>
    <row r="58" spans="2:6" x14ac:dyDescent="0.2">
      <c r="B58" s="52" t="s">
        <v>111</v>
      </c>
      <c r="C58" s="4"/>
      <c r="D58" s="17">
        <v>1.5</v>
      </c>
      <c r="E58" s="19">
        <v>0.5</v>
      </c>
      <c r="F58" s="5"/>
    </row>
    <row r="59" spans="2:6" x14ac:dyDescent="0.2">
      <c r="B59" s="55" t="s">
        <v>109</v>
      </c>
      <c r="C59" s="8"/>
      <c r="D59" s="9">
        <v>1.5</v>
      </c>
      <c r="E59" s="13"/>
      <c r="F59" s="14"/>
    </row>
    <row r="60" spans="2:6" x14ac:dyDescent="0.2">
      <c r="B60" s="60" t="s">
        <v>110</v>
      </c>
      <c r="C60" s="18"/>
      <c r="D60" s="17">
        <v>1.05</v>
      </c>
      <c r="E60" s="18">
        <v>0.7</v>
      </c>
      <c r="F60" s="20"/>
    </row>
    <row r="61" spans="2:6" x14ac:dyDescent="0.2">
      <c r="B61" s="55" t="s">
        <v>4</v>
      </c>
      <c r="C61" s="4"/>
      <c r="D61" s="6">
        <v>0.45</v>
      </c>
      <c r="E61" s="9"/>
      <c r="F61" s="5"/>
    </row>
    <row r="62" spans="2:6" x14ac:dyDescent="0.2">
      <c r="B62" s="15"/>
      <c r="C62" s="26"/>
      <c r="D62" s="7"/>
      <c r="E62" s="11"/>
    </row>
    <row r="64" spans="2:6" x14ac:dyDescent="0.2">
      <c r="B64" t="s">
        <v>112</v>
      </c>
    </row>
  </sheetData>
  <mergeCells count="2">
    <mergeCell ref="E11:E12"/>
    <mergeCell ref="E53:E54"/>
  </mergeCells>
  <phoneticPr fontId="9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499984740745262"/>
  </sheetPr>
  <dimension ref="B2:F26"/>
  <sheetViews>
    <sheetView zoomScale="150" zoomScaleNormal="150" zoomScalePageLayoutView="150" workbookViewId="0">
      <selection activeCell="D12" sqref="D12"/>
    </sheetView>
  </sheetViews>
  <sheetFormatPr baseColWidth="10" defaultRowHeight="16" x14ac:dyDescent="0.2"/>
  <cols>
    <col min="2" max="2" width="23.6640625" customWidth="1"/>
    <col min="3" max="3" width="5.33203125" style="2" customWidth="1"/>
    <col min="4" max="4" width="10.83203125" style="1"/>
    <col min="5" max="5" width="7.33203125" style="10" customWidth="1"/>
    <col min="6" max="6" width="10.83203125" style="1"/>
  </cols>
  <sheetData>
    <row r="2" spans="2:6" s="135" customFormat="1" ht="21" x14ac:dyDescent="0.25">
      <c r="B2" s="132" t="s">
        <v>73</v>
      </c>
      <c r="C2" s="133"/>
      <c r="D2" s="134"/>
      <c r="E2" s="134"/>
      <c r="F2" s="134"/>
    </row>
    <row r="4" spans="2:6" s="22" customFormat="1" x14ac:dyDescent="0.2">
      <c r="B4" s="22" t="s">
        <v>74</v>
      </c>
      <c r="C4" s="23"/>
      <c r="D4" s="24"/>
      <c r="E4" s="25"/>
      <c r="F4" s="24"/>
    </row>
    <row r="5" spans="2:6" s="22" customFormat="1" x14ac:dyDescent="0.2">
      <c r="B5" s="22" t="s">
        <v>75</v>
      </c>
      <c r="C5" s="23"/>
      <c r="D5" s="24"/>
      <c r="E5" s="25"/>
      <c r="F5" s="24"/>
    </row>
    <row r="6" spans="2:6" s="22" customFormat="1" x14ac:dyDescent="0.2">
      <c r="C6" s="23"/>
      <c r="D6" s="24"/>
      <c r="E6" s="25"/>
      <c r="F6" s="24"/>
    </row>
    <row r="7" spans="2:6" x14ac:dyDescent="0.2">
      <c r="C7" s="21"/>
      <c r="D7" s="21"/>
      <c r="E7" s="11"/>
    </row>
    <row r="8" spans="2:6" x14ac:dyDescent="0.2">
      <c r="B8" s="15" t="s">
        <v>2</v>
      </c>
      <c r="C8" s="63">
        <v>0.2</v>
      </c>
      <c r="D8" s="7"/>
      <c r="E8" s="11"/>
    </row>
    <row r="10" spans="2:6" s="3" customFormat="1" x14ac:dyDescent="0.2">
      <c r="B10" s="3" t="s">
        <v>0</v>
      </c>
      <c r="C10" s="4"/>
      <c r="D10" s="64">
        <f>D11+D12</f>
        <v>3.2519999999999998</v>
      </c>
      <c r="E10" s="9"/>
      <c r="F10" s="5"/>
    </row>
    <row r="11" spans="2:6" x14ac:dyDescent="0.2">
      <c r="B11" t="s">
        <v>3</v>
      </c>
      <c r="D11" s="10">
        <f>D12*C8</f>
        <v>0.54200000000000004</v>
      </c>
    </row>
    <row r="12" spans="2:6" s="3" customFormat="1" x14ac:dyDescent="0.2">
      <c r="B12" s="3" t="s">
        <v>1</v>
      </c>
      <c r="C12" s="8"/>
      <c r="D12" s="6">
        <v>2.71</v>
      </c>
      <c r="E12" s="9"/>
      <c r="F12" s="5"/>
    </row>
    <row r="13" spans="2:6" s="3" customFormat="1" x14ac:dyDescent="0.2">
      <c r="C13" s="8"/>
      <c r="D13" s="9"/>
      <c r="E13" s="9"/>
      <c r="F13" s="5"/>
    </row>
    <row r="14" spans="2:6" s="3" customFormat="1" x14ac:dyDescent="0.2">
      <c r="B14" t="s">
        <v>110</v>
      </c>
      <c r="C14" s="4"/>
      <c r="D14" s="65">
        <f>D12-D16</f>
        <v>2.02</v>
      </c>
      <c r="E14" s="144">
        <f>D14/D12</f>
        <v>0.74538745387453875</v>
      </c>
      <c r="F14" s="5"/>
    </row>
    <row r="15" spans="2:6" s="3" customFormat="1" x14ac:dyDescent="0.2">
      <c r="B15"/>
      <c r="C15" s="4"/>
      <c r="D15" s="65"/>
      <c r="E15" s="144"/>
      <c r="F15" s="5"/>
    </row>
    <row r="16" spans="2:6" s="12" customFormat="1" x14ac:dyDescent="0.2">
      <c r="B16" s="3" t="s">
        <v>76</v>
      </c>
      <c r="C16" s="8"/>
      <c r="D16" s="9">
        <f>SUM(D17:D20)</f>
        <v>0.69000000000000006</v>
      </c>
      <c r="E16" s="145">
        <f>D16/D12</f>
        <v>0.2546125461254613</v>
      </c>
      <c r="F16" s="67"/>
    </row>
    <row r="17" spans="2:6" s="12" customFormat="1" x14ac:dyDescent="0.2">
      <c r="B17" s="68" t="s">
        <v>77</v>
      </c>
      <c r="C17" s="8"/>
      <c r="D17" s="69">
        <v>0.35</v>
      </c>
      <c r="E17" s="144">
        <f>D17/$D$12</f>
        <v>0.12915129151291513</v>
      </c>
      <c r="F17" s="67"/>
    </row>
    <row r="18" spans="2:6" s="12" customFormat="1" x14ac:dyDescent="0.2">
      <c r="B18" s="68" t="s">
        <v>78</v>
      </c>
      <c r="C18" s="8"/>
      <c r="D18" s="69">
        <v>0.16</v>
      </c>
      <c r="E18" s="144">
        <f t="shared" ref="E18:E20" si="0">D18/$D$12</f>
        <v>5.9040590405904064E-2</v>
      </c>
      <c r="F18" s="67"/>
    </row>
    <row r="19" spans="2:6" s="12" customFormat="1" x14ac:dyDescent="0.2">
      <c r="B19" s="68" t="s">
        <v>79</v>
      </c>
      <c r="C19" s="70"/>
      <c r="D19" s="69">
        <v>0.03</v>
      </c>
      <c r="E19" s="144">
        <f t="shared" si="0"/>
        <v>1.107011070110701E-2</v>
      </c>
      <c r="F19" s="67"/>
    </row>
    <row r="20" spans="2:6" s="3" customFormat="1" x14ac:dyDescent="0.2">
      <c r="B20" s="68" t="s">
        <v>126</v>
      </c>
      <c r="C20" s="4"/>
      <c r="D20" s="71">
        <v>0.15</v>
      </c>
      <c r="E20" s="144">
        <f t="shared" si="0"/>
        <v>5.5350553505535055E-2</v>
      </c>
      <c r="F20" s="5"/>
    </row>
    <row r="23" spans="2:6" x14ac:dyDescent="0.2">
      <c r="B23" s="3" t="s">
        <v>5</v>
      </c>
      <c r="C23"/>
      <c r="D23"/>
      <c r="E23"/>
      <c r="F23"/>
    </row>
    <row r="25" spans="2:6" x14ac:dyDescent="0.2">
      <c r="B25" t="s">
        <v>6</v>
      </c>
      <c r="C25"/>
      <c r="D25"/>
      <c r="E25"/>
      <c r="F25"/>
    </row>
    <row r="26" spans="2:6" x14ac:dyDescent="0.2">
      <c r="B26" t="s">
        <v>7</v>
      </c>
      <c r="C26"/>
      <c r="D26"/>
      <c r="E26"/>
      <c r="F26"/>
    </row>
  </sheetData>
  <sheetProtection selectLockedCells="1"/>
  <pageMargins left="0.75" right="0.75" top="1" bottom="1" header="0.5" footer="0.5"/>
  <ignoredErrors>
    <ignoredError sqref="E14:E20 D10" unlocked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2:K45"/>
  <sheetViews>
    <sheetView zoomScale="150" zoomScaleNormal="150" zoomScalePageLayoutView="150" workbookViewId="0">
      <selection activeCell="H19" sqref="H19"/>
    </sheetView>
  </sheetViews>
  <sheetFormatPr baseColWidth="10" defaultRowHeight="16" x14ac:dyDescent="0.2"/>
  <cols>
    <col min="1" max="1" width="10.83203125" style="52"/>
    <col min="2" max="2" width="23.6640625" style="52" customWidth="1"/>
    <col min="3" max="3" width="5.33203125" style="53" customWidth="1"/>
    <col min="4" max="4" width="10.83203125" style="51"/>
    <col min="5" max="5" width="8.83203125" style="54" customWidth="1"/>
    <col min="6" max="6" width="10.83203125" style="51"/>
    <col min="7" max="7" width="10.83203125" style="52"/>
    <col min="8" max="8" width="17.5" style="52" customWidth="1"/>
    <col min="9" max="9" width="9.33203125" style="52" customWidth="1"/>
    <col min="10" max="10" width="10.83203125" style="52"/>
    <col min="11" max="11" width="9.6640625" style="52" customWidth="1"/>
    <col min="12" max="16384" width="10.83203125" style="52"/>
  </cols>
  <sheetData>
    <row r="2" spans="2:11" s="139" customFormat="1" ht="21" x14ac:dyDescent="0.25">
      <c r="B2" s="136" t="s">
        <v>15</v>
      </c>
      <c r="C2" s="137"/>
      <c r="D2" s="138"/>
      <c r="E2" s="138"/>
      <c r="F2" s="138"/>
    </row>
    <row r="4" spans="2:11" s="41" customFormat="1" x14ac:dyDescent="0.2">
      <c r="B4" s="41" t="s">
        <v>13</v>
      </c>
      <c r="C4" s="42"/>
      <c r="D4" s="43"/>
      <c r="E4" s="44"/>
      <c r="F4" s="43"/>
    </row>
    <row r="5" spans="2:11" s="41" customFormat="1" x14ac:dyDescent="0.2">
      <c r="B5" s="41" t="s">
        <v>14</v>
      </c>
      <c r="C5" s="42"/>
      <c r="D5" s="43"/>
      <c r="E5" s="44"/>
      <c r="F5" s="43"/>
    </row>
    <row r="6" spans="2:11" s="41" customFormat="1" x14ac:dyDescent="0.2">
      <c r="C6" s="42"/>
      <c r="D6" s="43"/>
      <c r="E6" s="44"/>
      <c r="F6" s="43"/>
    </row>
    <row r="7" spans="2:11" s="41" customFormat="1" x14ac:dyDescent="0.2">
      <c r="B7" s="41" t="s">
        <v>68</v>
      </c>
      <c r="C7" s="42"/>
      <c r="D7" s="43"/>
      <c r="E7" s="44"/>
      <c r="F7" s="43"/>
    </row>
    <row r="8" spans="2:11" s="41" customFormat="1" x14ac:dyDescent="0.2">
      <c r="B8" s="41" t="s">
        <v>72</v>
      </c>
      <c r="C8" s="42"/>
      <c r="D8" s="43"/>
      <c r="E8" s="44"/>
      <c r="F8" s="43"/>
    </row>
    <row r="9" spans="2:11" s="41" customFormat="1" x14ac:dyDescent="0.2">
      <c r="C9" s="42"/>
      <c r="D9" s="43"/>
      <c r="E9" s="44"/>
      <c r="F9" s="43"/>
    </row>
    <row r="10" spans="2:11" s="140" customFormat="1" x14ac:dyDescent="0.2">
      <c r="B10" s="140" t="s">
        <v>66</v>
      </c>
      <c r="C10" s="141"/>
      <c r="D10" s="142"/>
      <c r="E10" s="142"/>
      <c r="F10" s="142"/>
      <c r="H10" s="140" t="s">
        <v>70</v>
      </c>
    </row>
    <row r="11" spans="2:11" s="47" customFormat="1" x14ac:dyDescent="0.2">
      <c r="B11" s="41" t="s">
        <v>67</v>
      </c>
      <c r="C11" s="45"/>
      <c r="D11" s="46"/>
      <c r="E11" s="46"/>
      <c r="F11" s="46"/>
      <c r="H11" s="41" t="s">
        <v>71</v>
      </c>
    </row>
    <row r="12" spans="2:11" s="41" customFormat="1" x14ac:dyDescent="0.2">
      <c r="C12" s="42"/>
      <c r="D12" s="43"/>
      <c r="E12" s="44"/>
      <c r="F12" s="43"/>
    </row>
    <row r="13" spans="2:11" x14ac:dyDescent="0.2">
      <c r="C13" s="62"/>
      <c r="D13" s="62"/>
      <c r="E13" s="50"/>
    </row>
    <row r="14" spans="2:11" x14ac:dyDescent="0.2">
      <c r="B14" s="48" t="s">
        <v>2</v>
      </c>
      <c r="C14" s="33">
        <v>0.2</v>
      </c>
      <c r="D14" s="49"/>
      <c r="E14" s="151" t="s">
        <v>118</v>
      </c>
      <c r="H14" s="48" t="s">
        <v>2</v>
      </c>
      <c r="I14" s="33">
        <v>0.2</v>
      </c>
      <c r="J14" s="49"/>
      <c r="K14" s="151" t="s">
        <v>118</v>
      </c>
    </row>
    <row r="15" spans="2:11" x14ac:dyDescent="0.2">
      <c r="E15" s="151"/>
      <c r="I15" s="53"/>
      <c r="J15" s="51"/>
      <c r="K15" s="151"/>
    </row>
    <row r="16" spans="2:11" s="55" customFormat="1" x14ac:dyDescent="0.2">
      <c r="B16" s="55" t="s">
        <v>0</v>
      </c>
      <c r="C16" s="56"/>
      <c r="D16" s="31">
        <v>1.5</v>
      </c>
      <c r="E16" s="46"/>
      <c r="F16" s="57"/>
      <c r="H16" s="55" t="s">
        <v>0</v>
      </c>
      <c r="I16" s="56"/>
      <c r="J16" s="31">
        <v>1.5</v>
      </c>
      <c r="K16" s="46"/>
    </row>
    <row r="17" spans="2:11" x14ac:dyDescent="0.2">
      <c r="B17" s="52" t="s">
        <v>3</v>
      </c>
      <c r="D17" s="54">
        <f>D16-D18</f>
        <v>0.25</v>
      </c>
      <c r="E17" s="44"/>
      <c r="H17" s="52" t="s">
        <v>3</v>
      </c>
      <c r="I17" s="53"/>
      <c r="J17" s="54">
        <f>J16-J18</f>
        <v>0.25</v>
      </c>
      <c r="K17" s="54"/>
    </row>
    <row r="18" spans="2:11" s="55" customFormat="1" x14ac:dyDescent="0.2">
      <c r="B18" s="55" t="s">
        <v>1</v>
      </c>
      <c r="C18" s="45"/>
      <c r="D18" s="46">
        <f>D16/(1+C14)</f>
        <v>1.25</v>
      </c>
      <c r="E18" s="143"/>
      <c r="F18" s="57"/>
      <c r="H18" s="55" t="s">
        <v>1</v>
      </c>
      <c r="I18" s="45"/>
      <c r="J18" s="46">
        <f>J16/(1+I14)</f>
        <v>1.25</v>
      </c>
      <c r="K18" s="46"/>
    </row>
    <row r="19" spans="2:11" s="55" customFormat="1" x14ac:dyDescent="0.2">
      <c r="B19" s="52" t="s">
        <v>111</v>
      </c>
      <c r="C19" s="56"/>
      <c r="D19" s="58">
        <f>D18*E19</f>
        <v>0.75</v>
      </c>
      <c r="E19" s="123">
        <v>0.6</v>
      </c>
      <c r="F19" s="57"/>
      <c r="H19" s="52" t="s">
        <v>111</v>
      </c>
      <c r="I19" s="56"/>
      <c r="J19" s="58">
        <f>J18-J20</f>
        <v>0.75</v>
      </c>
      <c r="K19" s="124">
        <f>J19/J18</f>
        <v>0.6</v>
      </c>
    </row>
    <row r="20" spans="2:11" s="60" customFormat="1" x14ac:dyDescent="0.2">
      <c r="B20" s="55" t="s">
        <v>116</v>
      </c>
      <c r="C20" s="45"/>
      <c r="D20" s="46">
        <f>D18-D19</f>
        <v>0.5</v>
      </c>
      <c r="E20" s="44"/>
      <c r="F20" s="59"/>
      <c r="H20" s="55" t="s">
        <v>116</v>
      </c>
      <c r="I20" s="45"/>
      <c r="J20" s="31">
        <v>0.5</v>
      </c>
      <c r="K20" s="44"/>
    </row>
    <row r="21" spans="2:11" s="60" customFormat="1" x14ac:dyDescent="0.2">
      <c r="B21" s="52" t="s">
        <v>117</v>
      </c>
      <c r="C21" s="45"/>
      <c r="D21" s="58">
        <f>D20*E21</f>
        <v>0.2</v>
      </c>
      <c r="E21" s="123">
        <v>0.4</v>
      </c>
      <c r="F21" s="59"/>
      <c r="H21" s="52" t="s">
        <v>117</v>
      </c>
      <c r="I21" s="45"/>
      <c r="J21" s="58">
        <f>J20-J22</f>
        <v>0.2</v>
      </c>
      <c r="K21" s="124">
        <f>J21/J20</f>
        <v>0.4</v>
      </c>
    </row>
    <row r="22" spans="2:11" s="60" customFormat="1" x14ac:dyDescent="0.2">
      <c r="B22" s="55" t="s">
        <v>109</v>
      </c>
      <c r="C22" s="45"/>
      <c r="D22" s="46">
        <f>D20-D21</f>
        <v>0.3</v>
      </c>
      <c r="E22" s="44"/>
      <c r="F22" s="59"/>
      <c r="H22" s="55" t="s">
        <v>109</v>
      </c>
      <c r="I22" s="45"/>
      <c r="J22" s="31">
        <v>0.3</v>
      </c>
      <c r="K22" s="44"/>
    </row>
    <row r="23" spans="2:11" s="60" customFormat="1" x14ac:dyDescent="0.2">
      <c r="B23" s="60" t="s">
        <v>110</v>
      </c>
      <c r="C23" s="40"/>
      <c r="D23" s="58">
        <f>D22-D24</f>
        <v>0.21</v>
      </c>
      <c r="E23" s="124">
        <f>IF(D16=0,0,D23/D22)</f>
        <v>0.7</v>
      </c>
      <c r="F23" s="61"/>
      <c r="H23" s="60" t="s">
        <v>110</v>
      </c>
      <c r="I23" s="40"/>
      <c r="J23" s="58">
        <f>J22-J24</f>
        <v>0.21</v>
      </c>
      <c r="K23" s="124">
        <f>IF(J16=0,0,J23/J22)</f>
        <v>0.7</v>
      </c>
    </row>
    <row r="24" spans="2:11" s="55" customFormat="1" x14ac:dyDescent="0.2">
      <c r="B24" s="55" t="s">
        <v>4</v>
      </c>
      <c r="C24" s="56"/>
      <c r="D24" s="31">
        <v>0.09</v>
      </c>
      <c r="E24" s="143"/>
      <c r="F24" s="57"/>
      <c r="H24" s="55" t="s">
        <v>4</v>
      </c>
      <c r="I24" s="56"/>
      <c r="J24" s="31">
        <v>0.09</v>
      </c>
      <c r="K24" s="143"/>
    </row>
    <row r="25" spans="2:11" x14ac:dyDescent="0.2">
      <c r="K25" s="41"/>
    </row>
    <row r="26" spans="2:11" x14ac:dyDescent="0.2">
      <c r="K26" s="41"/>
    </row>
    <row r="27" spans="2:11" x14ac:dyDescent="0.2">
      <c r="B27" s="55" t="s">
        <v>5</v>
      </c>
      <c r="C27" s="52"/>
      <c r="D27" s="52"/>
      <c r="E27" s="52"/>
      <c r="F27" s="52"/>
    </row>
    <row r="29" spans="2:11" x14ac:dyDescent="0.2">
      <c r="B29" s="52" t="s">
        <v>6</v>
      </c>
      <c r="C29" s="52"/>
      <c r="D29" s="52"/>
      <c r="E29" s="52"/>
      <c r="F29" s="52"/>
    </row>
    <row r="30" spans="2:11" x14ac:dyDescent="0.2">
      <c r="B30" s="52" t="s">
        <v>7</v>
      </c>
      <c r="C30" s="52"/>
      <c r="D30" s="52"/>
      <c r="E30" s="52"/>
      <c r="F30" s="52"/>
    </row>
    <row r="31" spans="2:11" x14ac:dyDescent="0.2">
      <c r="C31" s="52"/>
      <c r="D31" s="52"/>
      <c r="E31" s="52"/>
      <c r="F31" s="52"/>
    </row>
    <row r="32" spans="2:11" x14ac:dyDescent="0.2">
      <c r="C32" s="52"/>
      <c r="D32" s="52"/>
      <c r="E32" s="52"/>
      <c r="F32" s="52"/>
    </row>
    <row r="44" spans="2:6" x14ac:dyDescent="0.2">
      <c r="B44" s="60" t="s">
        <v>19</v>
      </c>
      <c r="C44" s="52"/>
      <c r="D44" s="52"/>
      <c r="E44" s="52"/>
      <c r="F44" s="52"/>
    </row>
    <row r="45" spans="2:6" x14ac:dyDescent="0.2">
      <c r="B45" s="60" t="s">
        <v>18</v>
      </c>
      <c r="C45" s="52"/>
      <c r="D45" s="52"/>
      <c r="E45" s="52"/>
      <c r="F45" s="52"/>
    </row>
  </sheetData>
  <mergeCells count="2">
    <mergeCell ref="K14:K15"/>
    <mergeCell ref="E14:E15"/>
  </mergeCells>
  <pageMargins left="0.75" right="0.75" top="1" bottom="1" header="0.5" footer="0.5"/>
  <pageSetup paperSize="9" orientation="portrait" horizontalDpi="4294967292" verticalDpi="4294967292"/>
  <ignoredErrors>
    <ignoredError sqref="D20:D2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0.34998626667073579"/>
  </sheetPr>
  <dimension ref="B2:J36"/>
  <sheetViews>
    <sheetView zoomScale="136" zoomScaleNormal="136" zoomScalePageLayoutView="136" workbookViewId="0">
      <selection activeCell="C24" sqref="C24"/>
    </sheetView>
  </sheetViews>
  <sheetFormatPr baseColWidth="10" defaultRowHeight="16" x14ac:dyDescent="0.2"/>
  <cols>
    <col min="2" max="2" width="23.6640625" customWidth="1"/>
    <col min="3" max="3" width="5.33203125" style="2" customWidth="1"/>
    <col min="4" max="4" width="9.5" style="1" customWidth="1"/>
    <col min="5" max="5" width="2.6640625" style="10" customWidth="1"/>
    <col min="6" max="6" width="9.5" style="1" customWidth="1"/>
    <col min="7" max="7" width="2.6640625" customWidth="1"/>
    <col min="8" max="8" width="9.5" style="1" customWidth="1"/>
    <col min="9" max="9" width="2.6640625" customWidth="1"/>
    <col min="10" max="10" width="31.1640625" customWidth="1"/>
  </cols>
  <sheetData>
    <row r="2" spans="2:10" s="149" customFormat="1" ht="21" x14ac:dyDescent="0.25">
      <c r="B2" s="146" t="s">
        <v>83</v>
      </c>
      <c r="C2" s="147"/>
      <c r="D2" s="148"/>
      <c r="E2" s="148"/>
      <c r="F2" s="148"/>
      <c r="H2" s="148"/>
    </row>
    <row r="3" spans="2:10" s="75" customFormat="1" ht="21" x14ac:dyDescent="0.25">
      <c r="B3" s="73"/>
      <c r="C3" s="74"/>
      <c r="D3" s="10"/>
      <c r="E3" s="10"/>
      <c r="F3" s="10"/>
      <c r="H3" s="10"/>
    </row>
    <row r="4" spans="2:10" s="75" customFormat="1" ht="21" x14ac:dyDescent="0.25">
      <c r="B4" s="73"/>
      <c r="C4" s="74"/>
      <c r="D4" s="10"/>
      <c r="E4" s="10"/>
      <c r="F4" s="10"/>
      <c r="H4" s="10"/>
    </row>
    <row r="5" spans="2:10" x14ac:dyDescent="0.2">
      <c r="B5" s="12" t="s">
        <v>1</v>
      </c>
      <c r="D5" s="79">
        <v>3</v>
      </c>
      <c r="F5" s="79">
        <v>4.5</v>
      </c>
      <c r="H5" s="79">
        <v>10.5</v>
      </c>
    </row>
    <row r="6" spans="2:10" s="3" customFormat="1" x14ac:dyDescent="0.2">
      <c r="B6" s="12" t="s">
        <v>84</v>
      </c>
      <c r="C6" s="8"/>
      <c r="D6" s="80">
        <v>1.5</v>
      </c>
      <c r="E6" s="9"/>
      <c r="F6" s="80">
        <v>1.5</v>
      </c>
      <c r="H6" s="80">
        <v>1.5</v>
      </c>
    </row>
    <row r="7" spans="2:10" s="3" customFormat="1" x14ac:dyDescent="0.2">
      <c r="B7" s="12" t="s">
        <v>85</v>
      </c>
      <c r="C7" s="8"/>
      <c r="D7" s="65">
        <f>D5-D6</f>
        <v>1.5</v>
      </c>
      <c r="E7" s="9"/>
      <c r="F7" s="65">
        <f>F5-F6</f>
        <v>3</v>
      </c>
      <c r="H7" s="65">
        <f>H5-H6</f>
        <v>9</v>
      </c>
    </row>
    <row r="8" spans="2:10" s="3" customFormat="1" ht="7" customHeight="1" x14ac:dyDescent="0.2">
      <c r="B8" s="12"/>
      <c r="C8" s="8"/>
      <c r="D8" s="65"/>
      <c r="E8" s="9"/>
      <c r="F8" s="65"/>
      <c r="H8" s="65"/>
    </row>
    <row r="9" spans="2:10" s="3" customFormat="1" x14ac:dyDescent="0.2">
      <c r="B9" s="12" t="s">
        <v>86</v>
      </c>
      <c r="C9" s="8"/>
      <c r="D9" s="76">
        <f>D7/D5</f>
        <v>0.5</v>
      </c>
      <c r="E9" s="30"/>
      <c r="F9" s="76">
        <f>F7/F5</f>
        <v>0.66666666666666663</v>
      </c>
      <c r="G9" s="27"/>
      <c r="H9" s="76">
        <f>H7/H5</f>
        <v>0.8571428571428571</v>
      </c>
    </row>
    <row r="10" spans="2:10" s="3" customFormat="1" x14ac:dyDescent="0.2">
      <c r="B10" s="22"/>
      <c r="C10" s="8"/>
      <c r="D10" s="76"/>
      <c r="E10" s="9"/>
      <c r="F10" s="76"/>
      <c r="H10" s="76"/>
    </row>
    <row r="11" spans="2:10" s="3" customFormat="1" x14ac:dyDescent="0.2">
      <c r="B11" s="3" t="s">
        <v>87</v>
      </c>
      <c r="C11" s="4"/>
      <c r="D11" s="9">
        <f>D5-D6</f>
        <v>1.5</v>
      </c>
      <c r="E11" s="77"/>
      <c r="F11" s="9">
        <f>F5-F6</f>
        <v>3</v>
      </c>
      <c r="H11" s="9">
        <f>H5-H6</f>
        <v>9</v>
      </c>
    </row>
    <row r="12" spans="2:10" s="3" customFormat="1" x14ac:dyDescent="0.2">
      <c r="B12" s="3" t="s">
        <v>88</v>
      </c>
      <c r="C12" s="8"/>
      <c r="D12" s="145">
        <f>D7/D6</f>
        <v>1</v>
      </c>
      <c r="E12" s="145"/>
      <c r="F12" s="145">
        <f>F7/F6</f>
        <v>2</v>
      </c>
      <c r="G12" s="150"/>
      <c r="H12" s="145">
        <f>H7/H6</f>
        <v>6</v>
      </c>
      <c r="I12" s="75"/>
      <c r="J12" s="82"/>
    </row>
    <row r="13" spans="2:10" s="12" customFormat="1" x14ac:dyDescent="0.2">
      <c r="B13" s="68"/>
      <c r="C13" s="8"/>
      <c r="D13" s="65"/>
      <c r="E13" s="66"/>
      <c r="F13" s="65"/>
      <c r="G13" s="84"/>
      <c r="H13" s="65"/>
      <c r="I13" s="75"/>
      <c r="J13" s="82"/>
    </row>
    <row r="14" spans="2:10" s="12" customFormat="1" x14ac:dyDescent="0.2">
      <c r="B14" s="81" t="s">
        <v>91</v>
      </c>
      <c r="C14" s="70"/>
      <c r="D14" s="85">
        <f>D5/D6</f>
        <v>2</v>
      </c>
      <c r="E14" s="86"/>
      <c r="F14" s="85">
        <f>F5/F6</f>
        <v>3</v>
      </c>
      <c r="G14" s="84"/>
      <c r="H14" s="85">
        <f>H5/H6</f>
        <v>7</v>
      </c>
      <c r="I14" s="75"/>
      <c r="J14" s="82"/>
    </row>
    <row r="15" spans="2:10" s="3" customFormat="1" x14ac:dyDescent="0.2">
      <c r="B15" s="68"/>
      <c r="C15" s="8"/>
      <c r="D15" s="78"/>
      <c r="E15" s="66"/>
      <c r="F15" s="78"/>
      <c r="G15" s="83"/>
      <c r="H15" s="78"/>
      <c r="I15" s="83"/>
    </row>
    <row r="16" spans="2:10" x14ac:dyDescent="0.2">
      <c r="C16" s="74"/>
      <c r="D16" s="10"/>
      <c r="F16" s="10"/>
      <c r="H16" s="10"/>
    </row>
    <row r="17" spans="2:8" x14ac:dyDescent="0.2">
      <c r="C17" s="74"/>
      <c r="D17" s="10"/>
      <c r="F17" s="10"/>
      <c r="H17" s="10"/>
    </row>
    <row r="18" spans="2:8" x14ac:dyDescent="0.2">
      <c r="B18" s="3" t="s">
        <v>5</v>
      </c>
      <c r="C18"/>
      <c r="D18"/>
      <c r="E18"/>
      <c r="F18"/>
      <c r="H18"/>
    </row>
    <row r="20" spans="2:8" x14ac:dyDescent="0.2">
      <c r="B20" t="s">
        <v>89</v>
      </c>
      <c r="C20"/>
      <c r="D20"/>
      <c r="E20"/>
      <c r="F20"/>
      <c r="H20"/>
    </row>
    <row r="21" spans="2:8" x14ac:dyDescent="0.2">
      <c r="B21" t="s">
        <v>119</v>
      </c>
      <c r="C21"/>
      <c r="D21"/>
      <c r="E21"/>
      <c r="F21"/>
      <c r="H21"/>
    </row>
    <row r="22" spans="2:8" x14ac:dyDescent="0.2">
      <c r="B22" t="s">
        <v>90</v>
      </c>
      <c r="C22"/>
      <c r="D22"/>
      <c r="E22"/>
      <c r="F22"/>
      <c r="H22"/>
    </row>
    <row r="23" spans="2:8" x14ac:dyDescent="0.2">
      <c r="B23" t="s">
        <v>92</v>
      </c>
      <c r="C23"/>
      <c r="D23"/>
      <c r="E23"/>
      <c r="F23"/>
      <c r="H23"/>
    </row>
    <row r="35" spans="2:8" x14ac:dyDescent="0.2">
      <c r="B35" s="12" t="s">
        <v>19</v>
      </c>
      <c r="C35"/>
      <c r="D35"/>
      <c r="E35"/>
      <c r="F35"/>
      <c r="H35"/>
    </row>
    <row r="36" spans="2:8" x14ac:dyDescent="0.2">
      <c r="B36" s="12" t="s">
        <v>18</v>
      </c>
      <c r="C36"/>
      <c r="D36"/>
      <c r="E36"/>
      <c r="F36"/>
      <c r="H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READ ME</vt:lpstr>
      <vt:lpstr>Clock Example</vt:lpstr>
      <vt:lpstr>Greeting Card Exercise</vt:lpstr>
      <vt:lpstr>Cup of Coffee Example</vt:lpstr>
      <vt:lpstr>More Complex Distributor Model</vt:lpstr>
      <vt:lpstr>MarkUps &amp; Margins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Hulme</dc:creator>
  <cp:lastModifiedBy>Simon Hulme</cp:lastModifiedBy>
  <dcterms:created xsi:type="dcterms:W3CDTF">2012-06-25T13:16:33Z</dcterms:created>
  <dcterms:modified xsi:type="dcterms:W3CDTF">2022-11-14T16:48:48Z</dcterms:modified>
</cp:coreProperties>
</file>