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newcastle-my.sharepoint.com/personal/nsr212_newcastle_ac_uk/Documents/Books/Bloomsbury ed 3/Website/"/>
    </mc:Choice>
  </mc:AlternateContent>
  <xr:revisionPtr revIDLastSave="0" documentId="8_{61E29BC9-CA71-4686-922A-DEBABE8DBB68}" xr6:coauthVersionLast="47" xr6:coauthVersionMax="47" xr10:uidLastSave="{00000000-0000-0000-0000-000000000000}"/>
  <bookViews>
    <workbookView xWindow="8325" yWindow="510" windowWidth="20190" windowHeight="11520"/>
  </bookViews>
  <sheets>
    <sheet name="Replic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0" i="1"/>
  <c r="A11" i="1"/>
  <c r="C11" i="1"/>
  <c r="E11" i="1" s="1"/>
  <c r="D11" i="1"/>
  <c r="A12" i="1"/>
  <c r="C12" i="1"/>
  <c r="F12" i="1" s="1"/>
  <c r="D12" i="1"/>
  <c r="A13" i="1"/>
  <c r="A14" i="1" s="1"/>
  <c r="C13" i="1"/>
  <c r="F13" i="1" s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D29" i="1"/>
  <c r="D28" i="1"/>
  <c r="D27" i="1"/>
  <c r="D26" i="1"/>
  <c r="D25" i="1"/>
  <c r="D24" i="1"/>
  <c r="C23" i="1"/>
  <c r="D22" i="1"/>
  <c r="C21" i="1"/>
  <c r="D20" i="1"/>
  <c r="C29" i="1"/>
  <c r="C28" i="1"/>
  <c r="C27" i="1"/>
  <c r="C26" i="1"/>
  <c r="C25" i="1"/>
  <c r="C24" i="1"/>
  <c r="D23" i="1"/>
  <c r="C22" i="1"/>
  <c r="D21" i="1"/>
  <c r="E13" i="1"/>
  <c r="G13" i="1" s="1"/>
  <c r="E12" i="1"/>
  <c r="G12" i="1" s="1"/>
  <c r="A15" i="1" l="1"/>
  <c r="E14" i="1"/>
  <c r="G14" i="1" s="1"/>
  <c r="F14" i="1"/>
  <c r="F11" i="1"/>
  <c r="G11" i="1"/>
  <c r="A16" i="1" l="1"/>
  <c r="E15" i="1"/>
  <c r="G15" i="1" s="1"/>
  <c r="F15" i="1"/>
  <c r="E16" i="1" l="1"/>
  <c r="G16" i="1" s="1"/>
  <c r="A17" i="1"/>
  <c r="F16" i="1"/>
  <c r="A18" i="1" l="1"/>
  <c r="E17" i="1"/>
  <c r="G17" i="1" s="1"/>
  <c r="F17" i="1"/>
  <c r="A19" i="1" l="1"/>
  <c r="E18" i="1"/>
  <c r="G18" i="1" s="1"/>
  <c r="F18" i="1"/>
  <c r="A20" i="1" l="1"/>
  <c r="E19" i="1"/>
  <c r="G19" i="1" s="1"/>
  <c r="F19" i="1"/>
  <c r="E20" i="1" l="1"/>
  <c r="G20" i="1" s="1"/>
  <c r="A21" i="1"/>
  <c r="F20" i="1"/>
  <c r="A22" i="1" l="1"/>
  <c r="E21" i="1"/>
  <c r="G21" i="1" s="1"/>
  <c r="F21" i="1"/>
  <c r="F22" i="1" l="1"/>
  <c r="A23" i="1"/>
  <c r="E22" i="1"/>
  <c r="G22" i="1" s="1"/>
  <c r="F23" i="1" l="1"/>
  <c r="E23" i="1"/>
  <c r="G23" i="1" s="1"/>
  <c r="A24" i="1"/>
  <c r="E24" i="1" l="1"/>
  <c r="G24" i="1" s="1"/>
  <c r="A25" i="1"/>
  <c r="F24" i="1"/>
  <c r="A26" i="1" l="1"/>
  <c r="F25" i="1"/>
  <c r="E25" i="1"/>
  <c r="G25" i="1" s="1"/>
  <c r="F26" i="1" l="1"/>
  <c r="E26" i="1"/>
  <c r="G26" i="1" s="1"/>
  <c r="A27" i="1"/>
  <c r="A28" i="1" l="1"/>
  <c r="F27" i="1"/>
  <c r="E27" i="1"/>
  <c r="G27" i="1" s="1"/>
  <c r="E28" i="1" l="1"/>
  <c r="G28" i="1" s="1"/>
  <c r="A29" i="1"/>
  <c r="F28" i="1"/>
  <c r="F29" i="1" l="1"/>
  <c r="E29" i="1"/>
  <c r="G29" i="1" s="1"/>
</calcChain>
</file>

<file path=xl/sharedStrings.xml><?xml version="1.0" encoding="utf-8"?>
<sst xmlns="http://schemas.openxmlformats.org/spreadsheetml/2006/main" count="23" uniqueCount="18">
  <si>
    <t xml:space="preserve">   Confidence interval</t>
  </si>
  <si>
    <t xml:space="preserve"> </t>
  </si>
  <si>
    <t>Cum. mean</t>
  </si>
  <si>
    <t>Standard</t>
  </si>
  <si>
    <t>Lower</t>
  </si>
  <si>
    <t>Upper</t>
  </si>
  <si>
    <t>%</t>
  </si>
  <si>
    <t>Replication</t>
  </si>
  <si>
    <t>Result</t>
  </si>
  <si>
    <t>average</t>
  </si>
  <si>
    <t>deviation</t>
  </si>
  <si>
    <t>interval</t>
  </si>
  <si>
    <t>n/a</t>
  </si>
  <si>
    <t>1. Enter data in column B</t>
  </si>
  <si>
    <t>2. Copy formula down columns if required</t>
  </si>
  <si>
    <t>3. Extend series plotted on the graph if required</t>
  </si>
  <si>
    <t>Significance level</t>
  </si>
  <si>
    <t>Number of Replications and Confidence Intervals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</si>
</sst>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4" x14ac:knownFonts="1">
    <font>
      <sz val="10"/>
      <name val="MS Sans Serif"/>
    </font>
    <font>
      <b/>
      <sz val="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Protection="1"/>
    <xf numFmtId="164" fontId="0" fillId="0" borderId="0" xfId="0" applyNumberFormat="1" applyProtection="1"/>
    <xf numFmtId="165" fontId="0" fillId="2" borderId="0" xfId="0" applyNumberFormat="1" applyFill="1"/>
    <xf numFmtId="0" fontId="3" fillId="0" borderId="0" xfId="0" applyFont="1" applyAlignment="1">
      <alignment wrapText="1"/>
    </xf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1689625531728"/>
          <c:y val="9.6654275092936809E-2"/>
          <c:w val="0.8263902899683464"/>
          <c:h val="0.62453531598513012"/>
        </c:manualLayout>
      </c:layout>
      <c:lineChart>
        <c:grouping val="standard"/>
        <c:varyColors val="0"/>
        <c:ser>
          <c:idx val="0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Replications!$A$11:$A$29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cat>
          <c:val>
            <c:numRef>
              <c:f>Replications!$C$11:$C$29</c:f>
              <c:numCache>
                <c:formatCode>0.00</c:formatCode>
                <c:ptCount val="19"/>
                <c:pt idx="0">
                  <c:v>29.053575335999788</c:v>
                </c:pt>
                <c:pt idx="1">
                  <c:v>29.439183700280051</c:v>
                </c:pt>
                <c:pt idx="2">
                  <c:v>29.909865681677129</c:v>
                </c:pt>
                <c:pt idx="3">
                  <c:v>29.195796081914636</c:v>
                </c:pt>
                <c:pt idx="4">
                  <c:v>28.931098315806661</c:v>
                </c:pt>
                <c:pt idx="5">
                  <c:v>28.843681137545705</c:v>
                </c:pt>
                <c:pt idx="6">
                  <c:v>28.342012606995731</c:v>
                </c:pt>
                <c:pt idx="7">
                  <c:v>27.81674781063397</c:v>
                </c:pt>
                <c:pt idx="8">
                  <c:v>28.026767071936387</c:v>
                </c:pt>
                <c:pt idx="9">
                  <c:v>28.62019356077051</c:v>
                </c:pt>
                <c:pt idx="10">
                  <c:v>28.508598307865665</c:v>
                </c:pt>
                <c:pt idx="11">
                  <c:v>28.123984142080317</c:v>
                </c:pt>
                <c:pt idx="12">
                  <c:v>28.109808815132645</c:v>
                </c:pt>
                <c:pt idx="13">
                  <c:v>28.03558879980169</c:v>
                </c:pt>
                <c:pt idx="14">
                  <c:v>27.750800031451615</c:v>
                </c:pt>
                <c:pt idx="15">
                  <c:v>27.860282317820872</c:v>
                </c:pt>
                <c:pt idx="16">
                  <c:v>28.087638644916549</c:v>
                </c:pt>
                <c:pt idx="17">
                  <c:v>27.991069110757895</c:v>
                </c:pt>
                <c:pt idx="18">
                  <c:v>28.205658280319984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FF9-B961-33BA9B719252}"/>
            </c:ext>
          </c:extLst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Replications!$A$11:$A$29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cat>
          <c:val>
            <c:numRef>
              <c:f>Replications!$E$11:$E$29</c:f>
              <c:numCache>
                <c:formatCode>0.00</c:formatCode>
                <c:ptCount val="19"/>
                <c:pt idx="0">
                  <c:v>12.653745550592461</c:v>
                </c:pt>
                <c:pt idx="1">
                  <c:v>25.829077743464538</c:v>
                </c:pt>
                <c:pt idx="2">
                  <c:v>27.499727866819914</c:v>
                </c:pt>
                <c:pt idx="3">
                  <c:v>26.62999768851542</c:v>
                </c:pt>
                <c:pt idx="4">
                  <c:v>26.875580894964649</c:v>
                </c:pt>
                <c:pt idx="5">
                  <c:v>27.176252587568683</c:v>
                </c:pt>
                <c:pt idx="6">
                  <c:v>26.510468423971698</c:v>
                </c:pt>
                <c:pt idx="7">
                  <c:v>25.829665225603939</c:v>
                </c:pt>
                <c:pt idx="8">
                  <c:v>26.219688732833461</c:v>
                </c:pt>
                <c:pt idx="9">
                  <c:v>26.536841484120306</c:v>
                </c:pt>
                <c:pt idx="10">
                  <c:v>26.613955453128092</c:v>
                </c:pt>
                <c:pt idx="11">
                  <c:v>26.205971183192382</c:v>
                </c:pt>
                <c:pt idx="12">
                  <c:v>26.348839587320949</c:v>
                </c:pt>
                <c:pt idx="13">
                  <c:v>26.400273630764016</c:v>
                </c:pt>
                <c:pt idx="14">
                  <c:v>26.113904468162559</c:v>
                </c:pt>
                <c:pt idx="15">
                  <c:v>26.313502845218583</c:v>
                </c:pt>
                <c:pt idx="16">
                  <c:v>26.559048639638256</c:v>
                </c:pt>
                <c:pt idx="17">
                  <c:v>26.537038507053857</c:v>
                </c:pt>
                <c:pt idx="18">
                  <c:v>26.759894767736427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8-4FF9-B961-33BA9B719252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Replications!$A$11:$A$29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cat>
          <c:val>
            <c:numRef>
              <c:f>Replications!$F$11:$F$29</c:f>
              <c:numCache>
                <c:formatCode>0.00</c:formatCode>
                <c:ptCount val="19"/>
                <c:pt idx="0">
                  <c:v>45.453405121407116</c:v>
                </c:pt>
                <c:pt idx="1">
                  <c:v>33.049289657095564</c:v>
                </c:pt>
                <c:pt idx="2">
                  <c:v>32.320003496534341</c:v>
                </c:pt>
                <c:pt idx="3">
                  <c:v>31.761594475313853</c:v>
                </c:pt>
                <c:pt idx="4">
                  <c:v>30.986615736648673</c:v>
                </c:pt>
                <c:pt idx="5">
                  <c:v>30.511109687522726</c:v>
                </c:pt>
                <c:pt idx="6">
                  <c:v>30.173556790019763</c:v>
                </c:pt>
                <c:pt idx="7">
                  <c:v>29.803830395664001</c:v>
                </c:pt>
                <c:pt idx="8">
                  <c:v>29.833845411039313</c:v>
                </c:pt>
                <c:pt idx="9">
                  <c:v>30.703545637420714</c:v>
                </c:pt>
                <c:pt idx="10">
                  <c:v>30.403241162603237</c:v>
                </c:pt>
                <c:pt idx="11">
                  <c:v>30.041997100968253</c:v>
                </c:pt>
                <c:pt idx="12">
                  <c:v>29.870778042944341</c:v>
                </c:pt>
                <c:pt idx="13">
                  <c:v>29.670903968839365</c:v>
                </c:pt>
                <c:pt idx="14">
                  <c:v>29.38769559474067</c:v>
                </c:pt>
                <c:pt idx="15">
                  <c:v>29.40706179042316</c:v>
                </c:pt>
                <c:pt idx="16">
                  <c:v>29.616228650194842</c:v>
                </c:pt>
                <c:pt idx="17">
                  <c:v>29.445099714461932</c:v>
                </c:pt>
                <c:pt idx="18">
                  <c:v>29.651421792903541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8-4FF9-B961-33BA9B719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771712"/>
        <c:axId val="1"/>
      </c:lineChart>
      <c:catAx>
        <c:axId val="103077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Number of replications</a:t>
                </a:r>
              </a:p>
            </c:rich>
          </c:tx>
          <c:layout>
            <c:manualLayout>
              <c:xMode val="edge"/>
              <c:yMode val="edge"/>
              <c:x val="0.41319517351997664"/>
              <c:y val="0.83643122676579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Cumulative mean average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7.80669144981412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07717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&amp;LFigure 14.2</c:oddHeader>
    </c:headerFooter>
    <c:pageMargins b="0.98425196850393704" l="0.74803149606299213" r="0.74803149606299213" t="0.98425196850393704" header="0.5" footer="0.5"/>
    <c:pageSetup paperSize="9" orientation="portrait" horizontalDpi="300" verticalDpi="-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8</xdr:row>
      <xdr:rowOff>152400</xdr:rowOff>
    </xdr:from>
    <xdr:to>
      <xdr:col>16</xdr:col>
      <xdr:colOff>76200</xdr:colOff>
      <xdr:row>24</xdr:row>
      <xdr:rowOff>123825</xdr:rowOff>
    </xdr:to>
    <xdr:graphicFrame macro="">
      <xdr:nvGraphicFramePr>
        <xdr:cNvPr id="1028" name="Chart 1">
          <a:extLst>
            <a:ext uri="{FF2B5EF4-FFF2-40B4-BE49-F238E27FC236}">
              <a16:creationId xmlns:a16="http://schemas.microsoft.com/office/drawing/2014/main" id="{39A11405-07E4-195A-A8DA-0C41BDD3B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/>
  </sheetViews>
  <sheetFormatPr defaultRowHeight="12.75" x14ac:dyDescent="0.2"/>
  <cols>
    <col min="1" max="4" width="10.7109375" customWidth="1"/>
    <col min="5" max="5" width="11.42578125" customWidth="1"/>
    <col min="6" max="8" width="10.7109375" customWidth="1"/>
    <col min="9" max="9" width="10.85546875" style="10" customWidth="1"/>
  </cols>
  <sheetData>
    <row r="1" spans="1:9" ht="19.5" x14ac:dyDescent="0.35">
      <c r="A1" s="9" t="s">
        <v>17</v>
      </c>
    </row>
    <row r="3" spans="1:9" x14ac:dyDescent="0.2">
      <c r="A3" t="s">
        <v>13</v>
      </c>
    </row>
    <row r="4" spans="1:9" x14ac:dyDescent="0.2">
      <c r="A4" t="s">
        <v>14</v>
      </c>
    </row>
    <row r="5" spans="1:9" x14ac:dyDescent="0.2">
      <c r="A5" t="s">
        <v>15</v>
      </c>
    </row>
    <row r="6" spans="1:9" ht="25.5" x14ac:dyDescent="0.2">
      <c r="E6" s="13" t="s">
        <v>16</v>
      </c>
      <c r="F6" s="12">
        <v>0.05</v>
      </c>
    </row>
    <row r="7" spans="1:9" x14ac:dyDescent="0.2">
      <c r="E7" s="6" t="s">
        <v>0</v>
      </c>
      <c r="F7" s="7"/>
      <c r="H7" t="s">
        <v>1</v>
      </c>
    </row>
    <row r="8" spans="1:9" x14ac:dyDescent="0.2">
      <c r="A8" s="5"/>
      <c r="B8" s="5"/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</row>
    <row r="9" spans="1:9" x14ac:dyDescent="0.2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11</v>
      </c>
      <c r="G9" s="8" t="s">
        <v>10</v>
      </c>
    </row>
    <row r="10" spans="1:9" x14ac:dyDescent="0.2">
      <c r="A10">
        <v>1</v>
      </c>
      <c r="B10" s="14">
        <v>27.762880740255017</v>
      </c>
      <c r="C10" s="1">
        <f>+B10</f>
        <v>27.762880740255017</v>
      </c>
      <c r="D10" s="4" t="s">
        <v>12</v>
      </c>
      <c r="E10" s="4" t="s">
        <v>12</v>
      </c>
      <c r="F10" s="4" t="s">
        <v>12</v>
      </c>
      <c r="G10" s="4" t="s">
        <v>12</v>
      </c>
      <c r="I10" s="11"/>
    </row>
    <row r="11" spans="1:9" x14ac:dyDescent="0.2">
      <c r="A11">
        <f t="shared" ref="A11:A29" si="0">+A10+1</f>
        <v>2</v>
      </c>
      <c r="B11" s="14">
        <v>30.344269931744563</v>
      </c>
      <c r="C11" s="1">
        <f>AVERAGE(B$10:B11)</f>
        <v>29.053575335999788</v>
      </c>
      <c r="D11" s="2">
        <f>STDEV(B$10:B11)</f>
        <v>1.8253178021839169</v>
      </c>
      <c r="E11" s="1">
        <f>+C11-TINV($F$6,A11-1)*(D11/SQRT(A11))</f>
        <v>12.653745550592461</v>
      </c>
      <c r="F11" s="1">
        <f>+C11+TINV($F$6,A11-1)*(D11/SQRT(A11))</f>
        <v>45.453405121407116</v>
      </c>
      <c r="G11" s="3">
        <f>(C11-E11)/C11</f>
        <v>0.56446855837004606</v>
      </c>
      <c r="I11" s="11"/>
    </row>
    <row r="12" spans="1:9" x14ac:dyDescent="0.2">
      <c r="A12">
        <f t="shared" si="0"/>
        <v>3</v>
      </c>
      <c r="B12" s="14">
        <v>30.210400428840572</v>
      </c>
      <c r="C12" s="1">
        <f>AVERAGE(B$10:B12)</f>
        <v>29.439183700280051</v>
      </c>
      <c r="D12" s="2">
        <f>STDEV(B$10:B12)</f>
        <v>1.453263214732093</v>
      </c>
      <c r="E12" s="1">
        <f t="shared" ref="E12:E29" si="1">+C12-TINV($F$6,A12-1)*(D12/SQRT(A12))</f>
        <v>25.829077743464538</v>
      </c>
      <c r="F12" s="1">
        <f t="shared" ref="F12:F29" si="2">+C12+TINV($F$6,A12-1)*(D12/SQRT(A12))</f>
        <v>33.049289657095564</v>
      </c>
      <c r="G12" s="3">
        <f t="shared" ref="G12:G29" si="3">(C12-E12)/C12</f>
        <v>0.12262928189755379</v>
      </c>
      <c r="I12" s="11"/>
    </row>
    <row r="13" spans="1:9" x14ac:dyDescent="0.2">
      <c r="A13">
        <f t="shared" si="0"/>
        <v>4</v>
      </c>
      <c r="B13" s="14">
        <v>31.321911625868363</v>
      </c>
      <c r="C13" s="1">
        <f>AVERAGE(B$10:B13)</f>
        <v>29.909865681677129</v>
      </c>
      <c r="D13" s="2">
        <f>STDEV(B$10:B13)</f>
        <v>1.5146447629647319</v>
      </c>
      <c r="E13" s="1">
        <f t="shared" si="1"/>
        <v>27.499727866819914</v>
      </c>
      <c r="F13" s="1">
        <f t="shared" si="2"/>
        <v>32.320003496534341</v>
      </c>
      <c r="G13" s="3">
        <f t="shared" si="3"/>
        <v>8.0580028025123249E-2</v>
      </c>
      <c r="I13" s="11"/>
    </row>
    <row r="14" spans="1:9" x14ac:dyDescent="0.2">
      <c r="A14">
        <f t="shared" si="0"/>
        <v>5</v>
      </c>
      <c r="B14" s="14">
        <v>26.339517682864656</v>
      </c>
      <c r="C14" s="1">
        <f>AVERAGE(B$10:B14)</f>
        <v>29.195796081914636</v>
      </c>
      <c r="D14" s="2">
        <f>STDEV(B$10:B14)</f>
        <v>2.066419254412621</v>
      </c>
      <c r="E14" s="1">
        <f t="shared" si="1"/>
        <v>26.62999768851542</v>
      </c>
      <c r="F14" s="1">
        <f t="shared" si="2"/>
        <v>31.761594475313853</v>
      </c>
      <c r="G14" s="3">
        <f t="shared" si="3"/>
        <v>8.78824604131484E-2</v>
      </c>
      <c r="I14" s="11"/>
    </row>
    <row r="15" spans="1:9" x14ac:dyDescent="0.2">
      <c r="A15">
        <f t="shared" si="0"/>
        <v>6</v>
      </c>
      <c r="B15" s="14">
        <v>27.607609485266767</v>
      </c>
      <c r="C15" s="1">
        <f>AVERAGE(B$10:B15)</f>
        <v>28.931098315806661</v>
      </c>
      <c r="D15" s="2">
        <f>STDEV(B$10:B15)</f>
        <v>1.9586884061282164</v>
      </c>
      <c r="E15" s="1">
        <f t="shared" si="1"/>
        <v>26.875580894964649</v>
      </c>
      <c r="F15" s="1">
        <f t="shared" si="2"/>
        <v>30.986615736648673</v>
      </c>
      <c r="G15" s="3">
        <f t="shared" si="3"/>
        <v>7.1048717141822745E-2</v>
      </c>
      <c r="I15" s="11"/>
    </row>
    <row r="16" spans="1:9" x14ac:dyDescent="0.2">
      <c r="A16">
        <f t="shared" si="0"/>
        <v>7</v>
      </c>
      <c r="B16" s="14">
        <v>28.319178067979969</v>
      </c>
      <c r="C16" s="1">
        <f>AVERAGE(B$10:B16)</f>
        <v>28.843681137545705</v>
      </c>
      <c r="D16" s="2">
        <f>STDEV(B$10:B16)</f>
        <v>1.8029261128241862</v>
      </c>
      <c r="E16" s="1">
        <f t="shared" si="1"/>
        <v>27.176252587568683</v>
      </c>
      <c r="F16" s="1">
        <f t="shared" si="2"/>
        <v>30.511109687522726</v>
      </c>
      <c r="G16" s="3">
        <f t="shared" si="3"/>
        <v>5.7809145165127217E-2</v>
      </c>
      <c r="I16" s="11"/>
    </row>
    <row r="17" spans="1:9" x14ac:dyDescent="0.2">
      <c r="A17">
        <f t="shared" si="0"/>
        <v>8</v>
      </c>
      <c r="B17" s="14">
        <v>24.830332893145901</v>
      </c>
      <c r="C17" s="1">
        <f>AVERAGE(B$10:B17)</f>
        <v>28.342012606995731</v>
      </c>
      <c r="D17" s="2">
        <f>STDEV(B$10:B17)</f>
        <v>2.190787497822043</v>
      </c>
      <c r="E17" s="1">
        <f t="shared" si="1"/>
        <v>26.510468423971698</v>
      </c>
      <c r="F17" s="1">
        <f t="shared" si="2"/>
        <v>30.173556790019763</v>
      </c>
      <c r="G17" s="3">
        <f t="shared" si="3"/>
        <v>6.4622940100307058E-2</v>
      </c>
      <c r="I17" s="11"/>
    </row>
    <row r="18" spans="1:9" x14ac:dyDescent="0.2">
      <c r="A18">
        <f t="shared" si="0"/>
        <v>9</v>
      </c>
      <c r="B18" s="14">
        <v>23.61462943973989</v>
      </c>
      <c r="C18" s="1">
        <f>AVERAGE(B$10:B18)</f>
        <v>27.81674781063397</v>
      </c>
      <c r="D18" s="2">
        <f>STDEV(B$10:B18)</f>
        <v>2.5850984671206132</v>
      </c>
      <c r="E18" s="1">
        <f t="shared" si="1"/>
        <v>25.829665225603939</v>
      </c>
      <c r="F18" s="1">
        <f t="shared" si="2"/>
        <v>29.803830395664001</v>
      </c>
      <c r="G18" s="3">
        <f t="shared" si="3"/>
        <v>7.1434755729078994E-2</v>
      </c>
      <c r="I18" s="11"/>
    </row>
    <row r="19" spans="1:9" x14ac:dyDescent="0.2">
      <c r="A19">
        <f t="shared" si="0"/>
        <v>10</v>
      </c>
      <c r="B19" s="14">
        <v>29.916940423658158</v>
      </c>
      <c r="C19" s="1">
        <f>AVERAGE(B$10:B19)</f>
        <v>28.026767071936387</v>
      </c>
      <c r="D19" s="2">
        <f>STDEV(B$10:B19)</f>
        <v>2.5261213305139032</v>
      </c>
      <c r="E19" s="1">
        <f t="shared" si="1"/>
        <v>26.219688732833461</v>
      </c>
      <c r="F19" s="1">
        <f t="shared" si="2"/>
        <v>29.833845411039313</v>
      </c>
      <c r="G19" s="3">
        <f t="shared" si="3"/>
        <v>6.4476874356028738E-2</v>
      </c>
      <c r="I19" s="11"/>
    </row>
    <row r="20" spans="1:9" x14ac:dyDescent="0.2">
      <c r="A20">
        <f t="shared" si="0"/>
        <v>11</v>
      </c>
      <c r="B20" s="14">
        <v>34.554458449111749</v>
      </c>
      <c r="C20" s="1">
        <f>AVERAGE(B$10:B20)</f>
        <v>28.62019356077051</v>
      </c>
      <c r="D20" s="2">
        <f>STDEV(B$10:B20)</f>
        <v>3.1011070689319133</v>
      </c>
      <c r="E20" s="1">
        <f t="shared" si="1"/>
        <v>26.536841484120306</v>
      </c>
      <c r="F20" s="1">
        <f t="shared" si="2"/>
        <v>30.703545637420714</v>
      </c>
      <c r="G20" s="3">
        <f t="shared" si="3"/>
        <v>7.2793081298577922E-2</v>
      </c>
      <c r="I20" s="11"/>
    </row>
    <row r="21" spans="1:9" x14ac:dyDescent="0.2">
      <c r="A21">
        <f t="shared" si="0"/>
        <v>12</v>
      </c>
      <c r="B21" s="14">
        <v>27.28105052591237</v>
      </c>
      <c r="C21" s="1">
        <f>AVERAGE(B$10:B21)</f>
        <v>28.508598307865665</v>
      </c>
      <c r="D21" s="2">
        <f>STDEV(B$10:B21)</f>
        <v>2.9819534871068227</v>
      </c>
      <c r="E21" s="1">
        <f t="shared" si="1"/>
        <v>26.613955453128092</v>
      </c>
      <c r="F21" s="1">
        <f t="shared" si="2"/>
        <v>30.403241162603237</v>
      </c>
      <c r="G21" s="3">
        <f t="shared" si="3"/>
        <v>6.6458646415275741E-2</v>
      </c>
      <c r="I21" s="11"/>
    </row>
    <row r="22" spans="1:9" x14ac:dyDescent="0.2">
      <c r="A22">
        <f t="shared" si="0"/>
        <v>13</v>
      </c>
      <c r="B22" s="14">
        <v>23.508614152656172</v>
      </c>
      <c r="C22" s="1">
        <f>AVERAGE(B$10:B22)</f>
        <v>28.123984142080317</v>
      </c>
      <c r="D22" s="2">
        <f>STDEV(B$10:B22)</f>
        <v>3.1739734483439168</v>
      </c>
      <c r="E22" s="1">
        <f t="shared" si="1"/>
        <v>26.205971183192382</v>
      </c>
      <c r="F22" s="1">
        <f t="shared" si="2"/>
        <v>30.041997100968253</v>
      </c>
      <c r="G22" s="3">
        <f t="shared" si="3"/>
        <v>6.8198479603681819E-2</v>
      </c>
      <c r="I22" s="11"/>
    </row>
    <row r="23" spans="1:9" x14ac:dyDescent="0.2">
      <c r="A23">
        <f t="shared" si="0"/>
        <v>14</v>
      </c>
      <c r="B23" s="14">
        <v>27.925529564812908</v>
      </c>
      <c r="C23" s="1">
        <f>AVERAGE(B$10:B23)</f>
        <v>28.109808815132645</v>
      </c>
      <c r="D23" s="2">
        <f>STDEV(B$10:B23)</f>
        <v>3.0499162721196931</v>
      </c>
      <c r="E23" s="1">
        <f t="shared" si="1"/>
        <v>26.348839587320949</v>
      </c>
      <c r="F23" s="1">
        <f t="shared" si="2"/>
        <v>29.870778042944341</v>
      </c>
      <c r="G23" s="3">
        <f t="shared" si="3"/>
        <v>6.2646076300017201E-2</v>
      </c>
      <c r="I23" s="11"/>
    </row>
    <row r="24" spans="1:9" x14ac:dyDescent="0.2">
      <c r="A24">
        <f t="shared" si="0"/>
        <v>15</v>
      </c>
      <c r="B24" s="14">
        <v>26.99650858516835</v>
      </c>
      <c r="C24" s="1">
        <f>AVERAGE(B$10:B24)</f>
        <v>28.03558879980169</v>
      </c>
      <c r="D24" s="2">
        <f>STDEV(B$10:B24)</f>
        <v>2.9529968882975459</v>
      </c>
      <c r="E24" s="1">
        <f t="shared" si="1"/>
        <v>26.400273630764016</v>
      </c>
      <c r="F24" s="1">
        <f t="shared" si="2"/>
        <v>29.670903968839365</v>
      </c>
      <c r="G24" s="3">
        <f t="shared" si="3"/>
        <v>5.8329974116657121E-2</v>
      </c>
      <c r="I24" s="11"/>
    </row>
    <row r="25" spans="1:9" x14ac:dyDescent="0.2">
      <c r="A25">
        <f t="shared" si="0"/>
        <v>16</v>
      </c>
      <c r="B25" s="14">
        <v>23.478968506200463</v>
      </c>
      <c r="C25" s="1">
        <f>AVERAGE(B$10:B25)</f>
        <v>27.750800031451615</v>
      </c>
      <c r="D25" s="2">
        <f>STDEV(B$10:B25)</f>
        <v>3.0718917399645318</v>
      </c>
      <c r="E25" s="1">
        <f t="shared" si="1"/>
        <v>26.113904468162559</v>
      </c>
      <c r="F25" s="1">
        <f t="shared" si="2"/>
        <v>29.38769559474067</v>
      </c>
      <c r="G25" s="3">
        <f t="shared" si="3"/>
        <v>5.8985526955398236E-2</v>
      </c>
      <c r="I25" s="11"/>
    </row>
    <row r="26" spans="1:9" x14ac:dyDescent="0.2">
      <c r="A26">
        <f t="shared" si="0"/>
        <v>17</v>
      </c>
      <c r="B26" s="14">
        <v>29.611998899728984</v>
      </c>
      <c r="C26" s="1">
        <f>AVERAGE(B$10:B26)</f>
        <v>27.860282317820872</v>
      </c>
      <c r="D26" s="2">
        <f>STDEV(B$10:B26)</f>
        <v>3.0084056808665887</v>
      </c>
      <c r="E26" s="1">
        <f t="shared" si="1"/>
        <v>26.313502845218583</v>
      </c>
      <c r="F26" s="1">
        <f t="shared" si="2"/>
        <v>29.40706179042316</v>
      </c>
      <c r="G26" s="3">
        <f t="shared" si="3"/>
        <v>5.5519160034243044E-2</v>
      </c>
      <c r="I26" s="11"/>
    </row>
    <row r="27" spans="1:9" x14ac:dyDescent="0.2">
      <c r="A27">
        <f t="shared" si="0"/>
        <v>18</v>
      </c>
      <c r="B27" s="14">
        <v>31.952696205543081</v>
      </c>
      <c r="C27" s="1">
        <f>AVERAGE(B$10:B27)</f>
        <v>28.087638644916549</v>
      </c>
      <c r="D27" s="2">
        <f>STDEV(B$10:B27)</f>
        <v>3.0738507282127614</v>
      </c>
      <c r="E27" s="1">
        <f t="shared" si="1"/>
        <v>26.559048639638256</v>
      </c>
      <c r="F27" s="1">
        <f t="shared" si="2"/>
        <v>29.616228650194842</v>
      </c>
      <c r="G27" s="3">
        <f t="shared" si="3"/>
        <v>5.4422161456956268E-2</v>
      </c>
      <c r="I27" s="11"/>
    </row>
    <row r="28" spans="1:9" x14ac:dyDescent="0.2">
      <c r="A28">
        <f t="shared" si="0"/>
        <v>19</v>
      </c>
      <c r="B28" s="14">
        <v>26.252817495902143</v>
      </c>
      <c r="C28" s="1">
        <f>AVERAGE(B$10:B28)</f>
        <v>27.991069110757895</v>
      </c>
      <c r="D28" s="2">
        <f>STDEV(B$10:B28)</f>
        <v>3.0167575668986641</v>
      </c>
      <c r="E28" s="1">
        <f t="shared" si="1"/>
        <v>26.537038507053857</v>
      </c>
      <c r="F28" s="1">
        <f t="shared" si="2"/>
        <v>29.445099714461932</v>
      </c>
      <c r="G28" s="3">
        <f t="shared" si="3"/>
        <v>5.1946233205690785E-2</v>
      </c>
      <c r="I28" s="11"/>
    </row>
    <row r="29" spans="1:9" x14ac:dyDescent="0.2">
      <c r="A29">
        <f t="shared" si="0"/>
        <v>20</v>
      </c>
      <c r="B29" s="14">
        <v>32.282852501999578</v>
      </c>
      <c r="C29" s="1">
        <f>AVERAGE(B$10:B29)</f>
        <v>28.205658280319984</v>
      </c>
      <c r="D29" s="2">
        <f>STDEV(B$10:B29)</f>
        <v>3.0891431818155719</v>
      </c>
      <c r="E29" s="1">
        <f t="shared" si="1"/>
        <v>26.759894767736427</v>
      </c>
      <c r="F29" s="1">
        <f t="shared" si="2"/>
        <v>29.651421792903541</v>
      </c>
      <c r="G29" s="3">
        <f t="shared" si="3"/>
        <v>5.1257924853762911E-2</v>
      </c>
      <c r="I29" s="11"/>
    </row>
    <row r="30" spans="1:9" x14ac:dyDescent="0.2">
      <c r="D30" s="2"/>
    </row>
  </sheetData>
  <printOptions gridLines="1" gridLinesSet="0"/>
  <pageMargins left="0.75" right="0.75" top="1" bottom="1" header="0.5" footer="0.5"/>
  <pageSetup paperSize="9" orientation="portrait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Stewart Robinson</cp:lastModifiedBy>
  <dcterms:created xsi:type="dcterms:W3CDTF">2003-02-12T13:07:30Z</dcterms:created>
  <dcterms:modified xsi:type="dcterms:W3CDTF">2024-02-16T16:02:59Z</dcterms:modified>
</cp:coreProperties>
</file>