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&amp;P\Academic\Editorial\HSS\Literary Studies\Lucy\Caitlin\Classics\Archaeology\Online Resources Human Identities\"/>
    </mc:Choice>
  </mc:AlternateContent>
  <xr:revisionPtr revIDLastSave="0" documentId="8_{55036BAC-6C8C-44D0-A2EE-BFF299FB8A6A}" xr6:coauthVersionLast="36" xr6:coauthVersionMax="36" xr10:uidLastSave="{00000000-0000-0000-0000-000000000000}"/>
  <bookViews>
    <workbookView xWindow="0" yWindow="0" windowWidth="19200" windowHeight="8010" activeTab="1" xr2:uid="{127B37E3-982F-0D41-961C-410A123F6B13}"/>
  </bookViews>
  <sheets>
    <sheet name="Bone Collagen" sheetId="1" r:id="rId1"/>
    <sheet name="Tooth Enamel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2" l="1"/>
  <c r="C28" i="2"/>
  <c r="D27" i="2"/>
  <c r="C27" i="2"/>
  <c r="D28" i="1"/>
  <c r="E28" i="1"/>
  <c r="F28" i="1"/>
  <c r="G28" i="1"/>
  <c r="H28" i="1"/>
  <c r="C28" i="1"/>
  <c r="D27" i="1"/>
  <c r="E27" i="1"/>
  <c r="F27" i="1"/>
  <c r="G27" i="1"/>
  <c r="H27" i="1"/>
  <c r="C27" i="1"/>
  <c r="E25" i="2"/>
  <c r="G25" i="2" s="1"/>
  <c r="E24" i="2"/>
  <c r="G24" i="2" s="1"/>
  <c r="E23" i="2"/>
  <c r="F23" i="2" s="1"/>
  <c r="E22" i="2"/>
  <c r="G22" i="2" s="1"/>
  <c r="E21" i="2"/>
  <c r="G21" i="2" s="1"/>
  <c r="E20" i="2"/>
  <c r="G20" i="2" s="1"/>
  <c r="E19" i="2"/>
  <c r="F19" i="2" s="1"/>
  <c r="E18" i="2"/>
  <c r="F18" i="2" s="1"/>
  <c r="E17" i="2"/>
  <c r="G17" i="2" s="1"/>
  <c r="E16" i="2"/>
  <c r="G16" i="2" s="1"/>
  <c r="E15" i="2"/>
  <c r="F15" i="2" s="1"/>
  <c r="E14" i="2"/>
  <c r="G14" i="2" s="1"/>
  <c r="E13" i="2"/>
  <c r="G13" i="2" s="1"/>
  <c r="E12" i="2"/>
  <c r="G12" i="2" s="1"/>
  <c r="E11" i="2"/>
  <c r="F11" i="2" s="1"/>
  <c r="G10" i="2"/>
  <c r="E10" i="2"/>
  <c r="F10" i="2" s="1"/>
  <c r="E9" i="2"/>
  <c r="G9" i="2" s="1"/>
  <c r="E8" i="2"/>
  <c r="G8" i="2" s="1"/>
  <c r="E7" i="2"/>
  <c r="F7" i="2" s="1"/>
  <c r="E6" i="2"/>
  <c r="G6" i="2" s="1"/>
  <c r="E5" i="2"/>
  <c r="G5" i="2" s="1"/>
  <c r="E4" i="2"/>
  <c r="G4" i="2" s="1"/>
  <c r="E3" i="2"/>
  <c r="F3" i="2" s="1"/>
  <c r="E2" i="2"/>
  <c r="G2" i="2" s="1"/>
  <c r="E27" i="2" l="1"/>
  <c r="G18" i="2"/>
  <c r="E28" i="2"/>
  <c r="F6" i="2"/>
  <c r="F14" i="2"/>
  <c r="G3" i="2"/>
  <c r="F2" i="2"/>
  <c r="F24" i="2"/>
  <c r="G7" i="2"/>
  <c r="G11" i="2"/>
  <c r="G15" i="2"/>
  <c r="G19" i="2"/>
  <c r="F22" i="2"/>
  <c r="F8" i="2"/>
  <c r="F12" i="2"/>
  <c r="F16" i="2"/>
  <c r="F20" i="2"/>
  <c r="F25" i="2"/>
  <c r="G23" i="2"/>
  <c r="F5" i="2"/>
  <c r="F9" i="2"/>
  <c r="F13" i="2"/>
  <c r="F17" i="2"/>
  <c r="F21" i="2"/>
  <c r="F4" i="2"/>
  <c r="F28" i="2" l="1"/>
  <c r="F27" i="2"/>
  <c r="G27" i="2"/>
  <c r="G28" i="2"/>
</calcChain>
</file>

<file path=xl/sharedStrings.xml><?xml version="1.0" encoding="utf-8"?>
<sst xmlns="http://schemas.openxmlformats.org/spreadsheetml/2006/main" count="116" uniqueCount="56">
  <si>
    <t>Sample</t>
  </si>
  <si>
    <t>% C</t>
  </si>
  <si>
    <t>C/N Ratio</t>
  </si>
  <si>
    <t>%N</t>
  </si>
  <si>
    <t>RL 607</t>
  </si>
  <si>
    <t>RL 1821</t>
  </si>
  <si>
    <t>RL 1809</t>
  </si>
  <si>
    <t>RL 101</t>
  </si>
  <si>
    <t>RL 1856</t>
  </si>
  <si>
    <t>RL 151</t>
  </si>
  <si>
    <t>RL 171</t>
  </si>
  <si>
    <t>RL 251</t>
  </si>
  <si>
    <t>RL 261</t>
  </si>
  <si>
    <t>RL 1833</t>
  </si>
  <si>
    <t>RL 1840</t>
  </si>
  <si>
    <t>RL 1862</t>
  </si>
  <si>
    <t>RL 1874</t>
  </si>
  <si>
    <t>RL 1876</t>
  </si>
  <si>
    <t>RL 1897</t>
  </si>
  <si>
    <t>RL 1900</t>
  </si>
  <si>
    <t>RL 1930</t>
  </si>
  <si>
    <t>RL 1839</t>
  </si>
  <si>
    <t>RL 1945</t>
  </si>
  <si>
    <t>RL 1957</t>
  </si>
  <si>
    <t>RL 1960</t>
  </si>
  <si>
    <t>RL 1963</t>
  </si>
  <si>
    <t>RL 2745</t>
  </si>
  <si>
    <t>RL 2179</t>
  </si>
  <si>
    <t>Collagen Yield</t>
  </si>
  <si>
    <t>Bone</t>
  </si>
  <si>
    <t>Rib</t>
  </si>
  <si>
    <t xml:space="preserve">Tooth </t>
  </si>
  <si>
    <t>M1 LL</t>
  </si>
  <si>
    <t>M2 LL</t>
  </si>
  <si>
    <t>M1 UR</t>
  </si>
  <si>
    <t>M3 LR</t>
  </si>
  <si>
    <t>M2 UR</t>
  </si>
  <si>
    <t>M3 LL</t>
  </si>
  <si>
    <t>M2 LR?</t>
  </si>
  <si>
    <t>M3 UR</t>
  </si>
  <si>
    <t>M2 LR</t>
  </si>
  <si>
    <t>M2 UL</t>
  </si>
  <si>
    <t>M2 UR?</t>
  </si>
  <si>
    <t>M2UL</t>
  </si>
  <si>
    <t>M1 UL</t>
  </si>
  <si>
    <t>δ18O C (‰) VSMOW</t>
  </si>
  <si>
    <t>δ18O P (‰) VSMOW</t>
  </si>
  <si>
    <t>δ18O DW (‰) VSMOW</t>
  </si>
  <si>
    <t>δ13Cen VPDB</t>
  </si>
  <si>
    <t>δ18O VPDB</t>
  </si>
  <si>
    <t>δ13C</t>
  </si>
  <si>
    <t>δ15N</t>
  </si>
  <si>
    <t>Mean</t>
  </si>
  <si>
    <t>SD</t>
  </si>
  <si>
    <t>RL 1939</t>
  </si>
  <si>
    <t>Human Identities in the Archaeological Record © Annamaria Diana, Daniela Marcu-Istrate, Alice Toso &amp; Contributors,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</si>
</sst>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 (Body)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top"/>
    </xf>
    <xf numFmtId="2" fontId="2" fillId="0" borderId="0" xfId="0" applyNumberFormat="1" applyFont="1" applyAlignment="1">
      <alignment vertical="top"/>
    </xf>
    <xf numFmtId="164" fontId="0" fillId="0" borderId="0" xfId="0" applyNumberFormat="1"/>
    <xf numFmtId="2" fontId="0" fillId="0" borderId="0" xfId="0" applyNumberFormat="1"/>
    <xf numFmtId="0" fontId="3" fillId="0" borderId="0" xfId="0" applyFont="1" applyFill="1" applyBorder="1"/>
    <xf numFmtId="0" fontId="0" fillId="0" borderId="0" xfId="0" applyFill="1"/>
    <xf numFmtId="0" fontId="0" fillId="0" borderId="1" xfId="0" applyFont="1" applyFill="1" applyBorder="1"/>
    <xf numFmtId="0" fontId="0" fillId="0" borderId="0" xfId="0" applyFont="1" applyFill="1"/>
    <xf numFmtId="0" fontId="0" fillId="0" borderId="0" xfId="0" applyFont="1"/>
    <xf numFmtId="2" fontId="0" fillId="0" borderId="0" xfId="0" applyNumberFormat="1" applyFont="1"/>
    <xf numFmtId="164" fontId="0" fillId="0" borderId="0" xfId="0" applyNumberFormat="1" applyFill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38A20-1123-1148-97AD-09A6B48E4645}">
  <dimension ref="A1:H28"/>
  <sheetViews>
    <sheetView workbookViewId="0">
      <selection activeCell="A27" sqref="A27:A28"/>
    </sheetView>
  </sheetViews>
  <sheetFormatPr defaultColWidth="10.6640625" defaultRowHeight="15.5"/>
  <cols>
    <col min="5" max="5" width="13.1640625" customWidth="1"/>
  </cols>
  <sheetData>
    <row r="1" spans="1:8" ht="42">
      <c r="A1" s="1" t="s">
        <v>0</v>
      </c>
      <c r="B1" s="1" t="s">
        <v>29</v>
      </c>
      <c r="C1" s="1" t="s">
        <v>28</v>
      </c>
      <c r="D1" s="2" t="s">
        <v>1</v>
      </c>
      <c r="E1" s="3" t="s">
        <v>2</v>
      </c>
      <c r="F1" s="2" t="s">
        <v>50</v>
      </c>
      <c r="G1" s="2" t="s">
        <v>3</v>
      </c>
      <c r="H1" s="2" t="s">
        <v>51</v>
      </c>
    </row>
    <row r="2" spans="1:8">
      <c r="A2" s="8" t="s">
        <v>4</v>
      </c>
      <c r="B2" s="6" t="s">
        <v>30</v>
      </c>
      <c r="C2">
        <v>3.9</v>
      </c>
      <c r="D2">
        <v>37.700000000000003</v>
      </c>
      <c r="E2" s="5">
        <v>3.19</v>
      </c>
      <c r="F2">
        <v>-20.5</v>
      </c>
      <c r="G2">
        <v>13.8</v>
      </c>
      <c r="H2">
        <v>11</v>
      </c>
    </row>
    <row r="3" spans="1:8">
      <c r="A3" s="8" t="s">
        <v>5</v>
      </c>
      <c r="B3" s="6" t="s">
        <v>30</v>
      </c>
      <c r="C3">
        <v>13.3</v>
      </c>
      <c r="D3">
        <v>42.6</v>
      </c>
      <c r="E3" s="5">
        <v>3.17</v>
      </c>
      <c r="F3">
        <v>-7</v>
      </c>
      <c r="G3">
        <v>15.7</v>
      </c>
      <c r="H3">
        <v>9.4</v>
      </c>
    </row>
    <row r="4" spans="1:8">
      <c r="A4" s="8" t="s">
        <v>6</v>
      </c>
      <c r="B4" s="6" t="s">
        <v>30</v>
      </c>
      <c r="C4">
        <v>17.7</v>
      </c>
      <c r="D4">
        <v>41.8</v>
      </c>
      <c r="E4" s="5">
        <v>3.15</v>
      </c>
      <c r="F4">
        <v>-13.2</v>
      </c>
      <c r="G4">
        <v>15.5</v>
      </c>
      <c r="H4">
        <v>7.1</v>
      </c>
    </row>
    <row r="5" spans="1:8">
      <c r="A5" s="8" t="s">
        <v>7</v>
      </c>
      <c r="B5" s="6" t="s">
        <v>30</v>
      </c>
      <c r="C5">
        <v>7.7</v>
      </c>
      <c r="D5" s="10">
        <v>18</v>
      </c>
      <c r="E5" s="11">
        <v>3.14</v>
      </c>
      <c r="F5" s="10">
        <v>-13.6</v>
      </c>
      <c r="G5" s="10">
        <v>6.7</v>
      </c>
      <c r="H5">
        <v>8.5</v>
      </c>
    </row>
    <row r="6" spans="1:8">
      <c r="A6" s="8" t="s">
        <v>8</v>
      </c>
      <c r="B6" s="6" t="s">
        <v>30</v>
      </c>
      <c r="C6">
        <v>12.3</v>
      </c>
      <c r="D6" s="10">
        <v>41.4</v>
      </c>
      <c r="E6" s="11">
        <v>3.18</v>
      </c>
      <c r="F6" s="10">
        <v>-14</v>
      </c>
      <c r="G6" s="10">
        <v>15.2</v>
      </c>
      <c r="H6">
        <v>6.4</v>
      </c>
    </row>
    <row r="7" spans="1:8">
      <c r="A7" s="8" t="s">
        <v>9</v>
      </c>
      <c r="B7" s="6" t="s">
        <v>30</v>
      </c>
      <c r="C7">
        <v>8.3000000000000007</v>
      </c>
      <c r="D7" s="10">
        <v>12.4</v>
      </c>
      <c r="E7" s="11">
        <v>3</v>
      </c>
      <c r="F7" s="10">
        <v>-18.5</v>
      </c>
      <c r="G7" s="10">
        <v>4.8</v>
      </c>
      <c r="H7">
        <v>10.8</v>
      </c>
    </row>
    <row r="8" spans="1:8">
      <c r="A8" s="8" t="s">
        <v>10</v>
      </c>
      <c r="B8" s="6" t="s">
        <v>30</v>
      </c>
      <c r="C8">
        <v>9.6999999999999993</v>
      </c>
      <c r="D8" s="10">
        <v>36.299999999999997</v>
      </c>
      <c r="E8" s="11">
        <v>3.18</v>
      </c>
      <c r="F8" s="10">
        <v>-18.2</v>
      </c>
      <c r="G8" s="10">
        <v>13.2</v>
      </c>
      <c r="H8">
        <v>10.8</v>
      </c>
    </row>
    <row r="9" spans="1:8">
      <c r="A9" s="8" t="s">
        <v>11</v>
      </c>
      <c r="B9" s="6" t="s">
        <v>30</v>
      </c>
      <c r="C9">
        <v>5.0999999999999996</v>
      </c>
      <c r="D9" s="10">
        <v>39.799999999999997</v>
      </c>
      <c r="E9" s="11">
        <v>3.15</v>
      </c>
      <c r="F9" s="10">
        <v>-9.5</v>
      </c>
      <c r="G9" s="10">
        <v>14.7</v>
      </c>
      <c r="H9">
        <v>12.4</v>
      </c>
    </row>
    <row r="10" spans="1:8">
      <c r="A10" s="8" t="s">
        <v>12</v>
      </c>
      <c r="B10" s="6" t="s">
        <v>30</v>
      </c>
      <c r="C10">
        <v>6.2</v>
      </c>
      <c r="D10" s="10">
        <v>40.5</v>
      </c>
      <c r="E10" s="11">
        <v>3.18</v>
      </c>
      <c r="F10" s="10">
        <v>-18.7</v>
      </c>
      <c r="G10" s="10">
        <v>14.8</v>
      </c>
      <c r="H10">
        <v>9.8000000000000007</v>
      </c>
    </row>
    <row r="11" spans="1:8">
      <c r="A11" s="9" t="s">
        <v>13</v>
      </c>
      <c r="B11" s="6" t="s">
        <v>30</v>
      </c>
      <c r="C11">
        <v>14.2</v>
      </c>
      <c r="D11" s="10">
        <v>42.1</v>
      </c>
      <c r="E11" s="11">
        <v>3.17</v>
      </c>
      <c r="F11" s="10">
        <v>-7.3</v>
      </c>
      <c r="G11" s="10">
        <v>15.5</v>
      </c>
      <c r="H11">
        <v>11.6</v>
      </c>
    </row>
    <row r="12" spans="1:8">
      <c r="A12" s="9" t="s">
        <v>14</v>
      </c>
      <c r="B12" s="6" t="s">
        <v>30</v>
      </c>
      <c r="C12">
        <v>11.8</v>
      </c>
      <c r="D12" s="10">
        <v>32.4</v>
      </c>
      <c r="E12" s="11">
        <v>3.15</v>
      </c>
      <c r="F12" s="10">
        <v>-10.4</v>
      </c>
      <c r="G12" s="10">
        <v>12</v>
      </c>
      <c r="H12">
        <v>7.2</v>
      </c>
    </row>
    <row r="13" spans="1:8">
      <c r="A13" s="9" t="s">
        <v>15</v>
      </c>
      <c r="B13" s="6" t="s">
        <v>30</v>
      </c>
      <c r="C13">
        <v>5.4</v>
      </c>
      <c r="D13" s="10">
        <v>39.9</v>
      </c>
      <c r="E13" s="11">
        <v>3.19</v>
      </c>
      <c r="F13" s="10">
        <v>-20.7</v>
      </c>
      <c r="G13" s="10">
        <v>14.6</v>
      </c>
      <c r="H13">
        <v>11.2</v>
      </c>
    </row>
    <row r="14" spans="1:8">
      <c r="A14" s="9" t="s">
        <v>16</v>
      </c>
      <c r="B14" s="6" t="s">
        <v>30</v>
      </c>
      <c r="C14">
        <v>12.1</v>
      </c>
      <c r="D14" s="10">
        <v>25.3</v>
      </c>
      <c r="E14" s="11">
        <v>3.39</v>
      </c>
      <c r="F14" s="10">
        <v>-11.1</v>
      </c>
      <c r="G14" s="10">
        <v>8.6999999999999993</v>
      </c>
      <c r="H14">
        <v>9.3000000000000007</v>
      </c>
    </row>
    <row r="15" spans="1:8">
      <c r="A15" s="9" t="s">
        <v>17</v>
      </c>
      <c r="B15" s="6" t="s">
        <v>30</v>
      </c>
      <c r="C15">
        <v>17.5</v>
      </c>
      <c r="D15" s="10">
        <v>35.5</v>
      </c>
      <c r="E15" s="11">
        <v>3.17</v>
      </c>
      <c r="F15" s="10">
        <v>-7.3</v>
      </c>
      <c r="G15" s="10">
        <v>13.1</v>
      </c>
      <c r="H15">
        <v>10.6</v>
      </c>
    </row>
    <row r="16" spans="1:8">
      <c r="A16" s="9" t="s">
        <v>18</v>
      </c>
      <c r="B16" s="6" t="s">
        <v>30</v>
      </c>
      <c r="C16">
        <v>4.4000000000000004</v>
      </c>
      <c r="D16" s="10">
        <v>38.1</v>
      </c>
      <c r="E16" s="11">
        <v>3.18</v>
      </c>
      <c r="F16" s="10">
        <v>-12.4</v>
      </c>
      <c r="G16" s="10">
        <v>14</v>
      </c>
      <c r="H16">
        <v>12.1</v>
      </c>
    </row>
    <row r="17" spans="1:8">
      <c r="A17" s="9" t="s">
        <v>19</v>
      </c>
      <c r="B17" s="6" t="s">
        <v>30</v>
      </c>
      <c r="C17">
        <v>6.8</v>
      </c>
      <c r="D17" s="10">
        <v>11.7</v>
      </c>
      <c r="E17" s="11">
        <v>3.05</v>
      </c>
      <c r="F17" s="10">
        <v>-21.1</v>
      </c>
      <c r="G17" s="10">
        <v>4.5</v>
      </c>
      <c r="H17">
        <v>9</v>
      </c>
    </row>
    <row r="18" spans="1:8">
      <c r="A18" s="9" t="s">
        <v>20</v>
      </c>
      <c r="B18" s="6" t="s">
        <v>30</v>
      </c>
      <c r="C18">
        <v>7.6</v>
      </c>
      <c r="D18" s="10">
        <v>17.899999999999999</v>
      </c>
      <c r="E18" s="11">
        <v>3.08</v>
      </c>
      <c r="F18" s="10">
        <v>-11.2</v>
      </c>
      <c r="G18" s="10">
        <v>6.8</v>
      </c>
      <c r="H18">
        <v>12.1</v>
      </c>
    </row>
    <row r="19" spans="1:8">
      <c r="A19" s="9" t="s">
        <v>21</v>
      </c>
      <c r="B19" s="6" t="s">
        <v>30</v>
      </c>
      <c r="C19">
        <v>11.1</v>
      </c>
      <c r="D19" s="10">
        <v>42</v>
      </c>
      <c r="E19" s="11">
        <v>3.17</v>
      </c>
      <c r="F19" s="10">
        <v>-12.8</v>
      </c>
      <c r="G19" s="10">
        <v>15.4</v>
      </c>
      <c r="H19">
        <v>6.6</v>
      </c>
    </row>
    <row r="20" spans="1:8">
      <c r="A20" s="9" t="s">
        <v>22</v>
      </c>
      <c r="B20" s="6" t="s">
        <v>30</v>
      </c>
      <c r="C20">
        <v>7.8</v>
      </c>
      <c r="D20" s="10">
        <v>17.899999999999999</v>
      </c>
      <c r="E20" s="11">
        <v>3.04</v>
      </c>
      <c r="F20" s="10">
        <v>-8.1999999999999993</v>
      </c>
      <c r="G20" s="10">
        <v>6.9</v>
      </c>
      <c r="H20">
        <v>13.2</v>
      </c>
    </row>
    <row r="21" spans="1:8">
      <c r="A21" s="9" t="s">
        <v>23</v>
      </c>
      <c r="B21" s="6" t="s">
        <v>30</v>
      </c>
      <c r="C21">
        <v>15.9</v>
      </c>
      <c r="D21" s="10">
        <v>43.3</v>
      </c>
      <c r="E21" s="11">
        <v>3.16</v>
      </c>
      <c r="F21" s="10">
        <v>-20.6</v>
      </c>
      <c r="G21" s="10">
        <v>16</v>
      </c>
      <c r="H21">
        <v>9.4</v>
      </c>
    </row>
    <row r="22" spans="1:8">
      <c r="A22" s="9" t="s">
        <v>24</v>
      </c>
      <c r="B22" s="6" t="s">
        <v>30</v>
      </c>
      <c r="C22">
        <v>12.6</v>
      </c>
      <c r="D22" s="10">
        <v>30.2</v>
      </c>
      <c r="E22" s="11">
        <v>3.11</v>
      </c>
      <c r="F22" s="10">
        <v>-14.9</v>
      </c>
      <c r="G22" s="10">
        <v>11.3</v>
      </c>
      <c r="H22">
        <v>10.8</v>
      </c>
    </row>
    <row r="23" spans="1:8">
      <c r="A23" s="9" t="s">
        <v>25</v>
      </c>
      <c r="B23" s="6" t="s">
        <v>30</v>
      </c>
      <c r="C23">
        <v>12.8</v>
      </c>
      <c r="D23" s="10">
        <v>24.7</v>
      </c>
      <c r="E23" s="11">
        <v>3.11</v>
      </c>
      <c r="F23" s="10">
        <v>-8.6</v>
      </c>
      <c r="G23" s="10">
        <v>9.3000000000000007</v>
      </c>
      <c r="H23">
        <v>12.1</v>
      </c>
    </row>
    <row r="24" spans="1:8">
      <c r="A24" s="9" t="s">
        <v>26</v>
      </c>
      <c r="B24" s="6" t="s">
        <v>30</v>
      </c>
      <c r="C24">
        <v>13.9</v>
      </c>
      <c r="D24" s="10">
        <v>30.9</v>
      </c>
      <c r="E24" s="11">
        <v>3.16</v>
      </c>
      <c r="F24" s="10">
        <v>-16.600000000000001</v>
      </c>
      <c r="G24" s="10">
        <v>11.4</v>
      </c>
      <c r="H24">
        <v>9.6</v>
      </c>
    </row>
    <row r="25" spans="1:8">
      <c r="A25" s="9" t="s">
        <v>27</v>
      </c>
      <c r="B25" s="6" t="s">
        <v>30</v>
      </c>
      <c r="C25">
        <v>5.0999999999999996</v>
      </c>
      <c r="D25">
        <v>38.700000000000003</v>
      </c>
      <c r="E25" s="5">
        <v>3.2</v>
      </c>
      <c r="F25">
        <v>-9.9</v>
      </c>
      <c r="G25">
        <v>14.2</v>
      </c>
      <c r="H25">
        <v>12</v>
      </c>
    </row>
    <row r="27" spans="1:8">
      <c r="A27" s="13" t="s">
        <v>52</v>
      </c>
      <c r="C27" s="4">
        <f>AVERAGE(C2:C25)</f>
        <v>10.133333333333335</v>
      </c>
      <c r="D27" s="4">
        <f t="shared" ref="D27:H27" si="0">AVERAGE(D2:D25)</f>
        <v>32.545833333333341</v>
      </c>
      <c r="E27" s="5">
        <f t="shared" si="0"/>
        <v>3.1529166666666661</v>
      </c>
      <c r="F27" s="4">
        <f t="shared" si="0"/>
        <v>-13.595833333333333</v>
      </c>
      <c r="G27" s="4">
        <f t="shared" si="0"/>
        <v>12.004166666666665</v>
      </c>
      <c r="H27" s="4">
        <f t="shared" si="0"/>
        <v>10.124999999999998</v>
      </c>
    </row>
    <row r="28" spans="1:8">
      <c r="A28" s="13" t="s">
        <v>53</v>
      </c>
      <c r="C28" s="4">
        <f>STDEV(C2:C25)</f>
        <v>4.1896006519939837</v>
      </c>
      <c r="D28" s="4">
        <f t="shared" ref="D28:H28" si="1">STDEV(D2:D25)</f>
        <v>10.326832047870589</v>
      </c>
      <c r="E28" s="5">
        <f t="shared" si="1"/>
        <v>7.2620464636753576E-2</v>
      </c>
      <c r="F28" s="4">
        <f t="shared" si="1"/>
        <v>4.7429104224476317</v>
      </c>
      <c r="G28" s="4">
        <f t="shared" si="1"/>
        <v>3.7350838610766686</v>
      </c>
      <c r="H28" s="4">
        <f t="shared" si="1"/>
        <v>1.9287865074456401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6CB1B-598C-884C-9B39-F61FFE714BDB}">
  <dimension ref="A1:G33"/>
  <sheetViews>
    <sheetView tabSelected="1" zoomScale="50" zoomScaleNormal="50" workbookViewId="0">
      <selection activeCell="B50" sqref="B50"/>
    </sheetView>
  </sheetViews>
  <sheetFormatPr defaultColWidth="10.6640625" defaultRowHeight="15.5"/>
  <cols>
    <col min="1" max="1" width="17.1640625" customWidth="1"/>
  </cols>
  <sheetData>
    <row r="1" spans="1:7" ht="63">
      <c r="A1" s="1" t="s">
        <v>0</v>
      </c>
      <c r="B1" s="1" t="s">
        <v>31</v>
      </c>
      <c r="C1" s="1" t="s">
        <v>48</v>
      </c>
      <c r="D1" s="1" t="s">
        <v>49</v>
      </c>
      <c r="E1" s="1" t="s">
        <v>45</v>
      </c>
      <c r="F1" s="1" t="s">
        <v>46</v>
      </c>
      <c r="G1" s="1" t="s">
        <v>47</v>
      </c>
    </row>
    <row r="2" spans="1:7">
      <c r="A2" s="8" t="s">
        <v>4</v>
      </c>
      <c r="B2" s="7" t="s">
        <v>32</v>
      </c>
      <c r="C2" s="12">
        <v>-14.152959067084513</v>
      </c>
      <c r="D2" s="12">
        <v>-3.7253175293269893</v>
      </c>
      <c r="E2" s="4">
        <f t="shared" ref="E2:E25" si="0">1.03091*D2+30.91</f>
        <v>27.069532905841513</v>
      </c>
      <c r="F2" s="4">
        <f>1.0322*E2-9.6849</f>
        <v>18.256271865409609</v>
      </c>
      <c r="G2" s="4">
        <f>1.59*E2-48.634</f>
        <v>-5.5934426797119912</v>
      </c>
    </row>
    <row r="3" spans="1:7">
      <c r="A3" s="8" t="s">
        <v>5</v>
      </c>
      <c r="B3" s="7" t="s">
        <v>33</v>
      </c>
      <c r="C3" s="12">
        <v>-4.1678183345979614</v>
      </c>
      <c r="D3" s="12">
        <v>-5.2508626264353158</v>
      </c>
      <c r="E3" s="4">
        <f t="shared" si="0"/>
        <v>25.49683320978157</v>
      </c>
      <c r="F3" s="4">
        <f t="shared" ref="F3:F25" si="1">1.0322*E3-9.6849</f>
        <v>16.632931239136539</v>
      </c>
      <c r="G3" s="4">
        <f t="shared" ref="G3:G25" si="2">1.59*E3-48.634</f>
        <v>-8.094035196447301</v>
      </c>
    </row>
    <row r="4" spans="1:7">
      <c r="A4" s="8" t="s">
        <v>6</v>
      </c>
      <c r="B4" s="7" t="s">
        <v>34</v>
      </c>
      <c r="C4" s="12">
        <v>-7.9100684996587214</v>
      </c>
      <c r="D4" s="12">
        <v>-5.4397638139226832</v>
      </c>
      <c r="E4" s="4">
        <f t="shared" si="0"/>
        <v>25.302093086588968</v>
      </c>
      <c r="F4" s="4">
        <f t="shared" si="1"/>
        <v>16.43192048397713</v>
      </c>
      <c r="G4" s="4">
        <f t="shared" si="2"/>
        <v>-8.4036719923235381</v>
      </c>
    </row>
    <row r="5" spans="1:7">
      <c r="A5" s="8" t="s">
        <v>7</v>
      </c>
      <c r="B5" s="7" t="s">
        <v>35</v>
      </c>
      <c r="C5" s="12">
        <v>-4.1904379813221224</v>
      </c>
      <c r="D5" s="12">
        <v>0.47202968119479083</v>
      </c>
      <c r="E5" s="4">
        <f t="shared" si="0"/>
        <v>31.396620118640524</v>
      </c>
      <c r="F5" s="4">
        <f t="shared" si="1"/>
        <v>22.722691286460751</v>
      </c>
      <c r="G5" s="4">
        <f t="shared" si="2"/>
        <v>1.2866259886384341</v>
      </c>
    </row>
    <row r="6" spans="1:7">
      <c r="A6" s="8" t="s">
        <v>8</v>
      </c>
      <c r="B6" s="7" t="s">
        <v>33</v>
      </c>
      <c r="C6" s="12">
        <v>-10.78251074019234</v>
      </c>
      <c r="D6" s="12">
        <v>-5.0691867161787254</v>
      </c>
      <c r="E6" s="4">
        <f t="shared" si="0"/>
        <v>25.68412472242419</v>
      </c>
      <c r="F6" s="4">
        <f t="shared" si="1"/>
        <v>16.826253538486249</v>
      </c>
      <c r="G6" s="4">
        <f t="shared" si="2"/>
        <v>-7.7962416913455357</v>
      </c>
    </row>
    <row r="7" spans="1:7">
      <c r="A7" s="8" t="s">
        <v>9</v>
      </c>
      <c r="B7" s="7" t="s">
        <v>34</v>
      </c>
      <c r="C7" s="12">
        <v>-1.2826398881884464</v>
      </c>
      <c r="D7" s="12">
        <v>-2.5658585125852067</v>
      </c>
      <c r="E7" s="4">
        <f t="shared" si="0"/>
        <v>28.264830800790783</v>
      </c>
      <c r="F7" s="4">
        <f t="shared" si="1"/>
        <v>19.490058352576249</v>
      </c>
      <c r="G7" s="4">
        <f t="shared" si="2"/>
        <v>-3.6929190267426506</v>
      </c>
    </row>
    <row r="8" spans="1:7">
      <c r="A8" s="8" t="s">
        <v>10</v>
      </c>
      <c r="B8" s="7" t="s">
        <v>36</v>
      </c>
      <c r="C8" s="12">
        <v>-11.797084421546437</v>
      </c>
      <c r="D8" s="12">
        <v>-5.2410983525313251</v>
      </c>
      <c r="E8" s="4">
        <f t="shared" si="0"/>
        <v>25.506899297391932</v>
      </c>
      <c r="F8" s="4">
        <f t="shared" si="1"/>
        <v>16.64332145476795</v>
      </c>
      <c r="G8" s="4">
        <f t="shared" si="2"/>
        <v>-8.0780301171468238</v>
      </c>
    </row>
    <row r="9" spans="1:7">
      <c r="A9" s="8" t="s">
        <v>11</v>
      </c>
      <c r="B9" s="7" t="s">
        <v>34</v>
      </c>
      <c r="C9" s="12">
        <v>-5.0835809533396805</v>
      </c>
      <c r="D9" s="12">
        <v>-3.7483148693804469</v>
      </c>
      <c r="E9" s="4">
        <f t="shared" si="0"/>
        <v>27.045824718007005</v>
      </c>
      <c r="F9" s="4">
        <f t="shared" si="1"/>
        <v>18.231800273926829</v>
      </c>
      <c r="G9" s="4">
        <f t="shared" si="2"/>
        <v>-5.6311386983688578</v>
      </c>
    </row>
    <row r="10" spans="1:7">
      <c r="A10" s="8" t="s">
        <v>12</v>
      </c>
      <c r="B10" s="7" t="s">
        <v>37</v>
      </c>
      <c r="C10" s="12">
        <v>-12.037746428328271</v>
      </c>
      <c r="D10" s="12">
        <v>-0.66166593767846993</v>
      </c>
      <c r="E10" s="4">
        <f t="shared" si="0"/>
        <v>30.227881968187887</v>
      </c>
      <c r="F10" s="4">
        <f t="shared" si="1"/>
        <v>21.516319767563537</v>
      </c>
      <c r="G10" s="4">
        <f t="shared" si="2"/>
        <v>-0.571667670581256</v>
      </c>
    </row>
    <row r="11" spans="1:7">
      <c r="A11" s="9" t="s">
        <v>13</v>
      </c>
      <c r="B11" s="7" t="s">
        <v>38</v>
      </c>
      <c r="C11" s="12">
        <v>-0.64472115291899967</v>
      </c>
      <c r="D11" s="12">
        <v>-0.97575996500946227</v>
      </c>
      <c r="E11" s="4">
        <f t="shared" si="0"/>
        <v>29.904079294472094</v>
      </c>
      <c r="F11" s="4">
        <f t="shared" si="1"/>
        <v>21.182090647754094</v>
      </c>
      <c r="G11" s="4">
        <f t="shared" si="2"/>
        <v>-1.0865139217893685</v>
      </c>
    </row>
    <row r="12" spans="1:7">
      <c r="A12" s="9" t="s">
        <v>14</v>
      </c>
      <c r="B12" s="7" t="s">
        <v>39</v>
      </c>
      <c r="C12" s="12">
        <v>-5.8429113485385322</v>
      </c>
      <c r="D12" s="12">
        <v>-3.9660337906650391</v>
      </c>
      <c r="E12" s="4">
        <f t="shared" si="0"/>
        <v>26.821376104865504</v>
      </c>
      <c r="F12" s="4">
        <f t="shared" si="1"/>
        <v>18.000124415442173</v>
      </c>
      <c r="G12" s="4">
        <f t="shared" si="2"/>
        <v>-5.9880119932638465</v>
      </c>
    </row>
    <row r="13" spans="1:7">
      <c r="A13" s="9" t="s">
        <v>15</v>
      </c>
      <c r="B13" s="7" t="s">
        <v>40</v>
      </c>
      <c r="C13" s="12">
        <v>-15.806272953753227</v>
      </c>
      <c r="D13" s="12">
        <v>-3.4970838397248856</v>
      </c>
      <c r="E13" s="4">
        <f t="shared" si="0"/>
        <v>27.304821298789218</v>
      </c>
      <c r="F13" s="4">
        <f t="shared" si="1"/>
        <v>18.499136544610231</v>
      </c>
      <c r="G13" s="4">
        <f t="shared" si="2"/>
        <v>-5.2193341349251412</v>
      </c>
    </row>
    <row r="14" spans="1:7">
      <c r="A14" s="9" t="s">
        <v>16</v>
      </c>
      <c r="B14" s="7" t="s">
        <v>33</v>
      </c>
      <c r="C14" s="12">
        <v>-0.59625909781211583</v>
      </c>
      <c r="D14" s="12">
        <v>-5.0007920419087588</v>
      </c>
      <c r="E14" s="4">
        <f t="shared" si="0"/>
        <v>25.754633476075842</v>
      </c>
      <c r="F14" s="4">
        <f t="shared" si="1"/>
        <v>16.899032674005483</v>
      </c>
      <c r="G14" s="4">
        <f t="shared" si="2"/>
        <v>-7.6841327730394084</v>
      </c>
    </row>
    <row r="15" spans="1:7">
      <c r="A15" s="9" t="s">
        <v>17</v>
      </c>
      <c r="B15" s="7" t="s">
        <v>41</v>
      </c>
      <c r="C15" s="12">
        <v>-1.2952519734323251</v>
      </c>
      <c r="D15" s="12">
        <v>-5.4852459082708522</v>
      </c>
      <c r="E15" s="4">
        <f t="shared" si="0"/>
        <v>25.255205140704497</v>
      </c>
      <c r="F15" s="4">
        <f t="shared" si="1"/>
        <v>16.38352274623518</v>
      </c>
      <c r="G15" s="4">
        <f t="shared" si="2"/>
        <v>-8.4782238262798515</v>
      </c>
    </row>
    <row r="16" spans="1:7">
      <c r="A16" s="9" t="s">
        <v>18</v>
      </c>
      <c r="B16" s="7" t="s">
        <v>35</v>
      </c>
      <c r="C16" s="12">
        <v>-3.8795332047419349</v>
      </c>
      <c r="D16" s="12">
        <v>-3.6964526347248547</v>
      </c>
      <c r="E16" s="4">
        <f t="shared" si="0"/>
        <v>27.0992900143358</v>
      </c>
      <c r="F16" s="4">
        <f t="shared" si="1"/>
        <v>18.286987152797415</v>
      </c>
      <c r="G16" s="4">
        <f t="shared" si="2"/>
        <v>-5.5461288772060797</v>
      </c>
    </row>
    <row r="17" spans="1:7">
      <c r="A17" s="9" t="s">
        <v>19</v>
      </c>
      <c r="B17" s="7" t="s">
        <v>42</v>
      </c>
      <c r="C17" s="12">
        <v>-14.426049746386692</v>
      </c>
      <c r="D17" s="12">
        <v>-4.3928932042963176</v>
      </c>
      <c r="E17" s="4">
        <f t="shared" si="0"/>
        <v>26.381322466758881</v>
      </c>
      <c r="F17" s="4">
        <f t="shared" si="1"/>
        <v>17.545901050188519</v>
      </c>
      <c r="G17" s="4">
        <f>1.59*E17-48.634</f>
        <v>-6.6876972778533741</v>
      </c>
    </row>
    <row r="18" spans="1:7">
      <c r="A18" s="9" t="s">
        <v>20</v>
      </c>
      <c r="B18" s="7" t="s">
        <v>33</v>
      </c>
      <c r="C18" s="12">
        <v>-1.52125349110666</v>
      </c>
      <c r="D18" s="12">
        <v>0.17706609133609796</v>
      </c>
      <c r="E18" s="4">
        <f t="shared" si="0"/>
        <v>31.092539204219296</v>
      </c>
      <c r="F18" s="4">
        <f t="shared" si="1"/>
        <v>22.408818966595156</v>
      </c>
      <c r="G18" s="4">
        <f t="shared" si="2"/>
        <v>0.80313733470867987</v>
      </c>
    </row>
    <row r="19" spans="1:7">
      <c r="A19" s="9" t="s">
        <v>54</v>
      </c>
      <c r="B19" s="7" t="s">
        <v>41</v>
      </c>
      <c r="C19" s="12">
        <v>-7.6797967744458004</v>
      </c>
      <c r="D19" s="12">
        <v>-4.3188684101106176</v>
      </c>
      <c r="E19" s="4">
        <f t="shared" si="0"/>
        <v>26.457635367332863</v>
      </c>
      <c r="F19" s="4">
        <f t="shared" si="1"/>
        <v>17.624671226160977</v>
      </c>
      <c r="G19" s="4">
        <f t="shared" si="2"/>
        <v>-6.5663597659407458</v>
      </c>
    </row>
    <row r="20" spans="1:7">
      <c r="A20" s="9" t="s">
        <v>22</v>
      </c>
      <c r="B20" s="7" t="s">
        <v>36</v>
      </c>
      <c r="C20" s="12">
        <v>-1.5892905564359061</v>
      </c>
      <c r="D20" s="12">
        <v>-4.4689158439020407</v>
      </c>
      <c r="E20" s="4">
        <f t="shared" si="0"/>
        <v>26.302949967362949</v>
      </c>
      <c r="F20" s="4">
        <f t="shared" si="1"/>
        <v>17.465004956312036</v>
      </c>
      <c r="G20" s="4">
        <f t="shared" si="2"/>
        <v>-6.8123095518929091</v>
      </c>
    </row>
    <row r="21" spans="1:7">
      <c r="A21" s="9" t="s">
        <v>23</v>
      </c>
      <c r="B21" s="7" t="s">
        <v>43</v>
      </c>
      <c r="C21" s="12">
        <v>-14.399747144498205</v>
      </c>
      <c r="D21" s="12">
        <v>-4.1909735911981745</v>
      </c>
      <c r="E21" s="4">
        <f t="shared" si="0"/>
        <v>26.589483415097888</v>
      </c>
      <c r="F21" s="4">
        <f t="shared" si="1"/>
        <v>17.76076478106404</v>
      </c>
      <c r="G21" s="4">
        <f t="shared" si="2"/>
        <v>-6.3567213699943537</v>
      </c>
    </row>
    <row r="22" spans="1:7">
      <c r="A22" s="9" t="s">
        <v>24</v>
      </c>
      <c r="B22" s="7" t="s">
        <v>41</v>
      </c>
      <c r="C22" s="12">
        <v>-5.7827590987241395</v>
      </c>
      <c r="D22" s="12">
        <v>-4.8772264597435191</v>
      </c>
      <c r="E22" s="4">
        <f t="shared" si="0"/>
        <v>25.882018470385809</v>
      </c>
      <c r="F22" s="4">
        <f t="shared" si="1"/>
        <v>17.03051946513223</v>
      </c>
      <c r="G22" s="4">
        <f t="shared" si="2"/>
        <v>-7.4815906320865651</v>
      </c>
    </row>
    <row r="23" spans="1:7">
      <c r="A23" s="9" t="s">
        <v>25</v>
      </c>
      <c r="B23" s="7" t="s">
        <v>40</v>
      </c>
      <c r="C23" s="12">
        <v>-4.2629898193189497</v>
      </c>
      <c r="D23" s="12">
        <v>1.0019673942798137</v>
      </c>
      <c r="E23" s="4">
        <f t="shared" si="0"/>
        <v>31.942938206437002</v>
      </c>
      <c r="F23" s="4">
        <f t="shared" si="1"/>
        <v>23.286600816684278</v>
      </c>
      <c r="G23" s="4">
        <f t="shared" si="2"/>
        <v>2.1552717482348385</v>
      </c>
    </row>
    <row r="24" spans="1:7">
      <c r="A24" s="9" t="s">
        <v>26</v>
      </c>
      <c r="B24" s="7" t="s">
        <v>44</v>
      </c>
      <c r="C24" s="12">
        <v>-10.901953495223495</v>
      </c>
      <c r="D24" s="12">
        <v>-3.34821422641097</v>
      </c>
      <c r="E24" s="4">
        <f t="shared" si="0"/>
        <v>27.458292471850669</v>
      </c>
      <c r="F24" s="4">
        <f t="shared" si="1"/>
        <v>18.657549489444257</v>
      </c>
      <c r="G24" s="4">
        <f t="shared" si="2"/>
        <v>-4.9753149697574344</v>
      </c>
    </row>
    <row r="25" spans="1:7">
      <c r="A25" s="9" t="s">
        <v>27</v>
      </c>
      <c r="B25" s="7" t="s">
        <v>44</v>
      </c>
      <c r="C25" s="12">
        <v>-6.17450555171565</v>
      </c>
      <c r="D25" s="12">
        <v>-2.1189343261061429</v>
      </c>
      <c r="E25" s="4">
        <f t="shared" si="0"/>
        <v>28.725569413873917</v>
      </c>
      <c r="F25" s="4">
        <f t="shared" si="1"/>
        <v>19.965632749000655</v>
      </c>
      <c r="G25" s="4">
        <f t="shared" si="2"/>
        <v>-2.9603446319404725</v>
      </c>
    </row>
    <row r="27" spans="1:7">
      <c r="A27" s="13" t="s">
        <v>52</v>
      </c>
      <c r="C27" s="4">
        <f>AVERAGE(C2:C25)</f>
        <v>-6.925339238471298</v>
      </c>
      <c r="D27" s="4">
        <f t="shared" ref="D27:G27" si="3">AVERAGE(D2:D25)</f>
        <v>-3.3495166430541712</v>
      </c>
      <c r="E27" s="4">
        <f t="shared" si="3"/>
        <v>27.456949797509026</v>
      </c>
      <c r="F27" s="4">
        <f t="shared" si="3"/>
        <v>18.656163580988814</v>
      </c>
      <c r="G27" s="4">
        <f t="shared" si="3"/>
        <v>-4.977449821960648</v>
      </c>
    </row>
    <row r="28" spans="1:7">
      <c r="A28" s="13" t="s">
        <v>53</v>
      </c>
      <c r="C28" s="4">
        <f>STDEV(C2:C25)</f>
        <v>4.951671515530002</v>
      </c>
      <c r="D28" s="4">
        <f t="shared" ref="D28:G28" si="4">STDEV(D2:D25)</f>
        <v>1.9772352016020647</v>
      </c>
      <c r="E28" s="4">
        <f t="shared" si="4"/>
        <v>2.0383515416835847</v>
      </c>
      <c r="F28" s="4">
        <f t="shared" si="4"/>
        <v>2.1039864613258201</v>
      </c>
      <c r="G28" s="4">
        <f t="shared" si="4"/>
        <v>3.2409789512768987</v>
      </c>
    </row>
    <row r="33" spans="1:1">
      <c r="A3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Bone Collagen</vt:lpstr>
      <vt:lpstr>Tooth Enamel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Anne Macroberts</dc:creator>
  <cp:lastModifiedBy>Caitlin Kelly</cp:lastModifiedBy>
  <dcterms:created xsi:type="dcterms:W3CDTF">2025-02-04T15:35:09Z</dcterms:created>
  <dcterms:modified xsi:type="dcterms:W3CDTF">2026-03-31T13:33:01Z</dcterms:modified>
</cp:coreProperties>
</file>