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rt/Documents/"/>
    </mc:Choice>
  </mc:AlternateContent>
  <xr:revisionPtr revIDLastSave="0" documentId="8_{40263A00-499E-9C43-9A22-66303F783ED2}" xr6:coauthVersionLast="38" xr6:coauthVersionMax="38" xr10:uidLastSave="{00000000-0000-0000-0000-000000000000}"/>
  <bookViews>
    <workbookView xWindow="380" yWindow="460" windowWidth="28040" windowHeight="15960" activeTab="3" xr2:uid="{B1C19838-AEFA-AE41-ACBC-801DBFEB275C}"/>
  </bookViews>
  <sheets>
    <sheet name="Customer infor" sheetId="2" r:id="rId1"/>
    <sheet name="transactions" sheetId="4" r:id="rId2"/>
    <sheet name="Payment plan calculator" sheetId="1" r:id="rId3"/>
    <sheet name="current payment plan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I7" i="3"/>
  <c r="K7" i="3" s="1"/>
  <c r="G2" i="3"/>
  <c r="K2" i="3" s="1"/>
  <c r="M2" i="3" s="1"/>
  <c r="F7" i="3"/>
  <c r="D5" i="2"/>
  <c r="I6" i="1"/>
  <c r="K6" i="1" s="1"/>
  <c r="D6" i="1"/>
  <c r="M2" i="1"/>
  <c r="K2" i="1"/>
  <c r="I2" i="1"/>
  <c r="G2" i="1"/>
  <c r="F6" i="1"/>
  <c r="I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Michl</author>
  </authors>
  <commentList>
    <comment ref="E4" authorId="0" shapeId="0" xr:uid="{366838A0-A349-7945-9726-E4F689AA2B98}">
      <text>
        <r>
          <rPr>
            <b/>
            <sz val="10"/>
            <color rgb="FF000000"/>
            <rFont val="Tahoma"/>
            <family val="2"/>
          </rPr>
          <t>Kurt Michl: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functions from left to right, testing on zeros ie first non zero. 
</t>
        </r>
      </text>
    </comment>
  </commentList>
</comments>
</file>

<file path=xl/sharedStrings.xml><?xml version="1.0" encoding="utf-8"?>
<sst xmlns="http://schemas.openxmlformats.org/spreadsheetml/2006/main" count="282" uniqueCount="74">
  <si>
    <t>Upfront Sale Price</t>
  </si>
  <si>
    <t>Upfront cost</t>
  </si>
  <si>
    <t>accumulated amount</t>
  </si>
  <si>
    <t>remainder</t>
  </si>
  <si>
    <t>Effective Interest rate</t>
  </si>
  <si>
    <t>Monthly interest rate</t>
  </si>
  <si>
    <t>Weekly interest rate</t>
  </si>
  <si>
    <t>Daily interest rate</t>
  </si>
  <si>
    <t xml:space="preserve">questions: </t>
  </si>
  <si>
    <t>was your reccomendation to set a timeframe for the loan to repaid by?</t>
  </si>
  <si>
    <t>customer info</t>
  </si>
  <si>
    <t xml:space="preserve">date of sale </t>
  </si>
  <si>
    <t>projected end-date</t>
  </si>
  <si>
    <t>Payments made</t>
  </si>
  <si>
    <t>Amount owing</t>
  </si>
  <si>
    <t xml:space="preserve">1st payment </t>
  </si>
  <si>
    <t xml:space="preserve">date </t>
  </si>
  <si>
    <t xml:space="preserve">amount </t>
  </si>
  <si>
    <t>2nd payment</t>
  </si>
  <si>
    <t>Deposit</t>
  </si>
  <si>
    <t>amount</t>
  </si>
  <si>
    <t>name</t>
  </si>
  <si>
    <t>Mobile money</t>
  </si>
  <si>
    <t xml:space="preserve">interest rate would have to be lower to avoid remainder increasing over a reasonable time period. </t>
  </si>
  <si>
    <t>Customer info</t>
  </si>
  <si>
    <t>mobile money</t>
  </si>
  <si>
    <t xml:space="preserve">2nd payment </t>
  </si>
  <si>
    <t>date made</t>
  </si>
  <si>
    <t>sumif along this page by phone number</t>
  </si>
  <si>
    <t>max of date of m=payments made</t>
  </si>
  <si>
    <t>Salomy</t>
  </si>
  <si>
    <t>Mhango</t>
  </si>
  <si>
    <t>Mpamba</t>
  </si>
  <si>
    <t>Edgar</t>
  </si>
  <si>
    <t>Mpatula</t>
  </si>
  <si>
    <t>Victoria</t>
  </si>
  <si>
    <t>Jackson</t>
  </si>
  <si>
    <t>Mathews</t>
  </si>
  <si>
    <t>Katete</t>
  </si>
  <si>
    <t>Sam Hamphrey</t>
  </si>
  <si>
    <t>Nkoka</t>
  </si>
  <si>
    <t>Magret</t>
  </si>
  <si>
    <t>Nsongazaudzu</t>
  </si>
  <si>
    <t>Agnes</t>
  </si>
  <si>
    <t>Patani</t>
  </si>
  <si>
    <t>Bertha</t>
  </si>
  <si>
    <t>Makina</t>
  </si>
  <si>
    <t>Maggie Mofolo</t>
  </si>
  <si>
    <t>John</t>
  </si>
  <si>
    <t>Suwedi</t>
  </si>
  <si>
    <t>Kabichi</t>
  </si>
  <si>
    <t>Flora Kasinja</t>
  </si>
  <si>
    <t>Witness</t>
  </si>
  <si>
    <t>Doreen</t>
  </si>
  <si>
    <t>Chipwaila</t>
  </si>
  <si>
    <t>Veronica</t>
  </si>
  <si>
    <t>Mwayi Mbemba</t>
  </si>
  <si>
    <t>Suzeen</t>
  </si>
  <si>
    <t>Stephano</t>
  </si>
  <si>
    <t>x</t>
  </si>
  <si>
    <t>Kazembe</t>
  </si>
  <si>
    <t>Chisomo</t>
  </si>
  <si>
    <t>Nkhata</t>
  </si>
  <si>
    <t>Lickson square</t>
  </si>
  <si>
    <t>Jumali</t>
  </si>
  <si>
    <t>Cecilia</t>
  </si>
  <si>
    <t>Sandram</t>
  </si>
  <si>
    <t>Vayda</t>
  </si>
  <si>
    <t>Chipawo</t>
  </si>
  <si>
    <t>Mavuto</t>
  </si>
  <si>
    <t>Masamba</t>
  </si>
  <si>
    <t>Ganizani</t>
  </si>
  <si>
    <t>Lampiao</t>
  </si>
  <si>
    <t>Amount owing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</si>
</sst>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1" xfId="0" applyNumberFormat="1" applyBorder="1"/>
    <xf numFmtId="0" fontId="0" fillId="0" borderId="2" xfId="0" applyFill="1" applyBorder="1"/>
    <xf numFmtId="0" fontId="0" fillId="0" borderId="4" xfId="0" applyFill="1" applyBorder="1"/>
    <xf numFmtId="1" fontId="0" fillId="0" borderId="12" xfId="0" applyNumberForma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1" fontId="2" fillId="0" borderId="0" xfId="0" applyNumberFormat="1" applyFont="1"/>
    <xf numFmtId="1" fontId="6" fillId="0" borderId="0" xfId="0" applyNumberFormat="1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D92D-04F0-7844-AB0C-FBF30A94AC7E}">
  <dimension ref="A4:F5"/>
  <sheetViews>
    <sheetView workbookViewId="0">
      <selection activeCell="I12" sqref="I12"/>
    </sheetView>
  </sheetViews>
  <sheetFormatPr baseColWidth="10" defaultRowHeight="16" x14ac:dyDescent="0.2"/>
  <cols>
    <col min="1" max="1" width="12.5" bestFit="1" customWidth="1"/>
    <col min="3" max="3" width="16.83203125" bestFit="1" customWidth="1"/>
    <col min="4" max="4" width="14.33203125" bestFit="1" customWidth="1"/>
    <col min="5" max="5" width="13.1640625" bestFit="1" customWidth="1"/>
    <col min="6" max="6" width="17.5" bestFit="1" customWidth="1"/>
  </cols>
  <sheetData>
    <row r="4" spans="1:6" x14ac:dyDescent="0.2">
      <c r="A4" s="4" t="s">
        <v>10</v>
      </c>
      <c r="B4" s="5" t="s">
        <v>11</v>
      </c>
      <c r="C4" s="6" t="s">
        <v>12</v>
      </c>
      <c r="D4" s="19" t="s">
        <v>13</v>
      </c>
      <c r="E4" s="20" t="s">
        <v>14</v>
      </c>
      <c r="F4" s="41" t="s">
        <v>73</v>
      </c>
    </row>
    <row r="5" spans="1:6" x14ac:dyDescent="0.2">
      <c r="D5">
        <f>SUMIF('Payment plan calculator'!5:5,"amount",'Payment plan calculator'!6:6)</f>
        <v>10200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2C95-3ECC-F549-AF99-CAE6B8E319A0}">
  <dimension ref="A4:J82"/>
  <sheetViews>
    <sheetView topLeftCell="A2" workbookViewId="0">
      <selection activeCell="M7" sqref="M7"/>
    </sheetView>
  </sheetViews>
  <sheetFormatPr baseColWidth="10" defaultRowHeight="16" x14ac:dyDescent="0.2"/>
  <cols>
    <col min="1" max="1" width="12.5" bestFit="1" customWidth="1"/>
    <col min="2" max="2" width="15.1640625" style="37" bestFit="1" customWidth="1"/>
  </cols>
  <sheetData>
    <row r="4" spans="1:10" x14ac:dyDescent="0.2">
      <c r="A4" t="s">
        <v>10</v>
      </c>
      <c r="B4" s="37" t="s">
        <v>25</v>
      </c>
      <c r="C4" t="s">
        <v>27</v>
      </c>
      <c r="D4" t="s">
        <v>20</v>
      </c>
      <c r="G4" t="s">
        <v>28</v>
      </c>
    </row>
    <row r="5" spans="1:10" x14ac:dyDescent="0.2">
      <c r="G5" t="s">
        <v>29</v>
      </c>
    </row>
    <row r="9" spans="1:10" x14ac:dyDescent="0.2">
      <c r="A9" s="31"/>
      <c r="B9" s="38">
        <v>265882654149</v>
      </c>
      <c r="C9" s="31">
        <v>0</v>
      </c>
      <c r="D9" s="31">
        <v>10005</v>
      </c>
      <c r="E9" s="32">
        <v>43111</v>
      </c>
      <c r="F9" s="31" t="s">
        <v>30</v>
      </c>
      <c r="G9" s="31" t="s">
        <v>31</v>
      </c>
      <c r="H9" s="33">
        <v>2400</v>
      </c>
      <c r="I9" s="31" t="s">
        <v>32</v>
      </c>
      <c r="J9" s="31"/>
    </row>
    <row r="10" spans="1:10" x14ac:dyDescent="0.2">
      <c r="A10" s="31"/>
      <c r="B10" s="38">
        <v>265888005357</v>
      </c>
      <c r="C10" s="31">
        <v>0</v>
      </c>
      <c r="D10" s="31">
        <v>10010</v>
      </c>
      <c r="E10" s="32">
        <v>43111</v>
      </c>
      <c r="F10" s="31" t="s">
        <v>33</v>
      </c>
      <c r="G10" s="31" t="s">
        <v>34</v>
      </c>
      <c r="H10" s="33">
        <v>1200</v>
      </c>
      <c r="I10" s="31" t="s">
        <v>32</v>
      </c>
      <c r="J10" s="31"/>
    </row>
    <row r="11" spans="1:10" x14ac:dyDescent="0.2">
      <c r="A11" s="31"/>
      <c r="B11" s="38">
        <v>265888005357</v>
      </c>
      <c r="C11" s="31">
        <v>0</v>
      </c>
      <c r="D11" s="31">
        <v>10010</v>
      </c>
      <c r="E11" s="32">
        <v>43111</v>
      </c>
      <c r="F11" s="31" t="s">
        <v>33</v>
      </c>
      <c r="G11" s="31" t="s">
        <v>34</v>
      </c>
      <c r="H11" s="33">
        <v>1000</v>
      </c>
      <c r="I11" s="31" t="s">
        <v>32</v>
      </c>
      <c r="J11" s="31"/>
    </row>
    <row r="12" spans="1:10" x14ac:dyDescent="0.2">
      <c r="A12" s="31"/>
      <c r="B12" s="38">
        <v>265883298188</v>
      </c>
      <c r="C12" s="31">
        <v>0</v>
      </c>
      <c r="D12" s="31">
        <v>10037</v>
      </c>
      <c r="E12" s="32">
        <v>43292</v>
      </c>
      <c r="F12" s="31" t="s">
        <v>35</v>
      </c>
      <c r="G12" s="31" t="s">
        <v>36</v>
      </c>
      <c r="H12" s="33">
        <v>2400</v>
      </c>
      <c r="I12" s="31" t="s">
        <v>32</v>
      </c>
      <c r="J12" s="31"/>
    </row>
    <row r="13" spans="1:10" x14ac:dyDescent="0.2">
      <c r="A13" s="31"/>
      <c r="B13" s="38">
        <v>265884018726</v>
      </c>
      <c r="C13" s="31">
        <v>0</v>
      </c>
      <c r="D13" s="31">
        <v>10009</v>
      </c>
      <c r="E13" s="32">
        <v>43292</v>
      </c>
      <c r="F13" s="31" t="s">
        <v>37</v>
      </c>
      <c r="G13" s="31" t="s">
        <v>38</v>
      </c>
      <c r="H13" s="33">
        <v>1200</v>
      </c>
      <c r="I13" s="31" t="s">
        <v>32</v>
      </c>
      <c r="J13" s="31"/>
    </row>
    <row r="14" spans="1:10" x14ac:dyDescent="0.2">
      <c r="A14" s="31"/>
      <c r="B14" s="38">
        <v>265888053762</v>
      </c>
      <c r="C14" s="31">
        <v>0</v>
      </c>
      <c r="D14" s="31">
        <v>10020</v>
      </c>
      <c r="E14" s="32">
        <v>43292</v>
      </c>
      <c r="F14" s="31" t="s">
        <v>39</v>
      </c>
      <c r="G14" s="31" t="s">
        <v>40</v>
      </c>
      <c r="H14" s="33">
        <v>4000</v>
      </c>
      <c r="I14" s="31" t="s">
        <v>32</v>
      </c>
      <c r="J14" s="31"/>
    </row>
    <row r="15" spans="1:10" x14ac:dyDescent="0.2">
      <c r="A15" s="31"/>
      <c r="B15" s="38">
        <v>265888053762</v>
      </c>
      <c r="C15" s="31">
        <v>0</v>
      </c>
      <c r="D15" s="31">
        <v>10020</v>
      </c>
      <c r="E15" s="32">
        <v>43292</v>
      </c>
      <c r="F15" s="31" t="s">
        <v>39</v>
      </c>
      <c r="G15" s="31" t="s">
        <v>40</v>
      </c>
      <c r="H15" s="31">
        <v>800</v>
      </c>
      <c r="I15" s="31" t="s">
        <v>32</v>
      </c>
      <c r="J15" s="31"/>
    </row>
    <row r="16" spans="1:10" x14ac:dyDescent="0.2">
      <c r="A16" s="31"/>
      <c r="B16" s="38">
        <v>265888526801</v>
      </c>
      <c r="C16" s="31">
        <v>0</v>
      </c>
      <c r="D16" s="31">
        <v>10017</v>
      </c>
      <c r="E16" s="32">
        <v>43292</v>
      </c>
      <c r="F16" s="31" t="s">
        <v>41</v>
      </c>
      <c r="G16" s="31" t="s">
        <v>42</v>
      </c>
      <c r="H16" s="33">
        <v>1200</v>
      </c>
      <c r="I16" s="31" t="s">
        <v>32</v>
      </c>
      <c r="J16" s="31"/>
    </row>
    <row r="17" spans="1:10" x14ac:dyDescent="0.2">
      <c r="A17" s="31"/>
      <c r="B17" s="38">
        <v>265883371561</v>
      </c>
      <c r="C17" s="31">
        <v>0</v>
      </c>
      <c r="D17" s="31">
        <v>10016</v>
      </c>
      <c r="E17" s="32">
        <v>43292</v>
      </c>
      <c r="F17" s="31" t="s">
        <v>43</v>
      </c>
      <c r="G17" s="31" t="s">
        <v>44</v>
      </c>
      <c r="H17" s="33">
        <v>9500</v>
      </c>
      <c r="I17" s="31" t="s">
        <v>32</v>
      </c>
      <c r="J17" s="31"/>
    </row>
    <row r="18" spans="1:10" x14ac:dyDescent="0.2">
      <c r="A18" s="31"/>
      <c r="B18" s="38">
        <v>265888619970</v>
      </c>
      <c r="C18" s="31">
        <v>0</v>
      </c>
      <c r="D18" s="31">
        <v>10029</v>
      </c>
      <c r="E18" s="32">
        <v>43293</v>
      </c>
      <c r="F18" s="31" t="s">
        <v>45</v>
      </c>
      <c r="G18" s="31" t="s">
        <v>46</v>
      </c>
      <c r="H18" s="33">
        <v>1200</v>
      </c>
      <c r="I18" s="31" t="s">
        <v>32</v>
      </c>
      <c r="J18" s="31"/>
    </row>
    <row r="19" spans="1:10" x14ac:dyDescent="0.2">
      <c r="A19" s="31"/>
      <c r="B19" s="38">
        <v>265883591657</v>
      </c>
      <c r="C19" s="31">
        <v>0</v>
      </c>
      <c r="D19" s="31">
        <v>10023</v>
      </c>
      <c r="E19" s="32">
        <v>43293</v>
      </c>
      <c r="F19" s="31" t="s">
        <v>47</v>
      </c>
      <c r="G19" s="31" t="s">
        <v>48</v>
      </c>
      <c r="H19" s="33">
        <v>1100</v>
      </c>
      <c r="I19" s="31" t="s">
        <v>32</v>
      </c>
      <c r="J19" s="31"/>
    </row>
    <row r="20" spans="1:10" x14ac:dyDescent="0.2">
      <c r="A20" s="31"/>
      <c r="B20" s="38">
        <v>265881883866</v>
      </c>
      <c r="C20" s="31">
        <v>0</v>
      </c>
      <c r="D20" s="31">
        <v>10044</v>
      </c>
      <c r="E20" s="32">
        <v>43293</v>
      </c>
      <c r="F20" s="31" t="s">
        <v>49</v>
      </c>
      <c r="G20" s="31" t="s">
        <v>50</v>
      </c>
      <c r="H20" s="33">
        <v>1200</v>
      </c>
      <c r="I20" s="31" t="s">
        <v>32</v>
      </c>
      <c r="J20" s="31"/>
    </row>
    <row r="21" spans="1:10" x14ac:dyDescent="0.2">
      <c r="A21" s="31"/>
      <c r="B21" s="38">
        <v>997381384</v>
      </c>
      <c r="C21" s="31">
        <v>0</v>
      </c>
      <c r="D21" s="31">
        <v>10021</v>
      </c>
      <c r="E21" s="32">
        <v>43294</v>
      </c>
      <c r="F21" s="31" t="s">
        <v>51</v>
      </c>
      <c r="G21" s="31" t="s">
        <v>52</v>
      </c>
      <c r="H21" s="33">
        <v>1200</v>
      </c>
      <c r="I21" s="31" t="s">
        <v>32</v>
      </c>
      <c r="J21" s="31"/>
    </row>
    <row r="22" spans="1:10" x14ac:dyDescent="0.2">
      <c r="A22" s="31"/>
      <c r="B22" s="39">
        <v>881620258</v>
      </c>
      <c r="C22" s="31">
        <v>0</v>
      </c>
      <c r="D22" s="31">
        <v>10007</v>
      </c>
      <c r="E22" s="32">
        <v>43294</v>
      </c>
      <c r="F22" s="31" t="s">
        <v>53</v>
      </c>
      <c r="G22" s="31" t="s">
        <v>54</v>
      </c>
      <c r="H22" s="33">
        <v>1200</v>
      </c>
      <c r="I22" s="31" t="s">
        <v>32</v>
      </c>
      <c r="J22" s="31"/>
    </row>
    <row r="23" spans="1:10" x14ac:dyDescent="0.2">
      <c r="A23" s="31"/>
      <c r="B23" s="38">
        <v>265881883866</v>
      </c>
      <c r="C23" s="31">
        <v>0</v>
      </c>
      <c r="D23" s="31">
        <v>10044</v>
      </c>
      <c r="E23" s="32">
        <v>43297</v>
      </c>
      <c r="F23" s="31" t="s">
        <v>49</v>
      </c>
      <c r="G23" s="31" t="s">
        <v>50</v>
      </c>
      <c r="H23" s="33">
        <v>2400</v>
      </c>
      <c r="I23" s="31" t="s">
        <v>32</v>
      </c>
      <c r="J23" s="31"/>
    </row>
    <row r="24" spans="1:10" x14ac:dyDescent="0.2">
      <c r="A24" s="31"/>
      <c r="B24" s="38">
        <v>265882654149</v>
      </c>
      <c r="C24" s="31">
        <v>0</v>
      </c>
      <c r="D24" s="31">
        <v>10005</v>
      </c>
      <c r="E24" s="32">
        <v>43297</v>
      </c>
      <c r="F24" s="31" t="s">
        <v>30</v>
      </c>
      <c r="G24" s="31" t="s">
        <v>31</v>
      </c>
      <c r="H24" s="33">
        <v>2400</v>
      </c>
      <c r="I24" s="31" t="s">
        <v>32</v>
      </c>
      <c r="J24" s="31"/>
    </row>
    <row r="25" spans="1:10" x14ac:dyDescent="0.2">
      <c r="A25" s="31"/>
      <c r="B25" s="38">
        <v>265888619970</v>
      </c>
      <c r="C25" s="31">
        <v>0</v>
      </c>
      <c r="D25" s="31">
        <v>10029</v>
      </c>
      <c r="E25" s="32">
        <v>43297</v>
      </c>
      <c r="F25" s="31" t="s">
        <v>45</v>
      </c>
      <c r="G25" s="31" t="s">
        <v>46</v>
      </c>
      <c r="H25" s="33">
        <v>1200</v>
      </c>
      <c r="I25" s="31" t="s">
        <v>32</v>
      </c>
      <c r="J25" s="31"/>
    </row>
    <row r="26" spans="1:10" x14ac:dyDescent="0.2">
      <c r="A26" s="31"/>
      <c r="B26" s="38">
        <v>265882940103</v>
      </c>
      <c r="C26" s="31">
        <v>0</v>
      </c>
      <c r="D26" s="31">
        <v>10008</v>
      </c>
      <c r="E26" s="32">
        <v>43298</v>
      </c>
      <c r="F26" s="31" t="s">
        <v>55</v>
      </c>
      <c r="G26" s="31" t="s">
        <v>56</v>
      </c>
      <c r="H26" s="33">
        <v>1200</v>
      </c>
      <c r="I26" s="31" t="s">
        <v>32</v>
      </c>
      <c r="J26" s="31"/>
    </row>
    <row r="27" spans="1:10" x14ac:dyDescent="0.2">
      <c r="A27" s="31"/>
      <c r="B27" s="39">
        <v>881620258</v>
      </c>
      <c r="C27" s="31">
        <v>0</v>
      </c>
      <c r="D27" s="31">
        <v>10007</v>
      </c>
      <c r="E27" s="32">
        <v>43298</v>
      </c>
      <c r="F27" s="31" t="s">
        <v>53</v>
      </c>
      <c r="G27" s="31" t="s">
        <v>54</v>
      </c>
      <c r="H27" s="33">
        <v>1200</v>
      </c>
      <c r="I27" s="31" t="s">
        <v>32</v>
      </c>
      <c r="J27" s="31"/>
    </row>
    <row r="28" spans="1:10" x14ac:dyDescent="0.2">
      <c r="A28" s="31"/>
      <c r="B28" s="38">
        <v>265881420900</v>
      </c>
      <c r="C28" s="31">
        <v>0</v>
      </c>
      <c r="D28" s="31">
        <v>10019</v>
      </c>
      <c r="E28" s="32">
        <v>43299</v>
      </c>
      <c r="F28" s="31" t="s">
        <v>57</v>
      </c>
      <c r="G28" s="31" t="s">
        <v>58</v>
      </c>
      <c r="H28" s="33">
        <v>3600</v>
      </c>
      <c r="I28" s="31" t="s">
        <v>32</v>
      </c>
      <c r="J28" s="31"/>
    </row>
    <row r="29" spans="1:10" x14ac:dyDescent="0.2">
      <c r="A29" s="31"/>
      <c r="B29" s="38">
        <v>265886766700</v>
      </c>
      <c r="C29" s="31">
        <v>0</v>
      </c>
      <c r="D29" s="31">
        <v>10035</v>
      </c>
      <c r="E29" s="32">
        <v>43299</v>
      </c>
      <c r="F29" s="31" t="s">
        <v>59</v>
      </c>
      <c r="G29" s="31" t="s">
        <v>60</v>
      </c>
      <c r="H29" s="33">
        <v>1200</v>
      </c>
      <c r="I29" s="31" t="s">
        <v>32</v>
      </c>
      <c r="J29" s="31"/>
    </row>
    <row r="30" spans="1:10" x14ac:dyDescent="0.2">
      <c r="A30" s="31"/>
      <c r="B30" s="38">
        <v>265884001692</v>
      </c>
      <c r="C30" s="31">
        <v>0</v>
      </c>
      <c r="D30" s="31">
        <v>10011</v>
      </c>
      <c r="E30" s="32">
        <v>43300</v>
      </c>
      <c r="F30" s="31" t="s">
        <v>61</v>
      </c>
      <c r="G30" s="31" t="s">
        <v>62</v>
      </c>
      <c r="H30" s="33">
        <v>2400</v>
      </c>
      <c r="I30" s="31" t="s">
        <v>32</v>
      </c>
      <c r="J30" s="31"/>
    </row>
    <row r="31" spans="1:10" x14ac:dyDescent="0.2">
      <c r="A31" s="31"/>
      <c r="B31" s="38">
        <v>265888526801</v>
      </c>
      <c r="C31" s="31">
        <v>0</v>
      </c>
      <c r="D31" s="31">
        <v>10017</v>
      </c>
      <c r="E31" s="32">
        <v>43300</v>
      </c>
      <c r="F31" s="31" t="s">
        <v>41</v>
      </c>
      <c r="G31" s="31" t="s">
        <v>42</v>
      </c>
      <c r="H31" s="33">
        <v>1200</v>
      </c>
      <c r="I31" s="31" t="s">
        <v>32</v>
      </c>
      <c r="J31" s="31"/>
    </row>
    <row r="32" spans="1:10" x14ac:dyDescent="0.2">
      <c r="A32" s="31"/>
      <c r="B32" s="38">
        <v>265883298188</v>
      </c>
      <c r="C32" s="31">
        <v>0</v>
      </c>
      <c r="D32" s="31">
        <v>10037</v>
      </c>
      <c r="E32" s="32">
        <v>43303</v>
      </c>
      <c r="F32" s="31" t="s">
        <v>35</v>
      </c>
      <c r="G32" s="31" t="s">
        <v>36</v>
      </c>
      <c r="H32" s="33">
        <v>2400</v>
      </c>
      <c r="I32" s="31" t="s">
        <v>32</v>
      </c>
      <c r="J32" s="31"/>
    </row>
    <row r="33" spans="1:10" x14ac:dyDescent="0.2">
      <c r="A33" s="31"/>
      <c r="B33" s="38">
        <v>265884018726</v>
      </c>
      <c r="C33" s="31">
        <v>0</v>
      </c>
      <c r="D33" s="31">
        <v>10009</v>
      </c>
      <c r="E33" s="32">
        <v>43304</v>
      </c>
      <c r="F33" s="31" t="s">
        <v>37</v>
      </c>
      <c r="G33" s="31" t="s">
        <v>38</v>
      </c>
      <c r="H33" s="33">
        <v>2400</v>
      </c>
      <c r="I33" s="31" t="s">
        <v>32</v>
      </c>
      <c r="J33" s="31"/>
    </row>
    <row r="34" spans="1:10" x14ac:dyDescent="0.2">
      <c r="A34" s="31"/>
      <c r="B34" s="38">
        <v>265884561047</v>
      </c>
      <c r="C34" s="31">
        <v>0</v>
      </c>
      <c r="D34" s="31">
        <v>10047</v>
      </c>
      <c r="E34" s="32">
        <v>43304</v>
      </c>
      <c r="F34" s="31" t="s">
        <v>63</v>
      </c>
      <c r="G34" s="31" t="s">
        <v>64</v>
      </c>
      <c r="H34" s="33">
        <v>1200</v>
      </c>
      <c r="I34" s="31" t="s">
        <v>32</v>
      </c>
      <c r="J34" s="31"/>
    </row>
    <row r="35" spans="1:10" x14ac:dyDescent="0.2">
      <c r="A35" s="31"/>
      <c r="B35" s="38">
        <v>265886766700</v>
      </c>
      <c r="C35" s="31">
        <v>0</v>
      </c>
      <c r="D35" s="31">
        <v>10035</v>
      </c>
      <c r="E35" s="32">
        <v>43304</v>
      </c>
      <c r="F35" s="31" t="s">
        <v>59</v>
      </c>
      <c r="G35" s="31" t="s">
        <v>60</v>
      </c>
      <c r="H35" s="33">
        <v>1200</v>
      </c>
      <c r="I35" s="31" t="s">
        <v>32</v>
      </c>
      <c r="J35" s="31"/>
    </row>
    <row r="36" spans="1:10" x14ac:dyDescent="0.2">
      <c r="A36" s="31"/>
      <c r="B36" s="38">
        <v>265881883838</v>
      </c>
      <c r="C36" s="31">
        <v>0</v>
      </c>
      <c r="D36" s="31">
        <v>10043</v>
      </c>
      <c r="E36" s="32">
        <v>43304</v>
      </c>
      <c r="F36" s="31" t="s">
        <v>65</v>
      </c>
      <c r="G36" s="31" t="s">
        <v>66</v>
      </c>
      <c r="H36" s="33">
        <v>1200</v>
      </c>
      <c r="I36" s="31" t="s">
        <v>32</v>
      </c>
      <c r="J36" s="31"/>
    </row>
    <row r="37" spans="1:10" x14ac:dyDescent="0.2">
      <c r="A37" s="31"/>
      <c r="B37" s="38">
        <v>265888005357</v>
      </c>
      <c r="C37" s="31">
        <v>0</v>
      </c>
      <c r="D37" s="31">
        <v>10010</v>
      </c>
      <c r="E37" s="32">
        <v>43304</v>
      </c>
      <c r="F37" s="31" t="s">
        <v>33</v>
      </c>
      <c r="G37" s="31" t="s">
        <v>34</v>
      </c>
      <c r="H37" s="33">
        <v>1200</v>
      </c>
      <c r="I37" s="31" t="s">
        <v>32</v>
      </c>
      <c r="J37" s="31"/>
    </row>
    <row r="38" spans="1:10" x14ac:dyDescent="0.2">
      <c r="A38" s="31"/>
      <c r="B38" s="38">
        <v>265888619970</v>
      </c>
      <c r="C38" s="31">
        <v>0</v>
      </c>
      <c r="D38" s="31">
        <v>10029</v>
      </c>
      <c r="E38" s="32">
        <v>43304</v>
      </c>
      <c r="F38" s="31" t="s">
        <v>45</v>
      </c>
      <c r="G38" s="31" t="s">
        <v>46</v>
      </c>
      <c r="H38" s="33">
        <v>1200</v>
      </c>
      <c r="I38" s="31" t="s">
        <v>32</v>
      </c>
      <c r="J38" s="31"/>
    </row>
    <row r="39" spans="1:10" x14ac:dyDescent="0.2">
      <c r="A39" s="31"/>
      <c r="B39" s="38">
        <v>265882654149</v>
      </c>
      <c r="C39" s="31">
        <v>0</v>
      </c>
      <c r="D39" s="31">
        <v>10005</v>
      </c>
      <c r="E39" s="32">
        <v>43304</v>
      </c>
      <c r="F39" s="31" t="s">
        <v>30</v>
      </c>
      <c r="G39" s="31" t="s">
        <v>31</v>
      </c>
      <c r="H39" s="33">
        <v>2400</v>
      </c>
      <c r="I39" s="31" t="s">
        <v>32</v>
      </c>
      <c r="J39" s="31"/>
    </row>
    <row r="40" spans="1:10" x14ac:dyDescent="0.2">
      <c r="A40" s="31"/>
      <c r="B40" s="38">
        <v>265884001692</v>
      </c>
      <c r="C40" s="31">
        <v>0</v>
      </c>
      <c r="D40" s="31">
        <v>10011</v>
      </c>
      <c r="E40" s="32">
        <v>43305</v>
      </c>
      <c r="F40" s="31" t="s">
        <v>61</v>
      </c>
      <c r="G40" s="31" t="s">
        <v>62</v>
      </c>
      <c r="H40" s="33">
        <v>2400</v>
      </c>
      <c r="I40" s="31" t="s">
        <v>32</v>
      </c>
      <c r="J40" s="31"/>
    </row>
    <row r="41" spans="1:10" x14ac:dyDescent="0.2">
      <c r="A41" s="31"/>
      <c r="B41" s="38">
        <v>265884427660</v>
      </c>
      <c r="C41" s="31">
        <v>0</v>
      </c>
      <c r="D41" s="31">
        <v>10015</v>
      </c>
      <c r="E41" s="32">
        <v>43306</v>
      </c>
      <c r="F41" s="31" t="s">
        <v>67</v>
      </c>
      <c r="G41" s="31" t="s">
        <v>68</v>
      </c>
      <c r="H41" s="33">
        <v>2000</v>
      </c>
      <c r="I41" s="31" t="s">
        <v>32</v>
      </c>
      <c r="J41" s="31"/>
    </row>
    <row r="42" spans="1:10" x14ac:dyDescent="0.2">
      <c r="A42" s="31"/>
      <c r="B42" s="38">
        <v>265881616261</v>
      </c>
      <c r="C42" s="31">
        <v>0</v>
      </c>
      <c r="D42" s="31">
        <v>10018</v>
      </c>
      <c r="E42" s="32">
        <v>43307</v>
      </c>
      <c r="F42" s="31" t="s">
        <v>69</v>
      </c>
      <c r="G42" s="31" t="s">
        <v>70</v>
      </c>
      <c r="H42" s="33">
        <v>2400</v>
      </c>
      <c r="I42" s="31" t="s">
        <v>32</v>
      </c>
      <c r="J42" s="31"/>
    </row>
    <row r="43" spans="1:10" x14ac:dyDescent="0.2">
      <c r="A43" s="31"/>
      <c r="B43" s="39">
        <v>881620258</v>
      </c>
      <c r="C43" s="31">
        <v>0</v>
      </c>
      <c r="D43" s="31">
        <v>10007</v>
      </c>
      <c r="E43" s="32">
        <v>43309</v>
      </c>
      <c r="F43" s="31" t="s">
        <v>53</v>
      </c>
      <c r="G43" s="31" t="s">
        <v>54</v>
      </c>
      <c r="H43" s="33">
        <v>1200</v>
      </c>
      <c r="I43" s="31" t="s">
        <v>32</v>
      </c>
      <c r="J43" s="31"/>
    </row>
    <row r="44" spans="1:10" x14ac:dyDescent="0.2">
      <c r="A44" s="31"/>
      <c r="B44" s="38">
        <v>265886766700</v>
      </c>
      <c r="C44" s="31">
        <v>0</v>
      </c>
      <c r="D44" s="31">
        <v>10035</v>
      </c>
      <c r="E44" s="32">
        <v>43311</v>
      </c>
      <c r="F44" s="31" t="s">
        <v>59</v>
      </c>
      <c r="G44" s="31" t="s">
        <v>60</v>
      </c>
      <c r="H44" s="33">
        <v>1200</v>
      </c>
      <c r="I44" s="31" t="s">
        <v>32</v>
      </c>
      <c r="J44" s="31"/>
    </row>
    <row r="45" spans="1:10" x14ac:dyDescent="0.2">
      <c r="A45" s="31"/>
      <c r="B45" s="38">
        <v>265884001692</v>
      </c>
      <c r="C45" s="31">
        <v>0</v>
      </c>
      <c r="D45" s="31">
        <v>10011</v>
      </c>
      <c r="E45" s="32">
        <v>43311</v>
      </c>
      <c r="F45" s="31" t="s">
        <v>61</v>
      </c>
      <c r="G45" s="31" t="s">
        <v>62</v>
      </c>
      <c r="H45" s="33">
        <v>2400</v>
      </c>
      <c r="I45" s="31" t="s">
        <v>32</v>
      </c>
      <c r="J45" s="31"/>
    </row>
    <row r="46" spans="1:10" x14ac:dyDescent="0.2">
      <c r="A46" s="31"/>
      <c r="B46" s="38">
        <v>265884561047</v>
      </c>
      <c r="C46" s="31">
        <v>0</v>
      </c>
      <c r="D46" s="31">
        <v>10047</v>
      </c>
      <c r="E46" s="32">
        <v>43311</v>
      </c>
      <c r="F46" s="31" t="s">
        <v>63</v>
      </c>
      <c r="G46" s="31" t="s">
        <v>64</v>
      </c>
      <c r="H46" s="33">
        <v>1200</v>
      </c>
      <c r="I46" s="31" t="s">
        <v>32</v>
      </c>
      <c r="J46" s="31"/>
    </row>
    <row r="47" spans="1:10" x14ac:dyDescent="0.2">
      <c r="A47" s="31"/>
      <c r="B47" s="38">
        <v>265882940103</v>
      </c>
      <c r="C47" s="31">
        <v>0</v>
      </c>
      <c r="D47" s="31">
        <v>10008</v>
      </c>
      <c r="E47" s="32">
        <v>43311</v>
      </c>
      <c r="F47" s="31" t="s">
        <v>55</v>
      </c>
      <c r="G47" s="31" t="s">
        <v>56</v>
      </c>
      <c r="H47" s="33">
        <v>1200</v>
      </c>
      <c r="I47" s="31" t="s">
        <v>32</v>
      </c>
      <c r="J47" s="31"/>
    </row>
    <row r="48" spans="1:10" x14ac:dyDescent="0.2">
      <c r="A48" s="31"/>
      <c r="B48" s="38">
        <v>265881883866</v>
      </c>
      <c r="C48" s="31">
        <v>0</v>
      </c>
      <c r="D48" s="31">
        <v>10044</v>
      </c>
      <c r="E48" s="32">
        <v>43311</v>
      </c>
      <c r="F48" s="31" t="s">
        <v>49</v>
      </c>
      <c r="G48" s="31" t="s">
        <v>50</v>
      </c>
      <c r="H48" s="33">
        <v>2400</v>
      </c>
      <c r="I48" s="31" t="s">
        <v>32</v>
      </c>
      <c r="J48" s="31"/>
    </row>
    <row r="49" spans="1:10" x14ac:dyDescent="0.2">
      <c r="A49" s="31"/>
      <c r="B49" s="38">
        <v>265888526801</v>
      </c>
      <c r="C49" s="31">
        <v>0</v>
      </c>
      <c r="D49" s="31">
        <v>10017</v>
      </c>
      <c r="E49" s="32">
        <v>43311</v>
      </c>
      <c r="F49" s="31" t="s">
        <v>41</v>
      </c>
      <c r="G49" s="31" t="s">
        <v>42</v>
      </c>
      <c r="H49" s="33">
        <v>2400</v>
      </c>
      <c r="I49" s="31" t="s">
        <v>32</v>
      </c>
      <c r="J49" s="31"/>
    </row>
    <row r="50" spans="1:10" x14ac:dyDescent="0.2">
      <c r="A50" s="31"/>
      <c r="B50" s="38">
        <v>265881883838</v>
      </c>
      <c r="C50" s="31">
        <v>0</v>
      </c>
      <c r="D50" s="31">
        <v>10043</v>
      </c>
      <c r="E50" s="32">
        <v>43311</v>
      </c>
      <c r="F50" s="31" t="s">
        <v>65</v>
      </c>
      <c r="G50" s="31" t="s">
        <v>66</v>
      </c>
      <c r="H50" s="33">
        <v>1200</v>
      </c>
      <c r="I50" s="31" t="s">
        <v>32</v>
      </c>
      <c r="J50" s="31"/>
    </row>
    <row r="51" spans="1:10" x14ac:dyDescent="0.2">
      <c r="A51" s="31"/>
      <c r="B51" s="38">
        <v>265883371561</v>
      </c>
      <c r="C51" s="31">
        <v>0</v>
      </c>
      <c r="D51" s="31">
        <v>10016</v>
      </c>
      <c r="E51" s="32">
        <v>43312</v>
      </c>
      <c r="F51" s="31" t="s">
        <v>43</v>
      </c>
      <c r="G51" s="31" t="s">
        <v>44</v>
      </c>
      <c r="H51" s="33">
        <v>9800</v>
      </c>
      <c r="I51" s="31" t="s">
        <v>32</v>
      </c>
      <c r="J51" s="31"/>
    </row>
    <row r="52" spans="1:10" x14ac:dyDescent="0.2">
      <c r="A52" s="31"/>
      <c r="B52" s="38">
        <v>265884427660</v>
      </c>
      <c r="C52" s="31">
        <v>0</v>
      </c>
      <c r="D52" s="31">
        <v>10015</v>
      </c>
      <c r="E52" s="32">
        <v>43313</v>
      </c>
      <c r="F52" s="31" t="s">
        <v>67</v>
      </c>
      <c r="G52" s="31" t="s">
        <v>68</v>
      </c>
      <c r="H52" s="33">
        <v>1600</v>
      </c>
      <c r="I52" s="31" t="s">
        <v>32</v>
      </c>
      <c r="J52" s="31"/>
    </row>
    <row r="53" spans="1:10" x14ac:dyDescent="0.2">
      <c r="A53" s="31"/>
      <c r="B53" s="38">
        <v>265882654149</v>
      </c>
      <c r="C53" s="31">
        <v>0</v>
      </c>
      <c r="D53" s="31">
        <v>10005</v>
      </c>
      <c r="E53" s="32">
        <v>43313</v>
      </c>
      <c r="F53" s="31" t="s">
        <v>30</v>
      </c>
      <c r="G53" s="31" t="s">
        <v>31</v>
      </c>
      <c r="H53" s="33">
        <v>2400</v>
      </c>
      <c r="I53" s="31" t="s">
        <v>32</v>
      </c>
      <c r="J53" s="31"/>
    </row>
    <row r="54" spans="1:10" x14ac:dyDescent="0.2">
      <c r="A54" s="31"/>
      <c r="B54" s="38">
        <v>265881616261</v>
      </c>
      <c r="C54" s="31">
        <v>0</v>
      </c>
      <c r="D54" s="31">
        <v>10018</v>
      </c>
      <c r="E54" s="32">
        <v>43314</v>
      </c>
      <c r="F54" s="31" t="s">
        <v>69</v>
      </c>
      <c r="G54" s="31" t="s">
        <v>70</v>
      </c>
      <c r="H54" s="33">
        <v>1200</v>
      </c>
      <c r="I54" s="31" t="s">
        <v>32</v>
      </c>
      <c r="J54" s="31"/>
    </row>
    <row r="55" spans="1:10" x14ac:dyDescent="0.2">
      <c r="A55" s="31"/>
      <c r="B55" s="38">
        <v>265888619970</v>
      </c>
      <c r="C55" s="31">
        <v>0</v>
      </c>
      <c r="D55" s="31">
        <v>10029</v>
      </c>
      <c r="E55" s="32">
        <v>43314</v>
      </c>
      <c r="F55" s="31" t="s">
        <v>45</v>
      </c>
      <c r="G55" s="31" t="s">
        <v>46</v>
      </c>
      <c r="H55" s="33">
        <v>1200</v>
      </c>
      <c r="I55" s="31" t="s">
        <v>32</v>
      </c>
      <c r="J55" s="31"/>
    </row>
    <row r="56" spans="1:10" x14ac:dyDescent="0.2">
      <c r="A56" s="31"/>
      <c r="B56" s="38">
        <v>265888380755</v>
      </c>
      <c r="C56" s="31">
        <v>0</v>
      </c>
      <c r="D56" s="31">
        <v>10028</v>
      </c>
      <c r="E56" s="32">
        <v>43315</v>
      </c>
      <c r="F56" s="31" t="s">
        <v>71</v>
      </c>
      <c r="G56" s="31" t="s">
        <v>72</v>
      </c>
      <c r="H56" s="33">
        <v>2400</v>
      </c>
      <c r="I56" s="31" t="s">
        <v>32</v>
      </c>
      <c r="J56" s="31"/>
    </row>
    <row r="57" spans="1:10" x14ac:dyDescent="0.2">
      <c r="A57" s="31"/>
      <c r="B57" s="38">
        <v>265884561047</v>
      </c>
      <c r="C57" s="31">
        <v>0</v>
      </c>
      <c r="D57" s="31">
        <v>10047</v>
      </c>
      <c r="E57" s="32">
        <v>43318</v>
      </c>
      <c r="F57" s="31" t="s">
        <v>63</v>
      </c>
      <c r="G57" s="31" t="s">
        <v>64</v>
      </c>
      <c r="H57" s="33">
        <v>1200</v>
      </c>
      <c r="I57" s="31" t="s">
        <v>32</v>
      </c>
      <c r="J57" s="31"/>
    </row>
    <row r="58" spans="1:10" x14ac:dyDescent="0.2">
      <c r="A58" s="31"/>
      <c r="B58" s="38">
        <v>265881883838</v>
      </c>
      <c r="C58" s="31">
        <v>0</v>
      </c>
      <c r="D58" s="31">
        <v>10043</v>
      </c>
      <c r="E58" s="32">
        <v>43318</v>
      </c>
      <c r="F58" s="31" t="s">
        <v>65</v>
      </c>
      <c r="G58" s="31" t="s">
        <v>66</v>
      </c>
      <c r="H58" s="33">
        <v>1200</v>
      </c>
      <c r="I58" s="31" t="s">
        <v>32</v>
      </c>
      <c r="J58" s="31"/>
    </row>
    <row r="59" spans="1:10" x14ac:dyDescent="0.2">
      <c r="A59" s="31"/>
      <c r="B59" s="38">
        <v>265882940103</v>
      </c>
      <c r="C59" s="31">
        <v>0</v>
      </c>
      <c r="D59" s="31">
        <v>10008</v>
      </c>
      <c r="E59" s="32">
        <v>43318</v>
      </c>
      <c r="F59" s="31" t="s">
        <v>55</v>
      </c>
      <c r="G59" s="31" t="s">
        <v>56</v>
      </c>
      <c r="H59" s="33">
        <v>1200</v>
      </c>
      <c r="I59" s="31" t="s">
        <v>32</v>
      </c>
      <c r="J59" s="31"/>
    </row>
    <row r="60" spans="1:10" x14ac:dyDescent="0.2">
      <c r="A60" s="31"/>
      <c r="B60" s="38">
        <v>265884001692</v>
      </c>
      <c r="C60" s="31">
        <v>0</v>
      </c>
      <c r="D60" s="31">
        <v>10011</v>
      </c>
      <c r="E60" s="32">
        <v>43318</v>
      </c>
      <c r="F60" s="31" t="s">
        <v>61</v>
      </c>
      <c r="G60" s="31" t="s">
        <v>62</v>
      </c>
      <c r="H60" s="33">
        <v>3600</v>
      </c>
      <c r="I60" s="31" t="s">
        <v>32</v>
      </c>
      <c r="J60" s="31"/>
    </row>
    <row r="61" spans="1:10" x14ac:dyDescent="0.2">
      <c r="A61" s="31"/>
      <c r="B61" s="38">
        <v>265886766700</v>
      </c>
      <c r="C61" s="31">
        <v>0</v>
      </c>
      <c r="D61" s="31">
        <v>10035</v>
      </c>
      <c r="E61" s="32">
        <v>43318</v>
      </c>
      <c r="F61" s="31" t="s">
        <v>59</v>
      </c>
      <c r="G61" s="31" t="s">
        <v>60</v>
      </c>
      <c r="H61" s="33">
        <v>1200</v>
      </c>
      <c r="I61" s="31" t="s">
        <v>32</v>
      </c>
      <c r="J61" s="31"/>
    </row>
    <row r="62" spans="1:10" x14ac:dyDescent="0.2">
      <c r="A62" s="31"/>
      <c r="B62" s="38">
        <v>265888526801</v>
      </c>
      <c r="C62" s="31">
        <v>0</v>
      </c>
      <c r="D62" s="31">
        <v>10017</v>
      </c>
      <c r="E62" s="32">
        <v>43318</v>
      </c>
      <c r="F62" s="31" t="s">
        <v>41</v>
      </c>
      <c r="G62" s="31" t="s">
        <v>42</v>
      </c>
      <c r="H62" s="33">
        <v>26000</v>
      </c>
      <c r="I62" s="31" t="s">
        <v>32</v>
      </c>
      <c r="J62" s="31"/>
    </row>
    <row r="63" spans="1:10" x14ac:dyDescent="0.2">
      <c r="A63" s="31"/>
      <c r="B63" s="38">
        <v>265884427660</v>
      </c>
      <c r="C63" s="31">
        <v>0</v>
      </c>
      <c r="D63" s="31">
        <v>10015</v>
      </c>
      <c r="E63" s="32">
        <v>43319</v>
      </c>
      <c r="F63" s="31" t="s">
        <v>67</v>
      </c>
      <c r="G63" s="31" t="s">
        <v>68</v>
      </c>
      <c r="H63" s="33">
        <v>2400</v>
      </c>
      <c r="I63" s="31" t="s">
        <v>32</v>
      </c>
      <c r="J63" s="31"/>
    </row>
    <row r="64" spans="1:10" x14ac:dyDescent="0.2">
      <c r="A64" s="31"/>
      <c r="B64" s="38">
        <v>265883298188</v>
      </c>
      <c r="C64" s="31">
        <v>0</v>
      </c>
      <c r="D64" s="31">
        <v>10037</v>
      </c>
      <c r="E64" s="32">
        <v>43320</v>
      </c>
      <c r="F64" s="31" t="s">
        <v>35</v>
      </c>
      <c r="G64" s="31" t="s">
        <v>36</v>
      </c>
      <c r="H64" s="33">
        <v>4800</v>
      </c>
      <c r="I64" s="31" t="s">
        <v>32</v>
      </c>
      <c r="J64" s="31"/>
    </row>
    <row r="65" spans="1:10" x14ac:dyDescent="0.2">
      <c r="A65" s="31"/>
      <c r="B65" s="38">
        <v>265881420900</v>
      </c>
      <c r="C65" s="31">
        <v>0</v>
      </c>
      <c r="D65" s="31">
        <v>10019</v>
      </c>
      <c r="E65" s="32">
        <v>43322</v>
      </c>
      <c r="F65" s="31" t="s">
        <v>57</v>
      </c>
      <c r="G65" s="31" t="s">
        <v>58</v>
      </c>
      <c r="H65" s="33">
        <v>2400</v>
      </c>
      <c r="I65" s="31" t="s">
        <v>32</v>
      </c>
      <c r="J65" s="31"/>
    </row>
    <row r="66" spans="1:10" x14ac:dyDescent="0.2">
      <c r="A66" s="31"/>
      <c r="B66" s="38">
        <v>265882654149</v>
      </c>
      <c r="C66" s="31">
        <v>0</v>
      </c>
      <c r="D66" s="31">
        <v>10005</v>
      </c>
      <c r="E66" s="32">
        <v>43324</v>
      </c>
      <c r="F66" s="31" t="s">
        <v>30</v>
      </c>
      <c r="G66" s="31" t="s">
        <v>31</v>
      </c>
      <c r="H66" s="33">
        <v>2400</v>
      </c>
      <c r="I66" s="31" t="s">
        <v>32</v>
      </c>
      <c r="J66" s="31"/>
    </row>
    <row r="67" spans="1:10" x14ac:dyDescent="0.2">
      <c r="A67" s="31"/>
      <c r="B67" s="38">
        <v>265886766700</v>
      </c>
      <c r="C67" s="31">
        <v>0</v>
      </c>
      <c r="D67" s="31">
        <v>10035</v>
      </c>
      <c r="E67" s="32">
        <v>43325</v>
      </c>
      <c r="F67" s="31" t="s">
        <v>59</v>
      </c>
      <c r="G67" s="31" t="s">
        <v>60</v>
      </c>
      <c r="H67" s="33">
        <v>1200</v>
      </c>
      <c r="I67" s="31" t="s">
        <v>32</v>
      </c>
      <c r="J67" s="31"/>
    </row>
    <row r="68" spans="1:10" x14ac:dyDescent="0.2">
      <c r="A68" s="31"/>
      <c r="B68" s="38">
        <v>265883591657</v>
      </c>
      <c r="C68" s="31">
        <v>0</v>
      </c>
      <c r="D68" s="31">
        <v>10023</v>
      </c>
      <c r="E68" s="32">
        <v>43325</v>
      </c>
      <c r="F68" s="31" t="s">
        <v>47</v>
      </c>
      <c r="G68" s="31" t="s">
        <v>48</v>
      </c>
      <c r="H68" s="33">
        <v>3600</v>
      </c>
      <c r="I68" s="31" t="s">
        <v>32</v>
      </c>
      <c r="J68" s="31"/>
    </row>
    <row r="69" spans="1:10" x14ac:dyDescent="0.2">
      <c r="A69" s="31"/>
      <c r="B69" s="38">
        <v>265881883866</v>
      </c>
      <c r="C69" s="31">
        <v>0</v>
      </c>
      <c r="D69" s="31">
        <v>10044</v>
      </c>
      <c r="E69" s="32">
        <v>43325</v>
      </c>
      <c r="F69" s="31" t="s">
        <v>49</v>
      </c>
      <c r="G69" s="31" t="s">
        <v>50</v>
      </c>
      <c r="H69" s="33">
        <v>2400</v>
      </c>
      <c r="I69" s="31" t="s">
        <v>32</v>
      </c>
      <c r="J69" s="31"/>
    </row>
    <row r="70" spans="1:10" x14ac:dyDescent="0.2">
      <c r="A70" s="31"/>
      <c r="B70" s="38">
        <v>265881883838</v>
      </c>
      <c r="C70" s="31">
        <v>0</v>
      </c>
      <c r="D70" s="31">
        <v>10043</v>
      </c>
      <c r="E70" s="32">
        <v>43325</v>
      </c>
      <c r="F70" s="31" t="s">
        <v>65</v>
      </c>
      <c r="G70" s="31" t="s">
        <v>66</v>
      </c>
      <c r="H70" s="33">
        <v>2400</v>
      </c>
      <c r="I70" s="31" t="s">
        <v>32</v>
      </c>
      <c r="J70" s="31"/>
    </row>
    <row r="71" spans="1:10" x14ac:dyDescent="0.2">
      <c r="A71" s="31"/>
      <c r="B71" s="38">
        <v>265884427660</v>
      </c>
      <c r="C71" s="31">
        <v>0</v>
      </c>
      <c r="D71" s="31">
        <v>10015</v>
      </c>
      <c r="E71" s="32">
        <v>43327</v>
      </c>
      <c r="F71" s="31" t="s">
        <v>67</v>
      </c>
      <c r="G71" s="31" t="s">
        <v>68</v>
      </c>
      <c r="H71" s="33">
        <v>6000</v>
      </c>
      <c r="I71" s="31" t="s">
        <v>32</v>
      </c>
      <c r="J71" s="31"/>
    </row>
    <row r="72" spans="1:10" x14ac:dyDescent="0.2">
      <c r="A72" s="31"/>
      <c r="B72" s="38">
        <v>265883371561</v>
      </c>
      <c r="C72" s="31">
        <v>0</v>
      </c>
      <c r="D72" s="31">
        <v>10016</v>
      </c>
      <c r="E72" s="32">
        <v>43327</v>
      </c>
      <c r="F72" s="31" t="s">
        <v>43</v>
      </c>
      <c r="G72" s="31" t="s">
        <v>44</v>
      </c>
      <c r="H72" s="33">
        <v>11200</v>
      </c>
      <c r="I72" s="31" t="s">
        <v>32</v>
      </c>
      <c r="J72" s="31"/>
    </row>
    <row r="73" spans="1:10" x14ac:dyDescent="0.2">
      <c r="A73" s="31"/>
      <c r="B73" s="38">
        <v>265888619970</v>
      </c>
      <c r="C73" s="31">
        <v>0</v>
      </c>
      <c r="D73" s="31">
        <v>10029</v>
      </c>
      <c r="E73" s="32">
        <v>43328</v>
      </c>
      <c r="F73" s="31" t="s">
        <v>45</v>
      </c>
      <c r="G73" s="31" t="s">
        <v>46</v>
      </c>
      <c r="H73" s="33">
        <v>2400</v>
      </c>
      <c r="I73" s="31" t="s">
        <v>32</v>
      </c>
      <c r="J73" s="31"/>
    </row>
    <row r="74" spans="1:10" x14ac:dyDescent="0.2">
      <c r="A74" s="31"/>
      <c r="B74" s="38">
        <v>265884156697</v>
      </c>
      <c r="C74" s="31">
        <v>0</v>
      </c>
      <c r="D74" s="31"/>
      <c r="E74" s="32">
        <v>43331</v>
      </c>
      <c r="F74" s="31"/>
      <c r="G74" s="31"/>
      <c r="H74" s="33">
        <v>8400</v>
      </c>
      <c r="I74" s="31" t="s">
        <v>32</v>
      </c>
      <c r="J74" s="31"/>
    </row>
    <row r="75" spans="1:10" x14ac:dyDescent="0.2">
      <c r="A75" s="31"/>
      <c r="B75" s="38">
        <v>265881883838</v>
      </c>
      <c r="C75" s="31">
        <v>0</v>
      </c>
      <c r="D75" s="31">
        <v>10043</v>
      </c>
      <c r="E75" s="32">
        <v>43332</v>
      </c>
      <c r="F75" s="31" t="s">
        <v>65</v>
      </c>
      <c r="G75" s="31" t="s">
        <v>66</v>
      </c>
      <c r="H75" s="33">
        <v>1200</v>
      </c>
      <c r="I75" s="31" t="s">
        <v>32</v>
      </c>
      <c r="J75" s="31"/>
    </row>
    <row r="76" spans="1:10" x14ac:dyDescent="0.2">
      <c r="A76" s="31"/>
      <c r="B76" s="38">
        <v>265884001692</v>
      </c>
      <c r="C76" s="31">
        <v>0</v>
      </c>
      <c r="D76" s="31">
        <v>10011</v>
      </c>
      <c r="E76" s="32">
        <v>43333</v>
      </c>
      <c r="F76" s="31" t="s">
        <v>61</v>
      </c>
      <c r="G76" s="31" t="s">
        <v>62</v>
      </c>
      <c r="H76" s="33">
        <v>3600</v>
      </c>
      <c r="I76" s="31" t="s">
        <v>32</v>
      </c>
      <c r="J76" s="31"/>
    </row>
    <row r="77" spans="1:10" x14ac:dyDescent="0.2">
      <c r="A77" s="31"/>
      <c r="B77" s="38">
        <v>265882654149</v>
      </c>
      <c r="C77" s="31">
        <v>0</v>
      </c>
      <c r="D77" s="31">
        <v>10005</v>
      </c>
      <c r="E77" s="32">
        <v>43336</v>
      </c>
      <c r="F77" s="31" t="s">
        <v>30</v>
      </c>
      <c r="G77" s="31" t="s">
        <v>31</v>
      </c>
      <c r="H77" s="33">
        <v>2400</v>
      </c>
      <c r="I77" s="31" t="s">
        <v>32</v>
      </c>
      <c r="J77" s="31"/>
    </row>
    <row r="78" spans="1:10" x14ac:dyDescent="0.2">
      <c r="A78" s="31"/>
      <c r="B78" s="38">
        <v>265881883838</v>
      </c>
      <c r="C78" s="31">
        <v>0</v>
      </c>
      <c r="D78" s="31">
        <v>10043</v>
      </c>
      <c r="E78" s="32">
        <v>43339</v>
      </c>
      <c r="F78" s="31" t="s">
        <v>65</v>
      </c>
      <c r="G78" s="31" t="s">
        <v>66</v>
      </c>
      <c r="H78" s="33">
        <v>1200</v>
      </c>
      <c r="I78" s="31" t="s">
        <v>32</v>
      </c>
      <c r="J78" s="31"/>
    </row>
    <row r="79" spans="1:10" x14ac:dyDescent="0.2">
      <c r="A79" s="31"/>
      <c r="B79" s="38">
        <v>265883298188</v>
      </c>
      <c r="C79" s="31">
        <v>0</v>
      </c>
      <c r="D79" s="31">
        <v>10037</v>
      </c>
      <c r="E79" s="32">
        <v>43339</v>
      </c>
      <c r="F79" s="31" t="s">
        <v>35</v>
      </c>
      <c r="G79" s="31" t="s">
        <v>36</v>
      </c>
      <c r="H79" s="33">
        <v>1200</v>
      </c>
      <c r="I79" s="31" t="s">
        <v>32</v>
      </c>
      <c r="J79" s="31"/>
    </row>
    <row r="80" spans="1:10" x14ac:dyDescent="0.2">
      <c r="A80" s="31"/>
      <c r="B80" s="38">
        <v>265884561047</v>
      </c>
      <c r="C80" s="31">
        <v>0</v>
      </c>
      <c r="D80" s="31">
        <v>10047</v>
      </c>
      <c r="E80" s="32">
        <v>43339</v>
      </c>
      <c r="F80" s="31" t="s">
        <v>63</v>
      </c>
      <c r="G80" s="31" t="s">
        <v>64</v>
      </c>
      <c r="H80" s="33">
        <v>2400</v>
      </c>
      <c r="I80" s="31" t="s">
        <v>32</v>
      </c>
      <c r="J80" s="31"/>
    </row>
    <row r="81" spans="1:10" x14ac:dyDescent="0.2">
      <c r="A81" s="31"/>
      <c r="B81" s="38">
        <v>265884427660</v>
      </c>
      <c r="C81" s="31">
        <v>0</v>
      </c>
      <c r="D81" s="31">
        <v>10015</v>
      </c>
      <c r="E81" s="32">
        <v>43339</v>
      </c>
      <c r="F81" s="31" t="s">
        <v>67</v>
      </c>
      <c r="G81" s="31" t="s">
        <v>68</v>
      </c>
      <c r="H81" s="33">
        <v>2400</v>
      </c>
      <c r="I81" s="31" t="s">
        <v>32</v>
      </c>
      <c r="J81" s="31"/>
    </row>
    <row r="82" spans="1:10" ht="17" x14ac:dyDescent="0.2">
      <c r="A82" s="34"/>
      <c r="B82" s="40">
        <v>265881883866</v>
      </c>
      <c r="C82" s="34">
        <v>0</v>
      </c>
      <c r="D82" s="34">
        <v>10044</v>
      </c>
      <c r="E82" s="35">
        <v>43340</v>
      </c>
      <c r="F82" s="34" t="s">
        <v>49</v>
      </c>
      <c r="G82" s="34" t="s">
        <v>50</v>
      </c>
      <c r="H82" s="36">
        <v>1200</v>
      </c>
      <c r="I82" s="34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754C-7EE0-2F4A-AE49-05BDD966EBA9}">
  <dimension ref="A1:P17"/>
  <sheetViews>
    <sheetView workbookViewId="0">
      <selection activeCell="C1" sqref="C1:N2"/>
    </sheetView>
  </sheetViews>
  <sheetFormatPr baseColWidth="10" defaultRowHeight="16" x14ac:dyDescent="0.2"/>
  <cols>
    <col min="2" max="2" width="13" bestFit="1" customWidth="1"/>
    <col min="4" max="4" width="18.1640625" customWidth="1"/>
    <col min="5" max="6" width="12.33203125" bestFit="1" customWidth="1"/>
    <col min="7" max="7" width="12.5" bestFit="1" customWidth="1"/>
    <col min="9" max="9" width="18.6640625" bestFit="1" customWidth="1"/>
    <col min="14" max="14" width="18.6640625" bestFit="1" customWidth="1"/>
  </cols>
  <sheetData>
    <row r="1" spans="1:16" x14ac:dyDescent="0.2">
      <c r="C1" s="2" t="s">
        <v>1</v>
      </c>
      <c r="D1" s="2"/>
      <c r="E1" s="2" t="s">
        <v>0</v>
      </c>
      <c r="F1" s="2"/>
      <c r="G1" s="2" t="s">
        <v>4</v>
      </c>
      <c r="H1" s="2"/>
      <c r="I1" s="2" t="s">
        <v>5</v>
      </c>
      <c r="J1" s="2"/>
      <c r="K1" s="2" t="s">
        <v>6</v>
      </c>
      <c r="L1" s="2"/>
      <c r="M1" s="2" t="s">
        <v>7</v>
      </c>
      <c r="N1" s="2"/>
    </row>
    <row r="2" spans="1:16" x14ac:dyDescent="0.2">
      <c r="C2" s="2">
        <v>14000</v>
      </c>
      <c r="D2" s="2"/>
      <c r="E2" s="2">
        <v>28000</v>
      </c>
      <c r="F2" s="2"/>
      <c r="G2" s="2">
        <f>(43200-7200)/20800-1</f>
        <v>0.73076923076923084</v>
      </c>
      <c r="H2" s="2"/>
      <c r="I2" s="2">
        <f>(1+G2)^(1/5)-1</f>
        <v>0.11595795704392353</v>
      </c>
      <c r="J2" s="2"/>
      <c r="K2" s="2">
        <f>(1+G2)^(1/20)-1</f>
        <v>2.7807916157853052E-2</v>
      </c>
      <c r="L2" s="2"/>
      <c r="M2" s="2">
        <f>(1+K2)^(1/7)-1</f>
        <v>3.9260149111954856E-3</v>
      </c>
      <c r="N2" s="2"/>
    </row>
    <row r="4" spans="1:16" x14ac:dyDescent="0.2">
      <c r="A4" t="s">
        <v>10</v>
      </c>
      <c r="C4" s="7" t="s">
        <v>19</v>
      </c>
      <c r="D4" s="8"/>
      <c r="E4" s="8"/>
      <c r="F4" s="9"/>
      <c r="H4" s="7" t="s">
        <v>15</v>
      </c>
      <c r="I4" s="8"/>
      <c r="J4" s="8"/>
      <c r="K4" s="9"/>
      <c r="M4" s="7" t="s">
        <v>18</v>
      </c>
      <c r="N4" s="8"/>
      <c r="O4" s="8"/>
      <c r="P4" s="9"/>
    </row>
    <row r="5" spans="1:16" x14ac:dyDescent="0.2">
      <c r="A5" t="s">
        <v>21</v>
      </c>
      <c r="B5" t="s">
        <v>22</v>
      </c>
      <c r="C5" s="14" t="s">
        <v>16</v>
      </c>
      <c r="D5" s="15" t="s">
        <v>2</v>
      </c>
      <c r="E5" s="15" t="s">
        <v>20</v>
      </c>
      <c r="F5" s="16" t="s">
        <v>3</v>
      </c>
      <c r="G5" s="17"/>
      <c r="H5" s="14" t="s">
        <v>16</v>
      </c>
      <c r="I5" s="15" t="s">
        <v>2</v>
      </c>
      <c r="J5" s="15" t="s">
        <v>20</v>
      </c>
      <c r="K5" s="16" t="s">
        <v>3</v>
      </c>
      <c r="L5" s="17"/>
      <c r="M5" s="14" t="s">
        <v>16</v>
      </c>
      <c r="N5" s="15" t="s">
        <v>2</v>
      </c>
      <c r="O5" s="15" t="s">
        <v>17</v>
      </c>
      <c r="P5" s="16" t="s">
        <v>3</v>
      </c>
    </row>
    <row r="6" spans="1:16" x14ac:dyDescent="0.2">
      <c r="C6" s="10">
        <v>43522</v>
      </c>
      <c r="D6" s="18">
        <f>E2</f>
        <v>28000</v>
      </c>
      <c r="E6" s="11">
        <v>7200</v>
      </c>
      <c r="F6" s="12">
        <f>E2-E6</f>
        <v>20800</v>
      </c>
      <c r="H6" s="10">
        <v>43538</v>
      </c>
      <c r="I6" s="11">
        <f>F6*(1+M2)^(H6-C6)</f>
        <v>22145.764036951274</v>
      </c>
      <c r="J6" s="11">
        <v>3000</v>
      </c>
      <c r="K6" s="12">
        <f>I6-J6</f>
        <v>19145.764036951274</v>
      </c>
      <c r="M6" s="13"/>
      <c r="N6" s="11"/>
      <c r="O6" s="11"/>
      <c r="P6" s="12"/>
    </row>
    <row r="15" spans="1:16" x14ac:dyDescent="0.2">
      <c r="D15" s="3" t="s">
        <v>8</v>
      </c>
    </row>
    <row r="16" spans="1:16" x14ac:dyDescent="0.2">
      <c r="D16" t="s">
        <v>9</v>
      </c>
    </row>
    <row r="17" spans="4:4" x14ac:dyDescent="0.2">
      <c r="D17" t="s">
        <v>23</v>
      </c>
    </row>
  </sheetData>
  <mergeCells count="15">
    <mergeCell ref="E1:F1"/>
    <mergeCell ref="H4:K4"/>
    <mergeCell ref="M4:P4"/>
    <mergeCell ref="C4:F4"/>
    <mergeCell ref="C1:D1"/>
    <mergeCell ref="E2:F2"/>
    <mergeCell ref="C2:D2"/>
    <mergeCell ref="G1:H1"/>
    <mergeCell ref="I1:J1"/>
    <mergeCell ref="K1:L1"/>
    <mergeCell ref="M1:N1"/>
    <mergeCell ref="M2:N2"/>
    <mergeCell ref="K2:L2"/>
    <mergeCell ref="I2:J2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F6CC-CBD5-934D-BA98-E33F44EFA49A}">
  <dimension ref="A1:P7"/>
  <sheetViews>
    <sheetView tabSelected="1" workbookViewId="0">
      <selection activeCell="O11" sqref="O11"/>
    </sheetView>
  </sheetViews>
  <sheetFormatPr baseColWidth="10" defaultRowHeight="16" x14ac:dyDescent="0.2"/>
  <cols>
    <col min="1" max="1" width="12.6640625" bestFit="1" customWidth="1"/>
    <col min="2" max="2" width="12.83203125" bestFit="1" customWidth="1"/>
    <col min="14" max="14" width="18.6640625" bestFit="1" customWidth="1"/>
  </cols>
  <sheetData>
    <row r="1" spans="1:16" x14ac:dyDescent="0.2">
      <c r="A1" s="1"/>
      <c r="C1" s="2" t="s">
        <v>1</v>
      </c>
      <c r="D1" s="2"/>
      <c r="E1" s="2" t="s">
        <v>0</v>
      </c>
      <c r="F1" s="2"/>
      <c r="G1" s="2" t="s">
        <v>4</v>
      </c>
      <c r="H1" s="2"/>
      <c r="I1" s="2" t="s">
        <v>5</v>
      </c>
      <c r="J1" s="2"/>
      <c r="K1" s="2" t="s">
        <v>6</v>
      </c>
      <c r="L1" s="2"/>
      <c r="M1" s="2" t="s">
        <v>7</v>
      </c>
      <c r="N1" s="2"/>
    </row>
    <row r="2" spans="1:16" x14ac:dyDescent="0.2">
      <c r="C2" s="2">
        <v>14000</v>
      </c>
      <c r="D2" s="2"/>
      <c r="E2" s="2">
        <v>28000</v>
      </c>
      <c r="F2" s="2"/>
      <c r="G2" s="2">
        <f>(43200-7200)/20800-1</f>
        <v>0.73076923076923084</v>
      </c>
      <c r="H2" s="2"/>
      <c r="I2" s="2">
        <f>(1+G2)^(1/5)-1</f>
        <v>0.11595795704392353</v>
      </c>
      <c r="J2" s="2"/>
      <c r="K2" s="2">
        <f>(1+G2)^(1/20)-1</f>
        <v>2.7807916157853052E-2</v>
      </c>
      <c r="L2" s="2"/>
      <c r="M2" s="2">
        <f>(1+K2)^(1/7)-1</f>
        <v>3.9260149111954856E-3</v>
      </c>
      <c r="N2" s="2"/>
    </row>
    <row r="5" spans="1:16" x14ac:dyDescent="0.2">
      <c r="A5" t="s">
        <v>24</v>
      </c>
      <c r="B5" t="s">
        <v>25</v>
      </c>
      <c r="C5" s="7" t="s">
        <v>19</v>
      </c>
      <c r="D5" s="8"/>
      <c r="E5" s="8"/>
      <c r="F5" s="9"/>
      <c r="H5" s="7" t="s">
        <v>15</v>
      </c>
      <c r="I5" s="8"/>
      <c r="J5" s="8"/>
      <c r="K5" s="9"/>
      <c r="M5" s="28" t="s">
        <v>26</v>
      </c>
      <c r="N5" s="29"/>
      <c r="O5" s="29"/>
      <c r="P5" s="30"/>
    </row>
    <row r="6" spans="1:16" x14ac:dyDescent="0.2">
      <c r="C6" s="14" t="s">
        <v>16</v>
      </c>
      <c r="D6" s="15" t="s">
        <v>2</v>
      </c>
      <c r="E6" s="15" t="s">
        <v>20</v>
      </c>
      <c r="F6" s="16" t="s">
        <v>3</v>
      </c>
      <c r="H6" s="14" t="s">
        <v>16</v>
      </c>
      <c r="I6" s="15" t="s">
        <v>2</v>
      </c>
      <c r="J6" s="15" t="s">
        <v>20</v>
      </c>
      <c r="K6" s="16" t="s">
        <v>3</v>
      </c>
      <c r="M6" s="22" t="s">
        <v>16</v>
      </c>
      <c r="N6" s="23" t="s">
        <v>2</v>
      </c>
      <c r="O6" s="23" t="s">
        <v>20</v>
      </c>
      <c r="P6" s="24" t="s">
        <v>3</v>
      </c>
    </row>
    <row r="7" spans="1:16" x14ac:dyDescent="0.2">
      <c r="C7" s="10">
        <v>43522</v>
      </c>
      <c r="D7" s="18">
        <v>28000</v>
      </c>
      <c r="E7" s="11">
        <v>7200</v>
      </c>
      <c r="F7" s="21">
        <f>D7-E7</f>
        <v>20800</v>
      </c>
      <c r="H7" s="10">
        <v>43538</v>
      </c>
      <c r="I7" s="11">
        <f>F7*(1+M2)^7</f>
        <v>21378.404656083338</v>
      </c>
      <c r="J7" s="11">
        <v>1800</v>
      </c>
      <c r="K7" s="12">
        <f>I7-J7</f>
        <v>19578.404656083338</v>
      </c>
      <c r="M7" s="25">
        <v>43538</v>
      </c>
      <c r="N7" s="26">
        <f>K7*(1+$M2)^7</f>
        <v>20122.839291264219</v>
      </c>
      <c r="O7" s="26">
        <v>3000</v>
      </c>
      <c r="P7" s="27">
        <v>19145.763999999999</v>
      </c>
    </row>
  </sheetData>
  <mergeCells count="15">
    <mergeCell ref="E2:F2"/>
    <mergeCell ref="G2:H2"/>
    <mergeCell ref="I2:J2"/>
    <mergeCell ref="K2:L2"/>
    <mergeCell ref="M2:N2"/>
    <mergeCell ref="C5:F5"/>
    <mergeCell ref="H5:K5"/>
    <mergeCell ref="M5:P5"/>
    <mergeCell ref="C1:D1"/>
    <mergeCell ref="E1:F1"/>
    <mergeCell ref="G1:H1"/>
    <mergeCell ref="I1:J1"/>
    <mergeCell ref="K1:L1"/>
    <mergeCell ref="M1:N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 infor</vt:lpstr>
      <vt:lpstr>transactions</vt:lpstr>
      <vt:lpstr>Payment plan calculator</vt:lpstr>
      <vt:lpstr>current payment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Michl</dc:creator>
  <cp:lastModifiedBy>Kurt Michl</cp:lastModifiedBy>
  <dcterms:created xsi:type="dcterms:W3CDTF">2019-02-26T20:12:38Z</dcterms:created>
  <dcterms:modified xsi:type="dcterms:W3CDTF">2019-02-28T10:56:52Z</dcterms:modified>
</cp:coreProperties>
</file>