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3-Bundes\"/>
    </mc:Choice>
  </mc:AlternateContent>
  <xr:revisionPtr revIDLastSave="0" documentId="13_ncr:1_{21CB4337-13A7-4677-B4FD-527621C53E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4-Jan" sheetId="1" r:id="rId1"/>
    <sheet name="Jan 25,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2" l="1"/>
  <c r="G4" i="2"/>
  <c r="H3" i="2"/>
  <c r="G3" i="2"/>
  <c r="H2" i="2"/>
  <c r="G2" i="2"/>
  <c r="K5" i="2" s="1"/>
  <c r="G7" i="1"/>
  <c r="G6" i="1"/>
  <c r="G5" i="1"/>
  <c r="G4" i="1"/>
  <c r="K3" i="1"/>
  <c r="G3" i="1"/>
  <c r="K2" i="1"/>
  <c r="G2" i="1"/>
  <c r="K4" i="1" s="1"/>
  <c r="K3" i="2" l="1"/>
  <c r="L3" i="2" s="1"/>
  <c r="K2" i="2"/>
  <c r="L2" i="2" s="1"/>
  <c r="K4" i="2"/>
  <c r="L4" i="2" s="1"/>
  <c r="L4" i="1"/>
  <c r="L3" i="1"/>
  <c r="L2" i="1"/>
  <c r="K5" i="1"/>
</calcChain>
</file>

<file path=xl/sharedStrings.xml><?xml version="1.0" encoding="utf-8"?>
<sst xmlns="http://schemas.openxmlformats.org/spreadsheetml/2006/main" count="45" uniqueCount="32">
  <si>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</si>
  <si>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</si>
  <si>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</si>
  <si>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</si>
  <si>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</si>
  <si>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</si>
  <si>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</si>
  <si>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</si>
  <si>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St. Pauli</t>
  </si>
  <si>
    <t>Hamburg</t>
  </si>
  <si>
    <t>ถูก</t>
  </si>
  <si>
    <t>Bayern München</t>
  </si>
  <si>
    <t>Augsburg</t>
  </si>
  <si>
    <t>ผิด</t>
  </si>
  <si>
    <t>Leverkusen</t>
  </si>
  <si>
    <t>Bremen</t>
  </si>
  <si>
    <t>เสมอ</t>
  </si>
  <si>
    <t>Frankfurt</t>
  </si>
  <si>
    <t>Hoffenheim</t>
  </si>
  <si>
    <t>รวมทั้งหมด</t>
  </si>
  <si>
    <t>Mainz 05</t>
  </si>
  <si>
    <t>Wolfsburg</t>
  </si>
  <si>
    <t>Heidenheim</t>
  </si>
  <si>
    <t>Leipzig</t>
  </si>
  <si>
    <t>my bet</t>
  </si>
  <si>
    <t>Jan 25, 2026</t>
  </si>
  <si>
    <t>Union Berlin</t>
  </si>
  <si>
    <t>Dortmund</t>
  </si>
  <si>
    <t>M'gladbach</t>
  </si>
  <si>
    <t>Stuttgart</t>
  </si>
  <si>
    <t>Freiburg</t>
  </si>
  <si>
    <t>Köln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</si>
</sst>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2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2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22" t="s">
        <v>7</v>
      </c>
      <c r="K1" s="23"/>
      <c r="L1" s="23"/>
    </row>
    <row r="2" spans="1:12" x14ac:dyDescent="0.35">
      <c r="A2" s="2" t="s">
        <v>8</v>
      </c>
      <c r="B2" s="3">
        <v>33.799999999999997</v>
      </c>
      <c r="C2" s="16">
        <v>30.7</v>
      </c>
      <c r="D2" s="5">
        <v>35.5</v>
      </c>
      <c r="E2" s="2" t="s">
        <v>9</v>
      </c>
      <c r="F2" s="6" t="s">
        <v>16</v>
      </c>
      <c r="G2" s="6" t="str">
        <f t="shared" ref="G2:G7" si="0">IF(F2="เสมอ","เสมอ",IF(F2=IF(B2&gt;=D2,A2,E2),"ถูก","ผิด"))</f>
        <v>เสมอ</v>
      </c>
      <c r="J2" s="2" t="s">
        <v>10</v>
      </c>
      <c r="K2" s="6">
        <f>COUNTIF(G2:G7,"ถูก")</f>
        <v>0</v>
      </c>
      <c r="L2" s="7">
        <f>IF(COUNTA(G2:G7)=0,0,K2/COUNTA(G2:G7))</f>
        <v>0</v>
      </c>
    </row>
    <row r="3" spans="1:12" x14ac:dyDescent="0.35">
      <c r="A3" s="8" t="s">
        <v>11</v>
      </c>
      <c r="B3" s="9">
        <v>82.3</v>
      </c>
      <c r="C3" s="10">
        <v>10.4</v>
      </c>
      <c r="D3" s="11">
        <v>7.3</v>
      </c>
      <c r="E3" s="8" t="s">
        <v>12</v>
      </c>
      <c r="F3" s="12"/>
      <c r="G3" s="12" t="str">
        <f t="shared" si="0"/>
        <v>ผิด</v>
      </c>
      <c r="J3" s="8" t="s">
        <v>13</v>
      </c>
      <c r="K3" s="12">
        <f>COUNTIF(G2:G7,"ผิด")</f>
        <v>5</v>
      </c>
      <c r="L3" s="13">
        <f>IF(COUNTA(G2:G7)=0,0,K3/COUNTA(G2:G7))</f>
        <v>0.83333333333333337</v>
      </c>
    </row>
    <row r="4" spans="1:12" x14ac:dyDescent="0.35">
      <c r="A4" s="2" t="s">
        <v>14</v>
      </c>
      <c r="B4" s="3">
        <v>56.3</v>
      </c>
      <c r="C4" s="4">
        <v>21.7</v>
      </c>
      <c r="D4" s="5">
        <v>22</v>
      </c>
      <c r="E4" s="2" t="s">
        <v>15</v>
      </c>
      <c r="F4" s="6"/>
      <c r="G4" s="6" t="str">
        <f t="shared" si="0"/>
        <v>ผิด</v>
      </c>
      <c r="J4" s="2" t="s">
        <v>16</v>
      </c>
      <c r="K4" s="6">
        <f>COUNTIF(G2:G7,"เสมอ")</f>
        <v>1</v>
      </c>
      <c r="L4" s="7">
        <f>IF(COUNTA(G2:G7)=0,0,K4/COUNTA(G2:G7))</f>
        <v>0.16666666666666666</v>
      </c>
    </row>
    <row r="5" spans="1:12" x14ac:dyDescent="0.35">
      <c r="A5" s="8" t="s">
        <v>17</v>
      </c>
      <c r="B5" s="9">
        <v>35.1</v>
      </c>
      <c r="C5" s="10">
        <v>25</v>
      </c>
      <c r="D5" s="11">
        <v>39.799999999999997</v>
      </c>
      <c r="E5" s="8" t="s">
        <v>18</v>
      </c>
      <c r="F5" s="12"/>
      <c r="G5" s="12" t="str">
        <f t="shared" si="0"/>
        <v>ผิด</v>
      </c>
      <c r="J5" s="8" t="s">
        <v>19</v>
      </c>
      <c r="K5" s="12">
        <f>COUNTA(G2:G7)</f>
        <v>6</v>
      </c>
      <c r="L5" s="12"/>
    </row>
    <row r="6" spans="1:12" x14ac:dyDescent="0.35">
      <c r="A6" s="2" t="s">
        <v>20</v>
      </c>
      <c r="B6" s="3">
        <v>41</v>
      </c>
      <c r="C6" s="4">
        <v>26.1</v>
      </c>
      <c r="D6" s="5">
        <v>32.9</v>
      </c>
      <c r="E6" s="2" t="s">
        <v>21</v>
      </c>
      <c r="F6" s="6"/>
      <c r="G6" s="6" t="str">
        <f t="shared" si="0"/>
        <v>ผิด</v>
      </c>
    </row>
    <row r="7" spans="1:12" x14ac:dyDescent="0.35">
      <c r="A7" s="8" t="s">
        <v>22</v>
      </c>
      <c r="B7" s="9">
        <v>21.1</v>
      </c>
      <c r="C7" s="10">
        <v>22.1</v>
      </c>
      <c r="D7" s="11">
        <v>56.8</v>
      </c>
      <c r="E7" s="8" t="s">
        <v>23</v>
      </c>
      <c r="F7" s="12"/>
      <c r="G7" s="12" t="str">
        <f t="shared" si="0"/>
        <v>ผิด</v>
      </c>
    </row>
    <row r="8" spans="1:12" x14ac:dyDescent="0.35">
      <c r="J8" s="14"/>
      <c r="K8" t="s">
        <v>24</v>
      </c>
    </row>
  </sheetData>
  <mergeCells count="1">
    <mergeCell ref="J1:L1"/>
  </mergeCells>
  <conditionalFormatting sqref="G2:G7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6">
    <dataValidation type="list" allowBlank="1" sqref="F2" xr:uid="{00000000-0002-0000-0000-000000000000}">
      <formula1>"St. Pauli,เสมอ,Hamburg"</formula1>
    </dataValidation>
    <dataValidation type="list" allowBlank="1" sqref="F3" xr:uid="{00000000-0002-0000-0000-000001000000}">
      <formula1>"Bayern München,เสมอ,Augsburg"</formula1>
    </dataValidation>
    <dataValidation type="list" allowBlank="1" sqref="F4" xr:uid="{00000000-0002-0000-0000-000002000000}">
      <formula1>"Leverkusen,เสมอ,Bremen"</formula1>
    </dataValidation>
    <dataValidation type="list" allowBlank="1" sqref="F5" xr:uid="{00000000-0002-0000-0000-000003000000}">
      <formula1>"Frankfurt,เสมอ,Hoffenheim"</formula1>
    </dataValidation>
    <dataValidation type="list" allowBlank="1" sqref="F6" xr:uid="{00000000-0002-0000-0000-000004000000}">
      <formula1>"Mainz 05,เสมอ,Wolfsburg"</formula1>
    </dataValidation>
    <dataValidation type="list" allowBlank="1" sqref="F7" xr:uid="{00000000-0002-0000-0000-000005000000}">
      <formula1>"Heidenheim,เสมอ,Leipzig"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342C-516B-4457-B4C3-8C72C64C5C92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4" t="s">
        <v>25</v>
      </c>
      <c r="I1" s="25"/>
      <c r="J1" s="26" t="s">
        <v>7</v>
      </c>
      <c r="K1" s="25"/>
      <c r="L1" s="25"/>
    </row>
    <row r="2" spans="1:12" x14ac:dyDescent="0.35">
      <c r="A2" s="2" t="s">
        <v>26</v>
      </c>
      <c r="B2" s="3">
        <v>29.9</v>
      </c>
      <c r="C2" s="4">
        <v>27.2</v>
      </c>
      <c r="D2" s="5">
        <v>42.9</v>
      </c>
      <c r="E2" s="2" t="s">
        <v>27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8" t="s">
        <v>10</v>
      </c>
      <c r="K2">
        <f>COUNTIF(G2:G4,"ถูก")</f>
        <v>0</v>
      </c>
      <c r="L2" s="19">
        <f>K2/COUNTA(G2:G4)</f>
        <v>0</v>
      </c>
    </row>
    <row r="3" spans="1:12" x14ac:dyDescent="0.35">
      <c r="A3" s="8" t="s">
        <v>28</v>
      </c>
      <c r="B3" s="9">
        <v>33.799999999999997</v>
      </c>
      <c r="C3" s="10">
        <v>25.1</v>
      </c>
      <c r="D3" s="11">
        <v>41.1</v>
      </c>
      <c r="E3" s="8" t="s">
        <v>29</v>
      </c>
      <c r="F3" s="12"/>
      <c r="G3" s="12" t="str">
        <f>IF(F3="เสมอ","เสมอ",IF(F3=A3,IF(B3&gt;=D3,"ถูก","ผิด"),IF(F3=E3,IF(D3&gt;B3,"ถูก","ผิด"),"")))</f>
        <v/>
      </c>
      <c r="H3" s="12" t="str">
        <f>IF(F3="เสมอ","เสมอ",IF(F3=A3,"เหย้า",IF(F3=E3,"เยือน","")))</f>
        <v/>
      </c>
      <c r="J3" s="20" t="s">
        <v>13</v>
      </c>
      <c r="K3">
        <f>COUNTIF(G2:G4,"ผิด")</f>
        <v>0</v>
      </c>
      <c r="L3" s="19">
        <f>K3/COUNTA(G2:G4)</f>
        <v>0</v>
      </c>
    </row>
    <row r="4" spans="1:12" x14ac:dyDescent="0.35">
      <c r="A4" s="2" t="s">
        <v>30</v>
      </c>
      <c r="B4" s="3">
        <v>48.7</v>
      </c>
      <c r="C4" s="4">
        <v>24.5</v>
      </c>
      <c r="D4" s="5">
        <v>26.8</v>
      </c>
      <c r="E4" s="2" t="s">
        <v>31</v>
      </c>
      <c r="F4" s="6"/>
      <c r="G4" s="6" t="str">
        <f>IF(F4="เสมอ","เสมอ",IF(F4=A4,IF(B4&gt;=D4,"ถูก","ผิด"),IF(F4=E4,IF(D4&gt;B4,"ถูก","ผิด"),"")))</f>
        <v/>
      </c>
      <c r="H4" s="6" t="str">
        <f>IF(F4="เสมอ","เสมอ",IF(F4=A4,"เหย้า",IF(F4=E4,"เยือน","")))</f>
        <v/>
      </c>
      <c r="J4" s="21" t="s">
        <v>16</v>
      </c>
      <c r="K4">
        <f>COUNTIF(G2:G4,"เสมอ")</f>
        <v>0</v>
      </c>
      <c r="L4" s="19">
        <f>K4/COUNTA(G2:G4)</f>
        <v>0</v>
      </c>
    </row>
    <row r="5" spans="1:12" x14ac:dyDescent="0.35">
      <c r="J5" t="s">
        <v>19</v>
      </c>
      <c r="K5">
        <f>COUNTA(G2:G4)</f>
        <v>3</v>
      </c>
    </row>
  </sheetData>
  <mergeCells count="2">
    <mergeCell ref="H1:I1"/>
    <mergeCell ref="J1:L1"/>
  </mergeCells>
  <conditionalFormatting sqref="G2:G4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3">
    <dataValidation type="list" allowBlank="1" sqref="F4" xr:uid="{C2277A76-B1FF-4E06-8EC0-411295DDF300}">
      <formula1>"Freiburg,เสมอ,Köln"</formula1>
    </dataValidation>
    <dataValidation type="list" allowBlank="1" sqref="F3" xr:uid="{7A692460-1609-4870-93BB-72DFA2D17CDD}">
      <formula1>"M'gladbach,เสมอ,Stuttgart"</formula1>
    </dataValidation>
    <dataValidation type="list" allowBlank="1" sqref="F2" xr:uid="{996D6F23-C0DC-4336-9982-0740020CDB77}">
      <formula1>"Union Berlin,เสมอ,Dortmund"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24-Jan</vt:lpstr>
      <vt:lpstr>Jan 25,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2026-01-23T08:44:38Z</dcterms:created>
  <dcterms:modified xsi:type="dcterms:W3CDTF">2026-01-24T09:38:47Z</dcterms:modified>
</cp:coreProperties>
</file>