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3-Bundes\"/>
    </mc:Choice>
  </mc:AlternateContent>
  <xr:revisionPtr revIDLastSave="0" documentId="13_ncr:1_{829C4C4B-E602-4F44-96B4-584286A8953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23-Jan" sheetId="1" r:id="rId1"/>
    <sheet name="Jan 24, 2026" sheetId="5" r:id="rId2"/>
    <sheet name="_dv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5" l="1"/>
  <c r="G9" i="5"/>
  <c r="H8" i="5"/>
  <c r="G8" i="5"/>
  <c r="H7" i="5"/>
  <c r="G7" i="5"/>
  <c r="H6" i="5"/>
  <c r="K5" i="5" s="1"/>
  <c r="G6" i="5"/>
  <c r="H5" i="5"/>
  <c r="G5" i="5"/>
  <c r="K4" i="5"/>
  <c r="H4" i="5"/>
  <c r="G4" i="5"/>
  <c r="K3" i="5"/>
  <c r="H3" i="5"/>
  <c r="G3" i="5"/>
  <c r="K2" i="5"/>
  <c r="H2" i="5"/>
  <c r="G2" i="5"/>
  <c r="K4" i="1"/>
  <c r="K3" i="1"/>
  <c r="K2" i="1"/>
  <c r="H2" i="1"/>
  <c r="K5" i="1" s="1"/>
  <c r="G2" i="1"/>
  <c r="L4" i="5" l="1"/>
  <c r="L3" i="5"/>
  <c r="L2" i="5"/>
  <c r="L4" i="1"/>
  <c r="L2" i="1"/>
  <c r="L3" i="1"/>
</calcChain>
</file>

<file path=xl/sharedStrings.xml><?xml version="1.0" encoding="utf-8"?>
<sst xmlns="http://schemas.openxmlformats.org/spreadsheetml/2006/main" count="50" uniqueCount="33">
  <si>
    <t>ทีมเหย้า</t>
  </si>
  <si>
    <t>$ ทีมเหย้า</t>
  </si>
  <si>
    <t>$ เสมอ</t>
  </si>
  <si>
    <t>$ ทีมเยือน</t>
  </si>
  <si>
    <t>ทีมเยือน</t>
  </si>
  <si>
    <t>ผลการแข่งขัน</t>
  </si>
  <si>
    <t>ผลการลงทุน</t>
  </si>
  <si>
    <t>ผล</t>
  </si>
  <si>
    <t>สรุปผล</t>
  </si>
  <si>
    <t>St. Pauli</t>
  </si>
  <si>
    <t>Hamburger</t>
  </si>
  <si>
    <t>เหย้า</t>
  </si>
  <si>
    <t>เยือน</t>
  </si>
  <si>
    <t>เสมอ</t>
  </si>
  <si>
    <t>รวมทั้งหมด</t>
  </si>
  <si>
    <t>my bet</t>
  </si>
  <si>
    <t>1. FSV Mainz 05</t>
  </si>
  <si>
    <t>VfL Wolfsburg</t>
  </si>
  <si>
    <t>1. Heidenheim</t>
  </si>
  <si>
    <t>RasenBallsport Leipzig</t>
  </si>
  <si>
    <t>Bayer 04 Leverkusen</t>
  </si>
  <si>
    <t>Werder Bremen</t>
  </si>
  <si>
    <t>Bayern Munich</t>
  </si>
  <si>
    <t>Augsburg</t>
  </si>
  <si>
    <t>Eintracht Frankfurt</t>
  </si>
  <si>
    <t>TSG 1899 Hoffenheim</t>
  </si>
  <si>
    <t>Union Berlin</t>
  </si>
  <si>
    <t>Borussia Dortmund</t>
  </si>
  <si>
    <t>Jan 24, 2026</t>
  </si>
  <si>
    <t>Home</t>
  </si>
  <si>
    <t>Away</t>
  </si>
  <si>
    <t>Home (Special bets)</t>
  </si>
  <si>
    <t>Away (Special bets)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</si>
</sst>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3DA5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6F9FF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C9D3E7"/>
      </left>
      <right style="thin">
        <color rgb="FFC9D3E7"/>
      </right>
      <top style="thin">
        <color rgb="FFC9D3E7"/>
      </top>
      <bottom style="thin">
        <color rgb="FFC9D3E7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16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165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4" t="s">
        <v>5</v>
      </c>
      <c r="G1" s="1" t="s">
        <v>6</v>
      </c>
      <c r="H1" s="1" t="s">
        <v>7</v>
      </c>
      <c r="J1" s="2" t="s">
        <v>8</v>
      </c>
      <c r="K1" s="3"/>
      <c r="L1" s="3"/>
    </row>
    <row r="2" spans="1:12" x14ac:dyDescent="0.35">
      <c r="A2" s="4" t="s">
        <v>9</v>
      </c>
      <c r="B2" s="5">
        <v>3.0049999999999999</v>
      </c>
      <c r="C2" s="16">
        <v>3.0049999999999999</v>
      </c>
      <c r="D2" s="7">
        <v>2.855</v>
      </c>
      <c r="E2" s="4" t="s">
        <v>10</v>
      </c>
      <c r="F2" s="8" t="s">
        <v>13</v>
      </c>
      <c r="G2" s="6">
        <f>IF($F2="","",IF($F2="เสมอ",$C2,IF($F2=$A2,$B2,IF($F2=$E2,$D2,""))))</f>
        <v>3.0049999999999999</v>
      </c>
      <c r="H2" s="8" t="str">
        <f>IF($F2="","",IF($F2="เสมอ","เสมอ",IF($F2=$A2,"เหย้า",IF($F2=$E2,"เยือน",""))))</f>
        <v>เสมอ</v>
      </c>
      <c r="J2" s="9" t="s">
        <v>11</v>
      </c>
      <c r="K2" s="8">
        <f>COUNTIF($H$2:$H$2,"เหย้า")</f>
        <v>0</v>
      </c>
      <c r="L2" s="10">
        <f>IF($K$5=0,0,$K$2/$K$5)</f>
        <v>0</v>
      </c>
    </row>
    <row r="3" spans="1:12" x14ac:dyDescent="0.35">
      <c r="J3" s="11" t="s">
        <v>12</v>
      </c>
      <c r="K3" s="12">
        <f>COUNTIF($H$2:$H$2,"เยือน")</f>
        <v>0</v>
      </c>
      <c r="L3" s="13">
        <f>IF($K$5=0,0,$K$3/$K$5)</f>
        <v>0</v>
      </c>
    </row>
    <row r="4" spans="1:12" x14ac:dyDescent="0.35">
      <c r="J4" s="9" t="s">
        <v>13</v>
      </c>
      <c r="K4" s="8">
        <f>COUNTIF($H$2:$H$2,"เสมอ")</f>
        <v>1</v>
      </c>
      <c r="L4" s="10">
        <f>IF($K$5=0,0,$K$4/$K$5)</f>
        <v>1</v>
      </c>
    </row>
    <row r="5" spans="1:12" x14ac:dyDescent="0.35">
      <c r="J5" s="11" t="s">
        <v>14</v>
      </c>
      <c r="K5" s="12">
        <f>COUNTA($H$2:$H$2)</f>
        <v>1</v>
      </c>
      <c r="L5" s="13"/>
    </row>
    <row r="8" spans="1:12" x14ac:dyDescent="0.35">
      <c r="J8" s="15"/>
      <c r="K8" t="s">
        <v>15</v>
      </c>
    </row>
  </sheetData>
  <conditionalFormatting sqref="G2">
    <cfRule type="expression" dxfId="8" priority="1">
      <formula>$F2=$A2</formula>
    </cfRule>
    <cfRule type="expression" dxfId="7" priority="2">
      <formula>$F2=$E2</formula>
    </cfRule>
    <cfRule type="expression" dxfId="6" priority="3">
      <formula>$F2="เสมอ"</formula>
    </cfRule>
  </conditionalFormatting>
  <conditionalFormatting sqref="H2">
    <cfRule type="expression" dxfId="5" priority="4">
      <formula>H2="เหย้า"</formula>
    </cfRule>
    <cfRule type="expression" dxfId="4" priority="5">
      <formula>H2="เยือน"</formula>
    </cfRule>
    <cfRule type="expression" dxfId="3" priority="6">
      <formula>H2="เสมอ"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_dv!$A$2:$C$2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B5A9-FDAD-4570-8C91-4905E329301E}">
  <dimension ref="A1:L9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1" t="s">
        <v>5</v>
      </c>
      <c r="G1" s="23" t="s">
        <v>6</v>
      </c>
      <c r="H1" s="23" t="s">
        <v>7</v>
      </c>
      <c r="I1" s="22" t="s">
        <v>28</v>
      </c>
      <c r="J1" s="29" t="s">
        <v>8</v>
      </c>
      <c r="K1" s="30"/>
      <c r="L1" s="30"/>
    </row>
    <row r="2" spans="1:12" x14ac:dyDescent="0.35">
      <c r="A2" s="4" t="s">
        <v>16</v>
      </c>
      <c r="B2" s="5">
        <v>2.4140000000000001</v>
      </c>
      <c r="C2" s="6">
        <v>3.4750000000000001</v>
      </c>
      <c r="D2" s="7">
        <v>3.19</v>
      </c>
      <c r="E2" s="4" t="s">
        <v>17</v>
      </c>
      <c r="F2" s="8"/>
      <c r="G2" s="8" t="str">
        <f t="shared" ref="G2:G9" si="0">IF($F2="","",IF($F2="เสมอ",$C2,IF($F2=$A2,$B2,IF($F2=$E2,$D2,""))))</f>
        <v/>
      </c>
      <c r="H2" s="8" t="str">
        <f t="shared" ref="H2:H9" si="1">IF($F2="","",IF($F2="เสมอ","เสมอ",IF($F2=$A2,"เหย้า",IF($F2=$E2,"เยือน",""))))</f>
        <v/>
      </c>
      <c r="J2" s="25" t="s">
        <v>11</v>
      </c>
      <c r="K2" s="24">
        <f>COUNTIF($H$2:$H$9,"เหย้า")</f>
        <v>0</v>
      </c>
      <c r="L2" s="26">
        <f>IF($K$5=0,0,$K$2/$K$5)</f>
        <v>0</v>
      </c>
    </row>
    <row r="3" spans="1:12" x14ac:dyDescent="0.35">
      <c r="A3" s="17" t="s">
        <v>18</v>
      </c>
      <c r="B3" s="18">
        <v>5.07</v>
      </c>
      <c r="C3" s="19">
        <v>4.5149999999999997</v>
      </c>
      <c r="D3" s="20">
        <v>1.675</v>
      </c>
      <c r="E3" s="17" t="s">
        <v>19</v>
      </c>
      <c r="F3" s="12"/>
      <c r="G3" s="12" t="str">
        <f t="shared" si="0"/>
        <v/>
      </c>
      <c r="H3" s="12" t="str">
        <f t="shared" si="1"/>
        <v/>
      </c>
      <c r="J3" s="27" t="s">
        <v>12</v>
      </c>
      <c r="K3" s="24">
        <f>COUNTIF($H$2:$H$9,"เยือน")</f>
        <v>0</v>
      </c>
      <c r="L3" s="26">
        <f>IF($K$5=0,0,$K$3/$K$5)</f>
        <v>0</v>
      </c>
    </row>
    <row r="4" spans="1:12" x14ac:dyDescent="0.35">
      <c r="A4" s="4" t="s">
        <v>20</v>
      </c>
      <c r="B4" s="5">
        <v>1.6060000000000001</v>
      </c>
      <c r="C4" s="6">
        <v>4.6749999999999998</v>
      </c>
      <c r="D4" s="7">
        <v>5.59</v>
      </c>
      <c r="E4" s="4" t="s">
        <v>21</v>
      </c>
      <c r="F4" s="8"/>
      <c r="G4" s="8" t="str">
        <f t="shared" si="0"/>
        <v/>
      </c>
      <c r="H4" s="8" t="str">
        <f t="shared" si="1"/>
        <v/>
      </c>
      <c r="J4" s="28" t="s">
        <v>13</v>
      </c>
      <c r="K4" s="24">
        <f>COUNTIF($H$2:$H$9,"เสมอ")</f>
        <v>0</v>
      </c>
      <c r="L4" s="26">
        <f>IF($K$5=0,0,$K$4/$K$5)</f>
        <v>0</v>
      </c>
    </row>
    <row r="5" spans="1:12" x14ac:dyDescent="0.35">
      <c r="A5" s="17" t="s">
        <v>22</v>
      </c>
      <c r="B5" s="18">
        <v>1.1000000000000001</v>
      </c>
      <c r="C5" s="19">
        <v>14.4</v>
      </c>
      <c r="D5" s="20">
        <v>27</v>
      </c>
      <c r="E5" s="17" t="s">
        <v>23</v>
      </c>
      <c r="F5" s="12"/>
      <c r="G5" s="12" t="str">
        <f t="shared" si="0"/>
        <v/>
      </c>
      <c r="H5" s="12" t="str">
        <f t="shared" si="1"/>
        <v/>
      </c>
      <c r="J5" s="24" t="s">
        <v>14</v>
      </c>
      <c r="K5" s="24">
        <f>COUNTA($H$2:$H$9)</f>
        <v>8</v>
      </c>
      <c r="L5" s="24"/>
    </row>
    <row r="6" spans="1:12" x14ac:dyDescent="0.35">
      <c r="A6" s="4" t="s">
        <v>24</v>
      </c>
      <c r="B6" s="5">
        <v>3.15</v>
      </c>
      <c r="C6" s="6">
        <v>3.78</v>
      </c>
      <c r="D6" s="7">
        <v>2.3069999999999999</v>
      </c>
      <c r="E6" s="4" t="s">
        <v>25</v>
      </c>
      <c r="F6" s="8"/>
      <c r="G6" s="8" t="str">
        <f t="shared" si="0"/>
        <v/>
      </c>
      <c r="H6" s="8" t="str">
        <f t="shared" si="1"/>
        <v/>
      </c>
    </row>
    <row r="7" spans="1:12" x14ac:dyDescent="0.35">
      <c r="A7" s="17" t="s">
        <v>29</v>
      </c>
      <c r="B7" s="18">
        <v>1.4279999999999999</v>
      </c>
      <c r="C7" s="19">
        <v>10.9</v>
      </c>
      <c r="D7" s="20">
        <v>3.74</v>
      </c>
      <c r="E7" s="17" t="s">
        <v>30</v>
      </c>
      <c r="F7" s="12"/>
      <c r="G7" s="12" t="str">
        <f t="shared" si="0"/>
        <v/>
      </c>
      <c r="H7" s="12" t="str">
        <f t="shared" si="1"/>
        <v/>
      </c>
    </row>
    <row r="8" spans="1:12" x14ac:dyDescent="0.35">
      <c r="A8" s="4" t="s">
        <v>31</v>
      </c>
      <c r="B8" s="5">
        <v>1.3480000000000001</v>
      </c>
      <c r="C8" s="6">
        <v>11</v>
      </c>
      <c r="D8" s="7">
        <v>4.4050000000000002</v>
      </c>
      <c r="E8" s="4" t="s">
        <v>32</v>
      </c>
      <c r="F8" s="8"/>
      <c r="G8" s="8" t="str">
        <f t="shared" si="0"/>
        <v/>
      </c>
      <c r="H8" s="8" t="str">
        <f t="shared" si="1"/>
        <v/>
      </c>
    </row>
    <row r="9" spans="1:12" x14ac:dyDescent="0.35">
      <c r="A9" s="17" t="s">
        <v>26</v>
      </c>
      <c r="B9" s="18">
        <v>3.5550000000000002</v>
      </c>
      <c r="C9" s="19">
        <v>3.4350000000000001</v>
      </c>
      <c r="D9" s="20">
        <v>2.2570000000000001</v>
      </c>
      <c r="E9" s="17" t="s">
        <v>27</v>
      </c>
      <c r="F9" s="12"/>
      <c r="G9" s="12" t="str">
        <f t="shared" si="0"/>
        <v/>
      </c>
      <c r="H9" s="12" t="str">
        <f t="shared" si="1"/>
        <v/>
      </c>
    </row>
  </sheetData>
  <mergeCells count="1">
    <mergeCell ref="J1:L1"/>
  </mergeCells>
  <conditionalFormatting sqref="H2:H9">
    <cfRule type="expression" dxfId="2" priority="1">
      <formula>H2="เหย้า"</formula>
    </cfRule>
    <cfRule type="expression" dxfId="1" priority="2">
      <formula>H2="เยือน"</formula>
    </cfRule>
    <cfRule type="expression" dxfId="0" priority="3">
      <formula>H2="เสมอ"</formula>
    </cfRule>
  </conditionalFormatting>
  <dataValidations count="8">
    <dataValidation type="list" allowBlank="1" sqref="F9" xr:uid="{A19FC525-81E5-4298-B1E9-D582749A6859}">
      <formula1>"Union Berlin,เสมอ,Borussia Dortmund"</formula1>
    </dataValidation>
    <dataValidation type="list" allowBlank="1" sqref="F8" xr:uid="{AD12087E-F7EC-4D92-AFED-86DAF95ADCA2}">
      <formula1>"Home (Special bets),เสมอ,Away (Special bets)"</formula1>
    </dataValidation>
    <dataValidation type="list" allowBlank="1" sqref="F7" xr:uid="{F863B9BC-78E8-4C9A-B31C-6C9CC219C517}">
      <formula1>"Home,เสมอ,Away"</formula1>
    </dataValidation>
    <dataValidation type="list" allowBlank="1" sqref="F6" xr:uid="{37F5C509-D0D5-4A51-8328-69429FE8EB68}">
      <formula1>"Eintracht Frankfurt,เสมอ,TSG 1899 Hoffenheim"</formula1>
    </dataValidation>
    <dataValidation type="list" allowBlank="1" sqref="F5" xr:uid="{0F3F129E-F555-4899-B6CD-8BD634842885}">
      <formula1>"Bayern Munich,เสมอ,Augsburg"</formula1>
    </dataValidation>
    <dataValidation type="list" allowBlank="1" sqref="F4" xr:uid="{7A59A291-4817-400D-83BE-E4771434CF2A}">
      <formula1>"Bayer 04 Leverkusen,เสมอ,Werder Bremen"</formula1>
    </dataValidation>
    <dataValidation type="list" allowBlank="1" sqref="F3" xr:uid="{F327834F-79FF-432D-8713-A5D9DABACAF8}">
      <formula1>"1. Heidenheim,เสมอ,RasenBallsport Leipzig"</formula1>
    </dataValidation>
    <dataValidation type="list" allowBlank="1" sqref="F2" xr:uid="{6A47486C-F889-4680-973D-161918F241C0}">
      <formula1>"1. FSV Mainz 05,เสมอ,VfL Wolfsburg"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"/>
  <sheetViews>
    <sheetView workbookViewId="0"/>
  </sheetViews>
  <sheetFormatPr defaultRowHeight="14.5" x14ac:dyDescent="0.35"/>
  <sheetData>
    <row r="2" spans="1:3" x14ac:dyDescent="0.35">
      <c r="A2" t="s">
        <v>9</v>
      </c>
      <c r="B2" t="s">
        <v>13</v>
      </c>
      <c r="C2" t="s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23-Jan</vt:lpstr>
      <vt:lpstr>Jan 24, 2026</vt:lpstr>
      <vt:lpstr>_dv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2026-01-23T08:38:03Z</dcterms:created>
  <dcterms:modified xsi:type="dcterms:W3CDTF">2026-01-24T10:21:04Z</dcterms:modified>
</cp:coreProperties>
</file>