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1-EPL\"/>
    </mc:Choice>
  </mc:AlternateContent>
  <xr:revisionPtr revIDLastSave="0" documentId="13_ncr:1_{206247F5-57DE-4D6B-BE53-CD37CB925F37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Jan 24, 2026" sheetId="3" r:id="rId1"/>
    <sheet name="Jan 25, 2026" sheetId="4" r:id="rId2"/>
    <sheet name="_dv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4" l="1"/>
  <c r="G5" i="4"/>
  <c r="H4" i="4"/>
  <c r="G4" i="4"/>
  <c r="H3" i="4"/>
  <c r="K2" i="4" s="1"/>
  <c r="G3" i="4"/>
  <c r="H2" i="4"/>
  <c r="G2" i="4"/>
  <c r="H6" i="3"/>
  <c r="G6" i="3"/>
  <c r="H5" i="3"/>
  <c r="G5" i="3"/>
  <c r="H4" i="3"/>
  <c r="G4" i="3"/>
  <c r="H3" i="3"/>
  <c r="G3" i="3"/>
  <c r="K2" i="3"/>
  <c r="H2" i="3"/>
  <c r="G2" i="3"/>
  <c r="K3" i="4" l="1"/>
  <c r="K5" i="4"/>
  <c r="L2" i="4" s="1"/>
  <c r="K4" i="4"/>
  <c r="L4" i="4" s="1"/>
  <c r="K3" i="3"/>
  <c r="K5" i="3"/>
  <c r="K4" i="3"/>
  <c r="L4" i="3" s="1"/>
  <c r="L3" i="4" l="1"/>
  <c r="L3" i="3"/>
  <c r="L2" i="3"/>
</calcChain>
</file>

<file path=xl/sharedStrings.xml><?xml version="1.0" encoding="utf-8"?>
<sst xmlns="http://schemas.openxmlformats.org/spreadsheetml/2006/main" count="73" uniqueCount="35">
  <si>
    <t>ทีมเหย้า</t>
  </si>
  <si>
    <t>$ ทีมเหย้า</t>
  </si>
  <si>
    <t>$ เสมอ</t>
  </si>
  <si>
    <t>$ ทีมเยือน</t>
  </si>
  <si>
    <t>ทีมเยือน</t>
  </si>
  <si>
    <t>ผลการแข่งขัน</t>
  </si>
  <si>
    <t>ผลการลงทุน</t>
  </si>
  <si>
    <t>ผล</t>
  </si>
  <si>
    <t>สรุปผล</t>
  </si>
  <si>
    <t>West Ham United</t>
  </si>
  <si>
    <t>Sunderland</t>
  </si>
  <si>
    <t>เหย้า</t>
  </si>
  <si>
    <t>Burnley</t>
  </si>
  <si>
    <t>Tottenham Hotspur</t>
  </si>
  <si>
    <t>เยือน</t>
  </si>
  <si>
    <t>Fulham</t>
  </si>
  <si>
    <t>Brighton &amp; Hove Albion</t>
  </si>
  <si>
    <t>เสมอ</t>
  </si>
  <si>
    <t>Manchester City</t>
  </si>
  <si>
    <t>Wolverhampton Wanderers</t>
  </si>
  <si>
    <t>รวมทั้งหมด</t>
  </si>
  <si>
    <t>Home</t>
  </si>
  <si>
    <t>Away</t>
  </si>
  <si>
    <t>Bournemouth</t>
  </si>
  <si>
    <t>Liverpool</t>
  </si>
  <si>
    <t>Jan 24, 2026</t>
  </si>
  <si>
    <t>Jan 25, 2026</t>
  </si>
  <si>
    <t>Brentford</t>
  </si>
  <si>
    <t>Nottingham Forest</t>
  </si>
  <si>
    <t>Crystal Palace</t>
  </si>
  <si>
    <t>Chelsea</t>
  </si>
  <si>
    <t>Newcastle United</t>
  </si>
  <si>
    <t>Aston Villa</t>
  </si>
  <si>
    <t>Arsenal</t>
  </si>
  <si>
    <t>Manchester United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</si>
</sst>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7030A0"/>
      <name val="Calibri"/>
    </font>
    <font>
      <sz val="11"/>
      <color rgb="FFFF3DA5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AF2FF"/>
      </patternFill>
    </fill>
    <fill>
      <patternFill patternType="solid">
        <fgColor rgb="FFF6F9FF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C9D3E7"/>
      </left>
      <right style="thin">
        <color rgb="FFC9D3E7"/>
      </right>
      <top style="thin">
        <color rgb="FFC9D3E7"/>
      </top>
      <bottom style="thin">
        <color rgb="FFC9D3E7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0" borderId="1" xfId="0" applyFont="1" applyBorder="1"/>
    <xf numFmtId="165" fontId="0" fillId="0" borderId="1" xfId="0" applyNumberFormat="1" applyBorder="1"/>
    <xf numFmtId="0" fontId="5" fillId="0" borderId="1" xfId="0" applyFont="1" applyBorder="1"/>
    <xf numFmtId="0" fontId="6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6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FAB59-2881-4534-816B-385A944D1D53}">
  <dimension ref="A1:L6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6.1796875" bestFit="1" customWidth="1"/>
    <col min="6" max="6" width="16" customWidth="1"/>
    <col min="7" max="7" width="14" customWidth="1"/>
    <col min="8" max="8" width="10" customWidth="1"/>
    <col min="9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3" t="s">
        <v>5</v>
      </c>
      <c r="G1" s="1" t="s">
        <v>6</v>
      </c>
      <c r="H1" s="1" t="s">
        <v>7</v>
      </c>
      <c r="I1" s="14" t="s">
        <v>25</v>
      </c>
      <c r="J1" s="21" t="s">
        <v>8</v>
      </c>
      <c r="K1" s="22"/>
      <c r="L1" s="22"/>
    </row>
    <row r="2" spans="1:12" x14ac:dyDescent="0.35">
      <c r="A2" s="3" t="s">
        <v>9</v>
      </c>
      <c r="B2" s="4">
        <v>2.5110000000000001</v>
      </c>
      <c r="C2" s="5">
        <v>3.395</v>
      </c>
      <c r="D2" s="6">
        <v>3.1</v>
      </c>
      <c r="E2" s="3" t="s">
        <v>10</v>
      </c>
      <c r="F2" s="7" t="s">
        <v>9</v>
      </c>
      <c r="G2" s="7">
        <f t="shared" ref="G2:G6" si="0">IF($F2="","",IF($F2="เสมอ",$C2,IF($F2=$A2,$B2,IF($F2=$E2,$D2,""))))</f>
        <v>2.5110000000000001</v>
      </c>
      <c r="H2" s="7" t="str">
        <f t="shared" ref="H2:H6" si="1">IF($F2="","",IF($F2="เสมอ","เสมอ",IF($F2=$A2,"เหย้า",IF($F2=$E2,"เยือน",""))))</f>
        <v>เหย้า</v>
      </c>
      <c r="J2" s="15" t="s">
        <v>11</v>
      </c>
      <c r="K2" s="2">
        <f>COUNTIF($H$2:$H$6,"เหย้า")</f>
        <v>4</v>
      </c>
      <c r="L2" s="16">
        <f>IF($K$5=0,0,$K$2/$K$5)</f>
        <v>0.8</v>
      </c>
    </row>
    <row r="3" spans="1:12" x14ac:dyDescent="0.35">
      <c r="A3" s="8" t="s">
        <v>12</v>
      </c>
      <c r="B3" s="9">
        <v>3.8</v>
      </c>
      <c r="C3" s="10">
        <v>3.5750000000000002</v>
      </c>
      <c r="D3" s="11">
        <v>2.1150000000000002</v>
      </c>
      <c r="E3" s="8" t="s">
        <v>13</v>
      </c>
      <c r="F3" s="12" t="s">
        <v>17</v>
      </c>
      <c r="G3" s="12">
        <f t="shared" si="0"/>
        <v>3.5750000000000002</v>
      </c>
      <c r="H3" s="12" t="str">
        <f t="shared" si="1"/>
        <v>เสมอ</v>
      </c>
      <c r="J3" s="17" t="s">
        <v>14</v>
      </c>
      <c r="K3" s="2">
        <f>COUNTIF($H$2:$H$6,"เยือน")</f>
        <v>0</v>
      </c>
      <c r="L3" s="16">
        <f>IF($K$5=0,0,$K$3/$K$5)</f>
        <v>0</v>
      </c>
    </row>
    <row r="4" spans="1:12" x14ac:dyDescent="0.35">
      <c r="A4" s="3" t="s">
        <v>15</v>
      </c>
      <c r="B4" s="4">
        <v>2.6709999999999998</v>
      </c>
      <c r="C4" s="5">
        <v>3.5350000000000001</v>
      </c>
      <c r="D4" s="6">
        <v>2.7930000000000001</v>
      </c>
      <c r="E4" s="3" t="s">
        <v>16</v>
      </c>
      <c r="F4" s="7" t="s">
        <v>15</v>
      </c>
      <c r="G4" s="7">
        <f t="shared" si="0"/>
        <v>2.6709999999999998</v>
      </c>
      <c r="H4" s="7" t="str">
        <f t="shared" si="1"/>
        <v>เหย้า</v>
      </c>
      <c r="J4" s="18" t="s">
        <v>17</v>
      </c>
      <c r="K4" s="2">
        <f>COUNTIF($H$2:$H$6,"เสมอ")</f>
        <v>1</v>
      </c>
      <c r="L4" s="16">
        <f>IF($K$5=0,0,$K$4/$K$5)</f>
        <v>0.2</v>
      </c>
    </row>
    <row r="5" spans="1:12" x14ac:dyDescent="0.35">
      <c r="A5" s="8" t="s">
        <v>18</v>
      </c>
      <c r="B5" s="9">
        <v>1.2709999999999999</v>
      </c>
      <c r="C5" s="10">
        <v>6.91</v>
      </c>
      <c r="D5" s="11">
        <v>11.9</v>
      </c>
      <c r="E5" s="8" t="s">
        <v>19</v>
      </c>
      <c r="F5" s="12" t="s">
        <v>18</v>
      </c>
      <c r="G5" s="12">
        <f t="shared" si="0"/>
        <v>1.2709999999999999</v>
      </c>
      <c r="H5" s="12" t="str">
        <f t="shared" si="1"/>
        <v>เหย้า</v>
      </c>
      <c r="J5" s="2" t="s">
        <v>20</v>
      </c>
      <c r="K5" s="2">
        <f>COUNTA($H$2:$H$6)</f>
        <v>5</v>
      </c>
      <c r="L5" s="2"/>
    </row>
    <row r="6" spans="1:12" x14ac:dyDescent="0.35">
      <c r="A6" s="8" t="s">
        <v>23</v>
      </c>
      <c r="B6" s="9">
        <v>4.0449999999999999</v>
      </c>
      <c r="C6" s="10">
        <v>4.12</v>
      </c>
      <c r="D6" s="11">
        <v>1.903</v>
      </c>
      <c r="E6" s="8" t="s">
        <v>24</v>
      </c>
      <c r="F6" s="12" t="s">
        <v>23</v>
      </c>
      <c r="G6" s="12">
        <f t="shared" si="0"/>
        <v>4.0449999999999999</v>
      </c>
      <c r="H6" s="12" t="str">
        <f t="shared" si="1"/>
        <v>เหย้า</v>
      </c>
    </row>
  </sheetData>
  <mergeCells count="1">
    <mergeCell ref="J1:L1"/>
  </mergeCells>
  <conditionalFormatting sqref="H2:H6">
    <cfRule type="expression" dxfId="5" priority="1">
      <formula>H2="เหย้า"</formula>
    </cfRule>
    <cfRule type="expression" dxfId="4" priority="2">
      <formula>H2="เยือน"</formula>
    </cfRule>
    <cfRule type="expression" dxfId="3" priority="3">
      <formula>H2="เสมอ"</formula>
    </cfRule>
  </conditionalFormatting>
  <dataValidations count="5">
    <dataValidation type="list" allowBlank="1" sqref="F6" xr:uid="{E40C8A9B-5982-4B18-AACC-CE6ECF008984}">
      <formula1>"Bournemouth,เสมอ,Liverpool"</formula1>
    </dataValidation>
    <dataValidation type="list" allowBlank="1" sqref="F5" xr:uid="{2BF76E7D-33DB-4607-ABFA-1562876678C8}">
      <formula1>"Manchester City,เสมอ,Wolverhampton Wanderers"</formula1>
    </dataValidation>
    <dataValidation type="list" allowBlank="1" sqref="F4" xr:uid="{29761E68-6DDD-4597-A58A-E55F51CC2120}">
      <formula1>"Fulham,เสมอ,Brighton &amp; Hove Albion"</formula1>
    </dataValidation>
    <dataValidation type="list" allowBlank="1" sqref="F3" xr:uid="{69EE535E-D189-4CE3-9998-608F08455208}">
      <formula1>"Burnley,เสมอ,Tottenham Hotspur"</formula1>
    </dataValidation>
    <dataValidation type="list" allowBlank="1" sqref="F2" xr:uid="{46A64BF9-F7A8-4B80-8607-027FB284EDF4}">
      <formula1>"West Ham United,เสมอ,Sunderland"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62D69-D5DA-46E5-AA83-7726D53054D0}">
  <dimension ref="A1:L5"/>
  <sheetViews>
    <sheetView tabSelected="1"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9" max="10" width="14" customWidth="1"/>
    <col min="11" max="12" width="10" customWidth="1"/>
  </cols>
  <sheetData>
    <row r="1" spans="1:12" x14ac:dyDescent="0.3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3" t="s">
        <v>5</v>
      </c>
      <c r="G1" s="19" t="s">
        <v>6</v>
      </c>
      <c r="H1" s="19" t="s">
        <v>7</v>
      </c>
      <c r="I1" s="14" t="s">
        <v>26</v>
      </c>
      <c r="J1" s="21" t="s">
        <v>8</v>
      </c>
      <c r="K1" s="22"/>
      <c r="L1" s="22"/>
    </row>
    <row r="2" spans="1:12" x14ac:dyDescent="0.35">
      <c r="A2" s="3" t="s">
        <v>27</v>
      </c>
      <c r="B2" s="4">
        <v>1.91</v>
      </c>
      <c r="C2" s="5">
        <v>3.6949999999999998</v>
      </c>
      <c r="D2" s="6">
        <v>4.5199999999999996</v>
      </c>
      <c r="E2" s="3" t="s">
        <v>28</v>
      </c>
      <c r="F2" s="7" t="s">
        <v>28</v>
      </c>
      <c r="G2" s="7">
        <f>IF($F2="","",IF($F2="เสมอ",$C2,IF($F2=$A2,$B2,IF($F2=$E2,$D2,""))))</f>
        <v>4.5199999999999996</v>
      </c>
      <c r="H2" s="7" t="str">
        <f>IF($F2="","",IF($F2="เสมอ","เสมอ",IF($F2=$A2,"เหย้า",IF($F2=$E2,"เยือน",""))))</f>
        <v>เยือน</v>
      </c>
      <c r="J2" s="15" t="s">
        <v>11</v>
      </c>
      <c r="K2" s="20">
        <f>COUNTIF($H$2:$H$5,"เหย้า")</f>
        <v>0</v>
      </c>
      <c r="L2" s="16">
        <f>IF($K$5=0,0,$K$2/$K$5)</f>
        <v>0</v>
      </c>
    </row>
    <row r="3" spans="1:12" x14ac:dyDescent="0.35">
      <c r="A3" s="8" t="s">
        <v>29</v>
      </c>
      <c r="B3" s="9">
        <v>3.6</v>
      </c>
      <c r="C3" s="10">
        <v>3.8050000000000002</v>
      </c>
      <c r="D3" s="11">
        <v>2.1059999999999999</v>
      </c>
      <c r="E3" s="8" t="s">
        <v>30</v>
      </c>
      <c r="F3" s="12" t="s">
        <v>30</v>
      </c>
      <c r="G3" s="12">
        <f>IF($F3="","",IF($F3="เสมอ",$C3,IF($F3=$A3,$B3,IF($F3=$E3,$D3,""))))</f>
        <v>2.1059999999999999</v>
      </c>
      <c r="H3" s="12" t="str">
        <f>IF($F3="","",IF($F3="เสมอ","เสมอ",IF($F3=$A3,"เหย้า",IF($F3=$E3,"เยือน",""))))</f>
        <v>เยือน</v>
      </c>
      <c r="J3" s="17" t="s">
        <v>14</v>
      </c>
      <c r="K3" s="20">
        <f>COUNTIF($H$2:$H$5,"เยือน")</f>
        <v>4</v>
      </c>
      <c r="L3" s="16">
        <f>IF($K$5=0,0,$K$3/$K$5)</f>
        <v>1</v>
      </c>
    </row>
    <row r="4" spans="1:12" x14ac:dyDescent="0.35">
      <c r="A4" s="3" t="s">
        <v>31</v>
      </c>
      <c r="B4" s="4">
        <v>2.125</v>
      </c>
      <c r="C4" s="5">
        <v>3.68</v>
      </c>
      <c r="D4" s="6">
        <v>3.66</v>
      </c>
      <c r="E4" s="3" t="s">
        <v>32</v>
      </c>
      <c r="F4" s="7" t="s">
        <v>32</v>
      </c>
      <c r="G4" s="7">
        <f>IF($F4="","",IF($F4="เสมอ",$C4,IF($F4=$A4,$B4,IF($F4=$E4,$D4,""))))</f>
        <v>3.66</v>
      </c>
      <c r="H4" s="7" t="str">
        <f>IF($F4="","",IF($F4="เสมอ","เสมอ",IF($F4=$A4,"เหย้า",IF($F4=$E4,"เยือน",""))))</f>
        <v>เยือน</v>
      </c>
      <c r="J4" s="18" t="s">
        <v>17</v>
      </c>
      <c r="K4" s="20">
        <f>COUNTIF($H$2:$H$5,"เสมอ")</f>
        <v>0</v>
      </c>
      <c r="L4" s="16">
        <f>IF($K$5=0,0,$K$4/$K$5)</f>
        <v>0</v>
      </c>
    </row>
    <row r="5" spans="1:12" x14ac:dyDescent="0.35">
      <c r="A5" s="8" t="s">
        <v>33</v>
      </c>
      <c r="B5" s="9">
        <v>1.627</v>
      </c>
      <c r="C5" s="10">
        <v>4.2699999999999996</v>
      </c>
      <c r="D5" s="11">
        <v>6</v>
      </c>
      <c r="E5" s="8" t="s">
        <v>34</v>
      </c>
      <c r="F5" s="12" t="s">
        <v>34</v>
      </c>
      <c r="G5" s="12">
        <f>IF($F5="","",IF($F5="เสมอ",$C5,IF($F5=$A5,$B5,IF($F5=$E5,$D5,""))))</f>
        <v>6</v>
      </c>
      <c r="H5" s="12" t="str">
        <f>IF($F5="","",IF($F5="เสมอ","เสมอ",IF($F5=$A5,"เหย้า",IF($F5=$E5,"เยือน",""))))</f>
        <v>เยือน</v>
      </c>
      <c r="J5" s="20" t="s">
        <v>20</v>
      </c>
      <c r="K5" s="20">
        <f>COUNTA($H$2:$H$5)</f>
        <v>4</v>
      </c>
      <c r="L5" s="20"/>
    </row>
  </sheetData>
  <mergeCells count="1">
    <mergeCell ref="J1:L1"/>
  </mergeCells>
  <conditionalFormatting sqref="H2:H5">
    <cfRule type="expression" dxfId="2" priority="1">
      <formula>H2="เหย้า"</formula>
    </cfRule>
    <cfRule type="expression" dxfId="1" priority="2">
      <formula>H2="เยือน"</formula>
    </cfRule>
    <cfRule type="expression" dxfId="0" priority="3">
      <formula>H2="เสมอ"</formula>
    </cfRule>
  </conditionalFormatting>
  <dataValidations count="4">
    <dataValidation type="list" allowBlank="1" sqref="F5" xr:uid="{84552F87-2015-4291-A1C2-195CB48EEFAF}">
      <formula1>"Arsenal,เสมอ,Manchester United"</formula1>
    </dataValidation>
    <dataValidation type="list" allowBlank="1" sqref="F4" xr:uid="{CD383645-D01D-466C-A6F7-2AFD2DD21337}">
      <formula1>"Newcastle United,เสมอ,Aston Villa"</formula1>
    </dataValidation>
    <dataValidation type="list" allowBlank="1" sqref="F3" xr:uid="{5C0C36A7-5FA1-4419-A978-60D7EC0666AD}">
      <formula1>"Crystal Palace,เสมอ,Chelsea"</formula1>
    </dataValidation>
    <dataValidation type="list" allowBlank="1" sqref="F2" xr:uid="{0974D078-42C4-412E-8372-B72445FBCDB7}">
      <formula1>"Brentford,เสมอ,Nottingham Forest"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7"/>
  <sheetViews>
    <sheetView workbookViewId="0"/>
  </sheetViews>
  <sheetFormatPr defaultRowHeight="14.5" x14ac:dyDescent="0.35"/>
  <sheetData>
    <row r="2" spans="1:3" x14ac:dyDescent="0.35">
      <c r="A2" t="s">
        <v>9</v>
      </c>
      <c r="B2" t="s">
        <v>17</v>
      </c>
      <c r="C2" t="s">
        <v>10</v>
      </c>
    </row>
    <row r="3" spans="1:3" x14ac:dyDescent="0.35">
      <c r="A3" t="s">
        <v>12</v>
      </c>
      <c r="B3" t="s">
        <v>17</v>
      </c>
      <c r="C3" t="s">
        <v>13</v>
      </c>
    </row>
    <row r="4" spans="1:3" x14ac:dyDescent="0.35">
      <c r="A4" t="s">
        <v>15</v>
      </c>
      <c r="B4" t="s">
        <v>17</v>
      </c>
      <c r="C4" t="s">
        <v>16</v>
      </c>
    </row>
    <row r="5" spans="1:3" x14ac:dyDescent="0.35">
      <c r="A5" t="s">
        <v>18</v>
      </c>
      <c r="B5" t="s">
        <v>17</v>
      </c>
      <c r="C5" t="s">
        <v>19</v>
      </c>
    </row>
    <row r="6" spans="1:3" x14ac:dyDescent="0.35">
      <c r="A6" t="s">
        <v>21</v>
      </c>
      <c r="B6" t="s">
        <v>17</v>
      </c>
      <c r="C6" t="s">
        <v>22</v>
      </c>
    </row>
    <row r="7" spans="1:3" x14ac:dyDescent="0.35">
      <c r="A7" t="s">
        <v>23</v>
      </c>
      <c r="B7" t="s">
        <v>17</v>
      </c>
      <c r="C7" t="s">
        <v>24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24, 2026</vt:lpstr>
      <vt:lpstr>Jan 25, 2026</vt:lpstr>
      <vt:lpstr>_dv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2026-01-24T04:40:32Z</dcterms:created>
  <dcterms:modified xsi:type="dcterms:W3CDTF">2026-01-26T04:23:33Z</dcterms:modified>
</cp:coreProperties>
</file>