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F:\7-Football\3-Bundes\"/>
    </mc:Choice>
  </mc:AlternateContent>
  <xr:revisionPtr revIDLastSave="0" documentId="13_ncr:1_{6E27D48D-B40A-47ED-8580-F17C5370F826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24-Jan" sheetId="1" r:id="rId1"/>
    <sheet name="Jan 25, 2026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" i="2" l="1"/>
  <c r="G4" i="2"/>
  <c r="H3" i="2"/>
  <c r="G3" i="2"/>
  <c r="H2" i="2"/>
  <c r="G2" i="2"/>
  <c r="G7" i="1"/>
  <c r="G6" i="1"/>
  <c r="G5" i="1"/>
  <c r="G4" i="1"/>
  <c r="K3" i="1" s="1"/>
  <c r="G3" i="1"/>
  <c r="G2" i="1"/>
  <c r="K5" i="2" l="1"/>
  <c r="K4" i="1"/>
  <c r="K2" i="1"/>
  <c r="L2" i="1" s="1"/>
  <c r="K3" i="2"/>
  <c r="L3" i="2" s="1"/>
  <c r="K2" i="2"/>
  <c r="L2" i="2" s="1"/>
  <c r="K4" i="2"/>
  <c r="L4" i="2" s="1"/>
  <c r="L4" i="1"/>
  <c r="L3" i="1"/>
  <c r="K5" i="1"/>
</calcChain>
</file>

<file path=xl/sharedStrings.xml><?xml version="1.0" encoding="utf-8"?>
<sst xmlns="http://schemas.openxmlformats.org/spreadsheetml/2006/main" count="53" uniqueCount="32">
  <si>
    <t>ทีมเหย้า</t>
  </si>
  <si>
    <t>% ทีมเหย้า</t>
  </si>
  <si>
    <t>% เสมอ</t>
  </si>
  <si>
    <t>% ทีมเยือน</t>
  </si>
  <si>
    <t>ทีมเยือน</t>
  </si>
  <si>
    <t>ผลการแข่งขัน</t>
  </si>
  <si>
    <t>ผลการทำนาย</t>
  </si>
  <si>
    <t>สรุปผล</t>
  </si>
  <si>
    <t>St. Pauli</t>
  </si>
  <si>
    <t>Hamburg</t>
  </si>
  <si>
    <t>ถูก</t>
  </si>
  <si>
    <t>Bayern München</t>
  </si>
  <si>
    <t>Augsburg</t>
  </si>
  <si>
    <t>ผิด</t>
  </si>
  <si>
    <t>Leverkusen</t>
  </si>
  <si>
    <t>Bremen</t>
  </si>
  <si>
    <t>เสมอ</t>
  </si>
  <si>
    <t>Frankfurt</t>
  </si>
  <si>
    <t>Hoffenheim</t>
  </si>
  <si>
    <t>รวมทั้งหมด</t>
  </si>
  <si>
    <t>Mainz 05</t>
  </si>
  <si>
    <t>Wolfsburg</t>
  </si>
  <si>
    <t>Heidenheim</t>
  </si>
  <si>
    <t>Leipzig</t>
  </si>
  <si>
    <t>my bet</t>
  </si>
  <si>
    <t>Jan 25, 2026</t>
  </si>
  <si>
    <t>Union Berlin</t>
  </si>
  <si>
    <t>Dortmund</t>
  </si>
  <si>
    <t>M'gladbach</t>
  </si>
  <si>
    <t>Stuttgart</t>
  </si>
  <si>
    <t>Freiburg</t>
  </si>
  <si>
    <t>Köln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</si>
</sst>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&quot;%&quot;"/>
    <numFmt numFmtId="165" formatCode="0.0%"/>
  </numFmts>
  <fonts count="8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7030A0"/>
      <name val="Calibri"/>
      <family val="2"/>
    </font>
    <font>
      <sz val="11"/>
      <color rgb="FFFF2D7A"/>
      <name val="Calibri"/>
      <family val="2"/>
    </font>
    <font>
      <b/>
      <sz val="12"/>
      <name val="Calibri"/>
      <family val="2"/>
    </font>
    <font>
      <b/>
      <sz val="11"/>
      <color rgb="FF1F4E79"/>
      <name val="Calibri"/>
      <family val="2"/>
    </font>
    <font>
      <b/>
      <sz val="11"/>
      <color rgb="FFC00000"/>
      <name val="Calibri"/>
      <family val="2"/>
    </font>
    <font>
      <b/>
      <sz val="11"/>
      <color rgb="FF7F7F7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EAEAF2"/>
      </patternFill>
    </fill>
    <fill>
      <patternFill patternType="solid">
        <fgColor rgb="FFF6F6FB"/>
      </patternFill>
    </fill>
    <fill>
      <patternFill patternType="solid">
        <fgColor rgb="FFFFFF00"/>
        <bgColor indexed="64"/>
      </patternFill>
    </fill>
    <fill>
      <patternFill patternType="solid">
        <fgColor rgb="FFFFF2CC"/>
      </patternFill>
    </fill>
  </fills>
  <borders count="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164" fontId="2" fillId="3" borderId="1" xfId="0" applyNumberFormat="1" applyFon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4" borderId="0" xfId="0" applyFill="1"/>
    <xf numFmtId="0" fontId="1" fillId="4" borderId="1" xfId="0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0" borderId="0" xfId="0" applyFont="1"/>
    <xf numFmtId="165" fontId="0" fillId="0" borderId="0" xfId="0" applyNumberFormat="1"/>
    <xf numFmtId="0" fontId="6" fillId="0" borderId="0" xfId="0" applyFont="1"/>
    <xf numFmtId="0" fontId="7" fillId="0" borderId="0" xfId="0" applyFont="1"/>
    <xf numFmtId="0" fontId="4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5" borderId="1" xfId="0" quotePrefix="1" applyFont="1" applyFill="1" applyBorder="1" applyAlignment="1">
      <alignment horizontal="center" vertical="center"/>
    </xf>
    <xf numFmtId="0" fontId="0" fillId="0" borderId="0" xfId="0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6">
    <dxf>
      <font>
        <b/>
        <color rgb="FF7F7F7F"/>
      </font>
    </dxf>
    <dxf>
      <font>
        <b/>
        <color rgb="FFC00000"/>
      </font>
    </dxf>
    <dxf>
      <font>
        <b/>
        <color rgb="FF1F4E79"/>
      </font>
    </dxf>
    <dxf>
      <font>
        <b/>
        <color rgb="FF7F7F7F"/>
      </font>
    </dxf>
    <dxf>
      <font>
        <b/>
        <color rgb="FFC00000"/>
      </font>
    </dxf>
    <dxf>
      <font>
        <b/>
        <color rgb="FF1F4E7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workbookViewId="0">
      <pane ySplit="1" topLeftCell="A2" activePane="bottomLeft" state="frozen"/>
      <selection pane="bottomLeft" activeCell="F1" sqref="F1"/>
    </sheetView>
  </sheetViews>
  <sheetFormatPr defaultRowHeight="14.5" x14ac:dyDescent="0.35"/>
  <cols>
    <col min="1" max="1" width="22" customWidth="1"/>
    <col min="2" max="2" width="12" customWidth="1"/>
    <col min="3" max="3" width="10" customWidth="1"/>
    <col min="4" max="4" width="12" customWidth="1"/>
    <col min="5" max="5" width="22" customWidth="1"/>
    <col min="6" max="6" width="20" customWidth="1"/>
    <col min="7" max="7" width="12" customWidth="1"/>
    <col min="10" max="10" width="14" customWidth="1"/>
    <col min="11" max="12" width="10" customWidth="1"/>
  </cols>
  <sheetData>
    <row r="1" spans="1:12" ht="22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5" t="s">
        <v>5</v>
      </c>
      <c r="G1" s="1" t="s">
        <v>6</v>
      </c>
      <c r="J1" s="22" t="s">
        <v>7</v>
      </c>
      <c r="K1" s="23"/>
      <c r="L1" s="23"/>
    </row>
    <row r="2" spans="1:12" x14ac:dyDescent="0.35">
      <c r="A2" s="2" t="s">
        <v>8</v>
      </c>
      <c r="B2" s="3">
        <v>33.799999999999997</v>
      </c>
      <c r="C2" s="16">
        <v>30.7</v>
      </c>
      <c r="D2" s="5">
        <v>35.5</v>
      </c>
      <c r="E2" s="2" t="s">
        <v>9</v>
      </c>
      <c r="F2" s="6" t="s">
        <v>16</v>
      </c>
      <c r="G2" s="6" t="str">
        <f t="shared" ref="G2:G7" si="0">IF(F2="เสมอ","เสมอ",IF(F2=IF(B2&gt;=D2,A2,E2),"ถูก","ผิด"))</f>
        <v>เสมอ</v>
      </c>
      <c r="J2" s="2" t="s">
        <v>10</v>
      </c>
      <c r="K2" s="6">
        <f>COUNTIF(G2:G7,"ถูก")</f>
        <v>4</v>
      </c>
      <c r="L2" s="7">
        <f>IF(COUNTA(G2:G7)=0,0,K2/COUNTA(G2:G7))</f>
        <v>0.66666666666666663</v>
      </c>
    </row>
    <row r="3" spans="1:12" x14ac:dyDescent="0.35">
      <c r="A3" s="8" t="s">
        <v>11</v>
      </c>
      <c r="B3" s="9">
        <v>82.3</v>
      </c>
      <c r="C3" s="10">
        <v>10.4</v>
      </c>
      <c r="D3" s="11">
        <v>7.3</v>
      </c>
      <c r="E3" s="8" t="s">
        <v>12</v>
      </c>
      <c r="F3" s="12" t="s">
        <v>12</v>
      </c>
      <c r="G3" s="12" t="str">
        <f t="shared" si="0"/>
        <v>ผิด</v>
      </c>
      <c r="J3" s="8" t="s">
        <v>13</v>
      </c>
      <c r="K3" s="12">
        <f>COUNTIF(G2:G7,"ผิด")</f>
        <v>1</v>
      </c>
      <c r="L3" s="13">
        <f>IF(COUNTA(G2:G7)=0,0,K3/COUNTA(G2:G7))</f>
        <v>0.16666666666666666</v>
      </c>
    </row>
    <row r="4" spans="1:12" x14ac:dyDescent="0.35">
      <c r="A4" s="2" t="s">
        <v>14</v>
      </c>
      <c r="B4" s="3">
        <v>56.3</v>
      </c>
      <c r="C4" s="4">
        <v>21.7</v>
      </c>
      <c r="D4" s="5">
        <v>22</v>
      </c>
      <c r="E4" s="2" t="s">
        <v>15</v>
      </c>
      <c r="F4" s="6" t="s">
        <v>14</v>
      </c>
      <c r="G4" s="6" t="str">
        <f t="shared" si="0"/>
        <v>ถูก</v>
      </c>
      <c r="J4" s="2" t="s">
        <v>16</v>
      </c>
      <c r="K4" s="6">
        <f>COUNTIF(G2:G7,"เสมอ")</f>
        <v>1</v>
      </c>
      <c r="L4" s="7">
        <f>IF(COUNTA(G2:G7)=0,0,K4/COUNTA(G2:G7))</f>
        <v>0.16666666666666666</v>
      </c>
    </row>
    <row r="5" spans="1:12" x14ac:dyDescent="0.35">
      <c r="A5" s="8" t="s">
        <v>17</v>
      </c>
      <c r="B5" s="9">
        <v>35.1</v>
      </c>
      <c r="C5" s="10">
        <v>25</v>
      </c>
      <c r="D5" s="11">
        <v>39.799999999999997</v>
      </c>
      <c r="E5" s="8" t="s">
        <v>18</v>
      </c>
      <c r="F5" s="12" t="s">
        <v>18</v>
      </c>
      <c r="G5" s="12" t="str">
        <f t="shared" si="0"/>
        <v>ถูก</v>
      </c>
      <c r="J5" s="8" t="s">
        <v>19</v>
      </c>
      <c r="K5" s="12">
        <f>COUNTA(G2:G7)</f>
        <v>6</v>
      </c>
      <c r="L5" s="12"/>
    </row>
    <row r="6" spans="1:12" x14ac:dyDescent="0.35">
      <c r="A6" s="2" t="s">
        <v>20</v>
      </c>
      <c r="B6" s="3">
        <v>41</v>
      </c>
      <c r="C6" s="4">
        <v>26.1</v>
      </c>
      <c r="D6" s="5">
        <v>32.9</v>
      </c>
      <c r="E6" s="2" t="s">
        <v>21</v>
      </c>
      <c r="F6" s="6" t="s">
        <v>20</v>
      </c>
      <c r="G6" s="6" t="str">
        <f t="shared" si="0"/>
        <v>ถูก</v>
      </c>
    </row>
    <row r="7" spans="1:12" x14ac:dyDescent="0.35">
      <c r="A7" s="8" t="s">
        <v>22</v>
      </c>
      <c r="B7" s="9">
        <v>21.1</v>
      </c>
      <c r="C7" s="10">
        <v>22.1</v>
      </c>
      <c r="D7" s="11">
        <v>56.8</v>
      </c>
      <c r="E7" s="8" t="s">
        <v>23</v>
      </c>
      <c r="F7" s="12" t="s">
        <v>23</v>
      </c>
      <c r="G7" s="12" t="str">
        <f t="shared" si="0"/>
        <v>ถูก</v>
      </c>
    </row>
    <row r="8" spans="1:12" x14ac:dyDescent="0.35">
      <c r="J8" s="14"/>
      <c r="K8" t="s">
        <v>24</v>
      </c>
    </row>
  </sheetData>
  <mergeCells count="1">
    <mergeCell ref="J1:L1"/>
  </mergeCells>
  <conditionalFormatting sqref="G2:G7">
    <cfRule type="expression" dxfId="5" priority="1">
      <formula>G2="ถูก"</formula>
    </cfRule>
    <cfRule type="expression" dxfId="4" priority="2">
      <formula>G2="ผิด"</formula>
    </cfRule>
    <cfRule type="expression" dxfId="3" priority="3">
      <formula>G2="เสมอ"</formula>
    </cfRule>
  </conditionalFormatting>
  <dataValidations count="6">
    <dataValidation type="list" allowBlank="1" sqref="F2" xr:uid="{00000000-0002-0000-0000-000000000000}">
      <formula1>"St. Pauli,เสมอ,Hamburg"</formula1>
    </dataValidation>
    <dataValidation type="list" allowBlank="1" sqref="F3" xr:uid="{00000000-0002-0000-0000-000001000000}">
      <formula1>"Bayern München,เสมอ,Augsburg"</formula1>
    </dataValidation>
    <dataValidation type="list" allowBlank="1" sqref="F4" xr:uid="{00000000-0002-0000-0000-000002000000}">
      <formula1>"Leverkusen,เสมอ,Bremen"</formula1>
    </dataValidation>
    <dataValidation type="list" allowBlank="1" sqref="F5" xr:uid="{00000000-0002-0000-0000-000003000000}">
      <formula1>"Frankfurt,เสมอ,Hoffenheim"</formula1>
    </dataValidation>
    <dataValidation type="list" allowBlank="1" sqref="F6" xr:uid="{00000000-0002-0000-0000-000004000000}">
      <formula1>"Mainz 05,เสมอ,Wolfsburg"</formula1>
    </dataValidation>
    <dataValidation type="list" allowBlank="1" sqref="F7" xr:uid="{00000000-0002-0000-0000-000005000000}">
      <formula1>"Heidenheim,เสมอ,Leipzig"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C342C-516B-4457-B4C3-8C72C64C5C92}">
  <dimension ref="A1:L5"/>
  <sheetViews>
    <sheetView tabSelected="1" workbookViewId="0">
      <pane ySplit="1" topLeftCell="A2" activePane="bottomLeft" state="frozen"/>
      <selection pane="bottomLeft" activeCell="F1" sqref="F1"/>
    </sheetView>
  </sheetViews>
  <sheetFormatPr defaultRowHeight="14.5" x14ac:dyDescent="0.35"/>
  <cols>
    <col min="1" max="1" width="22" customWidth="1"/>
    <col min="2" max="2" width="12" customWidth="1"/>
    <col min="3" max="3" width="10" customWidth="1"/>
    <col min="4" max="4" width="12" customWidth="1"/>
    <col min="5" max="5" width="22" customWidth="1"/>
    <col min="6" max="6" width="18" customWidth="1"/>
    <col min="7" max="7" width="14" customWidth="1"/>
    <col min="8" max="9" width="10" customWidth="1"/>
    <col min="10" max="10" width="14" customWidth="1"/>
    <col min="11" max="12" width="10" customWidth="1"/>
  </cols>
  <sheetData>
    <row r="1" spans="1:12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7" t="s">
        <v>5</v>
      </c>
      <c r="G1" s="1" t="s">
        <v>6</v>
      </c>
      <c r="H1" s="24" t="s">
        <v>25</v>
      </c>
      <c r="I1" s="25"/>
      <c r="J1" s="26" t="s">
        <v>7</v>
      </c>
      <c r="K1" s="25"/>
      <c r="L1" s="25"/>
    </row>
    <row r="2" spans="1:12" x14ac:dyDescent="0.35">
      <c r="A2" s="2" t="s">
        <v>26</v>
      </c>
      <c r="B2" s="3">
        <v>29.9</v>
      </c>
      <c r="C2" s="4">
        <v>27.2</v>
      </c>
      <c r="D2" s="5">
        <v>42.9</v>
      </c>
      <c r="E2" s="2" t="s">
        <v>27</v>
      </c>
      <c r="F2" s="6" t="s">
        <v>27</v>
      </c>
      <c r="G2" s="6" t="str">
        <f>IF(F2="เสมอ","เสมอ",IF(F2=A2,IF(B2&gt;=D2,"ถูก","ผิด"),IF(F2=E2,IF(D2&gt;B2,"ถูก","ผิด"),"")))</f>
        <v>ถูก</v>
      </c>
      <c r="H2" s="6" t="str">
        <f>IF(F2="เสมอ","เสมอ",IF(F2=A2,"เหย้า",IF(F2=E2,"เยือน","")))</f>
        <v>เยือน</v>
      </c>
      <c r="J2" s="18" t="s">
        <v>10</v>
      </c>
      <c r="K2">
        <f>COUNTIF(G2:G4,"ถูก")</f>
        <v>3</v>
      </c>
      <c r="L2" s="19">
        <f>K2/COUNTA(G2:G4)</f>
        <v>1</v>
      </c>
    </row>
    <row r="3" spans="1:12" x14ac:dyDescent="0.35">
      <c r="A3" s="8" t="s">
        <v>28</v>
      </c>
      <c r="B3" s="9">
        <v>33.799999999999997</v>
      </c>
      <c r="C3" s="10">
        <v>25.1</v>
      </c>
      <c r="D3" s="11">
        <v>41.1</v>
      </c>
      <c r="E3" s="8" t="s">
        <v>29</v>
      </c>
      <c r="F3" s="12" t="s">
        <v>29</v>
      </c>
      <c r="G3" s="12" t="str">
        <f>IF(F3="เสมอ","เสมอ",IF(F3=A3,IF(B3&gt;=D3,"ถูก","ผิด"),IF(F3=E3,IF(D3&gt;B3,"ถูก","ผิด"),"")))</f>
        <v>ถูก</v>
      </c>
      <c r="H3" s="12" t="str">
        <f>IF(F3="เสมอ","เสมอ",IF(F3=A3,"เหย้า",IF(F3=E3,"เยือน","")))</f>
        <v>เยือน</v>
      </c>
      <c r="J3" s="20" t="s">
        <v>13</v>
      </c>
      <c r="K3">
        <f>COUNTIF(G2:G4,"ผิด")</f>
        <v>0</v>
      </c>
      <c r="L3" s="19">
        <f>K3/COUNTA(G2:G4)</f>
        <v>0</v>
      </c>
    </row>
    <row r="4" spans="1:12" x14ac:dyDescent="0.35">
      <c r="A4" s="2" t="s">
        <v>30</v>
      </c>
      <c r="B4" s="3">
        <v>48.7</v>
      </c>
      <c r="C4" s="4">
        <v>24.5</v>
      </c>
      <c r="D4" s="5">
        <v>26.8</v>
      </c>
      <c r="E4" s="2" t="s">
        <v>31</v>
      </c>
      <c r="F4" s="6" t="s">
        <v>30</v>
      </c>
      <c r="G4" s="6" t="str">
        <f>IF(F4="เสมอ","เสมอ",IF(F4=A4,IF(B4&gt;=D4,"ถูก","ผิด"),IF(F4=E4,IF(D4&gt;B4,"ถูก","ผิด"),"")))</f>
        <v>ถูก</v>
      </c>
      <c r="H4" s="6" t="str">
        <f>IF(F4="เสมอ","เสมอ",IF(F4=A4,"เหย้า",IF(F4=E4,"เยือน","")))</f>
        <v>เหย้า</v>
      </c>
      <c r="J4" s="21" t="s">
        <v>16</v>
      </c>
      <c r="K4">
        <f>COUNTIF(G2:G4,"เสมอ")</f>
        <v>0</v>
      </c>
      <c r="L4" s="19">
        <f>K4/COUNTA(G2:G4)</f>
        <v>0</v>
      </c>
    </row>
    <row r="5" spans="1:12" x14ac:dyDescent="0.35">
      <c r="J5" t="s">
        <v>19</v>
      </c>
      <c r="K5">
        <f>COUNTA(G2:G4)</f>
        <v>3</v>
      </c>
    </row>
  </sheetData>
  <mergeCells count="2">
    <mergeCell ref="H1:I1"/>
    <mergeCell ref="J1:L1"/>
  </mergeCells>
  <conditionalFormatting sqref="G2:G4">
    <cfRule type="expression" dxfId="2" priority="1">
      <formula>G2="ถูก"</formula>
    </cfRule>
    <cfRule type="expression" dxfId="1" priority="2">
      <formula>G2="ผิด"</formula>
    </cfRule>
    <cfRule type="expression" dxfId="0" priority="3">
      <formula>G2="เสมอ"</formula>
    </cfRule>
  </conditionalFormatting>
  <dataValidations count="3">
    <dataValidation type="list" allowBlank="1" sqref="F4" xr:uid="{C2277A76-B1FF-4E06-8EC0-411295DDF300}">
      <formula1>"Freiburg,เสมอ,Köln"</formula1>
    </dataValidation>
    <dataValidation type="list" allowBlank="1" sqref="F3" xr:uid="{7A692460-1609-4870-93BB-72DFA2D17CDD}">
      <formula1>"M'gladbach,เสมอ,Stuttgart"</formula1>
    </dataValidation>
    <dataValidation type="list" allowBlank="1" sqref="F2" xr:uid="{996D6F23-C0DC-4336-9982-0740020CDB77}">
      <formula1>"Union Berlin,เสมอ,Dortmund"</formula1>
    </dataValidation>
  </dataValidations>
  <pageMargins left="0.75" right="0.75" top="1" bottom="1" header="0.5" footer="0.5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24-Jan</vt:lpstr>
      <vt:lpstr>Jan 25,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Prab Wuth</cp:lastModifiedBy>
  <dcterms:created xsi:type="dcterms:W3CDTF">2026-01-23T08:44:38Z</dcterms:created>
  <dcterms:modified xsi:type="dcterms:W3CDTF">2026-01-26T06:17:19Z</dcterms:modified>
</cp:coreProperties>
</file>