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4-Serie A\"/>
    </mc:Choice>
  </mc:AlternateContent>
  <xr:revisionPtr revIDLastSave="0" documentId="13_ncr:1_{755ECA89-3A01-4A9E-9F49-93C7AC132B3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3-Jan" sheetId="1" r:id="rId1"/>
    <sheet name="Jan 24, 2026" sheetId="5" r:id="rId2"/>
    <sheet name="Jan 25, 2026" sheetId="6" r:id="rId3"/>
    <sheet name="_dv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6" l="1"/>
  <c r="G6" i="6"/>
  <c r="H5" i="6"/>
  <c r="G5" i="6"/>
  <c r="H4" i="6"/>
  <c r="G4" i="6"/>
  <c r="H3" i="6"/>
  <c r="G3" i="6"/>
  <c r="H2" i="6"/>
  <c r="K3" i="6" s="1"/>
  <c r="G2" i="6"/>
  <c r="H4" i="5"/>
  <c r="G4" i="5"/>
  <c r="H3" i="5"/>
  <c r="G3" i="5"/>
  <c r="H2" i="5"/>
  <c r="G2" i="5"/>
  <c r="K4" i="1"/>
  <c r="K3" i="1"/>
  <c r="K2" i="1"/>
  <c r="H2" i="1"/>
  <c r="K5" i="1" s="1"/>
  <c r="G2" i="1"/>
  <c r="K2" i="6" l="1"/>
  <c r="K4" i="6"/>
  <c r="K5" i="6"/>
  <c r="K5" i="5"/>
  <c r="K3" i="5"/>
  <c r="L3" i="5" s="1"/>
  <c r="K2" i="5"/>
  <c r="L2" i="5" s="1"/>
  <c r="K4" i="5"/>
  <c r="L4" i="1"/>
  <c r="L2" i="1"/>
  <c r="L3" i="1"/>
  <c r="L4" i="6" l="1"/>
  <c r="L3" i="6"/>
  <c r="L2" i="6"/>
  <c r="L4" i="5"/>
</calcChain>
</file>

<file path=xl/sharedStrings.xml><?xml version="1.0" encoding="utf-8"?>
<sst xmlns="http://schemas.openxmlformats.org/spreadsheetml/2006/main" count="67" uniqueCount="34">
  <si>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</si>
  <si>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</si>
  <si>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</si>
  <si>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</si>
  <si>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</si>
  <si>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</si>
  <si>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</si>
  <si>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</si>
  <si>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</si>
  <si>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Internazionale Milano</t>
  </si>
  <si>
    <t>Pisa 1909</t>
  </si>
  <si>
    <t>เหย้า</t>
  </si>
  <si>
    <t>เยือน</t>
  </si>
  <si>
    <t>เสมอ</t>
  </si>
  <si>
    <t>รวมทั้งหมด</t>
  </si>
  <si>
    <t>my bet</t>
  </si>
  <si>
    <t>Como</t>
  </si>
  <si>
    <t>Torino</t>
  </si>
  <si>
    <t>Fiorentina</t>
  </si>
  <si>
    <t>Cagliari Calcio</t>
  </si>
  <si>
    <t>Lecce</t>
  </si>
  <si>
    <t>Lazio</t>
  </si>
  <si>
    <t>Jan 24, 2026</t>
  </si>
  <si>
    <t>Jan 25, 2026</t>
  </si>
  <si>
    <t>Sassuolo Calcio</t>
  </si>
  <si>
    <t>Cremonese</t>
  </si>
  <si>
    <t>Atalanta</t>
  </si>
  <si>
    <t>Parma</t>
  </si>
  <si>
    <t>Genoa</t>
  </si>
  <si>
    <t>Bologna 1909</t>
  </si>
  <si>
    <t>Juventus</t>
  </si>
  <si>
    <t>Napoli</t>
  </si>
  <si>
    <t>Roma</t>
  </si>
  <si>
    <t>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</si>
</sst>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3DA5"/>
      <name val="Calibri"/>
      <family val="2"/>
    </font>
    <font>
      <b/>
      <sz val="11"/>
      <color rgb="FF1F4E79"/>
      <name val="Calibri"/>
      <family val="2"/>
    </font>
    <font>
      <b/>
      <sz val="11"/>
      <color rgb="FFC00000"/>
      <name val="Calibri"/>
      <family val="2"/>
    </font>
    <font>
      <b/>
      <sz val="11"/>
      <color rgb="FF7F7F7F"/>
      <name val="Calibri"/>
      <family val="2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B2" sqref="B2:D2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14" t="s">
        <v>9</v>
      </c>
      <c r="B2" s="5">
        <v>1.202</v>
      </c>
      <c r="C2" s="6">
        <v>7.95</v>
      </c>
      <c r="D2" s="7">
        <v>17</v>
      </c>
      <c r="E2" s="4" t="s">
        <v>10</v>
      </c>
      <c r="F2" s="8" t="s">
        <v>9</v>
      </c>
      <c r="G2" s="6">
        <f>IF($F2="","",IF($F2="เสมอ",$C2,IF($F2=$A2,$B2,IF($F2=$E2,$D2,""))))</f>
        <v>1.202</v>
      </c>
      <c r="H2" s="8" t="str">
        <f>IF($F2="","",IF($F2="เสมอ","เสมอ",IF($F2=$A2,"เหย้า",IF($F2=$E2,"เยือน",""))))</f>
        <v>เหย้า</v>
      </c>
      <c r="J2" s="9" t="s">
        <v>11</v>
      </c>
      <c r="K2" s="8">
        <f>COUNTIF($H$2:$H$2,"เหย้า")</f>
        <v>1</v>
      </c>
      <c r="L2" s="10">
        <f>IF($K$5=0,0,$K$2/$K$5)</f>
        <v>1</v>
      </c>
    </row>
    <row r="3" spans="1:12" x14ac:dyDescent="0.35">
      <c r="J3" s="11" t="s">
        <v>12</v>
      </c>
      <c r="K3" s="12">
        <f>COUNTIF($H$2:$H$2,"เยือน")</f>
        <v>0</v>
      </c>
      <c r="L3" s="13">
        <f>IF($K$5=0,0,$K$3/$K$5)</f>
        <v>0</v>
      </c>
    </row>
    <row r="4" spans="1:12" x14ac:dyDescent="0.35">
      <c r="J4" s="9" t="s">
        <v>13</v>
      </c>
      <c r="K4" s="8">
        <f>COUNTIF($H$2:$H$2,"เสมอ")</f>
        <v>0</v>
      </c>
      <c r="L4" s="10">
        <f>IF($K$5=0,0,$K$4/$K$5)</f>
        <v>0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6"/>
      <c r="K8" t="s">
        <v>15</v>
      </c>
    </row>
  </sheetData>
  <conditionalFormatting sqref="G2">
    <cfRule type="expression" dxfId="11" priority="1">
      <formula>$F2=$A2</formula>
    </cfRule>
    <cfRule type="expression" dxfId="10" priority="2">
      <formula>$F2=$E2</formula>
    </cfRule>
    <cfRule type="expression" dxfId="9" priority="3">
      <formula>$F2="เสมอ"</formula>
    </cfRule>
  </conditionalFormatting>
  <conditionalFormatting sqref="H2">
    <cfRule type="expression" dxfId="8" priority="4">
      <formula>H2="เหย้า"</formula>
    </cfRule>
    <cfRule type="expression" dxfId="7" priority="5">
      <formula>H2="เยือน"</formula>
    </cfRule>
    <cfRule type="expression" dxfId="6" priority="6">
      <formula>H2="เสมอ"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EFAA-ABBC-4BD3-AADF-5C30DAFE381A}">
  <dimension ref="A1:L5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1" t="s">
        <v>5</v>
      </c>
      <c r="G1" s="1" t="s">
        <v>6</v>
      </c>
      <c r="H1" s="1" t="s">
        <v>7</v>
      </c>
      <c r="I1" s="22" t="s">
        <v>22</v>
      </c>
      <c r="J1" s="38" t="s">
        <v>8</v>
      </c>
      <c r="K1" s="39"/>
      <c r="L1" s="39"/>
    </row>
    <row r="2" spans="1:12" x14ac:dyDescent="0.35">
      <c r="A2" s="4" t="s">
        <v>16</v>
      </c>
      <c r="B2" s="5">
        <v>1.667</v>
      </c>
      <c r="C2" s="6">
        <v>4.0250000000000004</v>
      </c>
      <c r="D2" s="7">
        <v>5.98</v>
      </c>
      <c r="E2" s="4" t="s">
        <v>17</v>
      </c>
      <c r="F2" s="8" t="s">
        <v>16</v>
      </c>
      <c r="G2" s="8">
        <f>IF($F2="","",IF($F2="เสมอ",$C2,IF($F2=$A2,$B2,IF($F2=$E2,$D2,""))))</f>
        <v>1.667</v>
      </c>
      <c r="H2" s="8" t="str">
        <f>IF($F2="","",IF($F2="เสมอ","เสมอ",IF($F2=$A2,"เหย้า",IF($F2=$E2,"เยือน",""))))</f>
        <v>เหย้า</v>
      </c>
      <c r="J2" s="23" t="s">
        <v>11</v>
      </c>
      <c r="K2" s="3">
        <f>COUNTIF($H$2:$H$4,"เหย้า")</f>
        <v>1</v>
      </c>
      <c r="L2" s="24">
        <f>IF($K$5=0,0,$K$2/$K$5)</f>
        <v>0.33333333333333331</v>
      </c>
    </row>
    <row r="3" spans="1:12" x14ac:dyDescent="0.35">
      <c r="A3" s="4" t="s">
        <v>18</v>
      </c>
      <c r="B3" s="5">
        <v>1.8520000000000001</v>
      </c>
      <c r="C3" s="6">
        <v>3.62</v>
      </c>
      <c r="D3" s="7">
        <v>5.01</v>
      </c>
      <c r="E3" s="4" t="s">
        <v>19</v>
      </c>
      <c r="F3" s="8" t="s">
        <v>19</v>
      </c>
      <c r="G3" s="8">
        <f>IF($F3="","",IF($F3="เสมอ",$C3,IF($F3=$A3,$B3,IF($F3=$E3,$D3,""))))</f>
        <v>5.01</v>
      </c>
      <c r="H3" s="8" t="str">
        <f>IF($F3="","",IF($F3="เสมอ","เสมอ",IF($F3=$A3,"เหย้า",IF($F3=$E3,"เยือน",""))))</f>
        <v>เยือน</v>
      </c>
      <c r="J3" s="25" t="s">
        <v>12</v>
      </c>
      <c r="K3" s="3">
        <f>COUNTIF($H$2:$H$4,"เยือน")</f>
        <v>1</v>
      </c>
      <c r="L3" s="24">
        <f>IF($K$5=0,0,$K$3/$K$5)</f>
        <v>0.33333333333333331</v>
      </c>
    </row>
    <row r="4" spans="1:12" x14ac:dyDescent="0.35">
      <c r="A4" s="17" t="s">
        <v>20</v>
      </c>
      <c r="B4" s="18">
        <v>4.4649999999999999</v>
      </c>
      <c r="C4" s="19">
        <v>3.145</v>
      </c>
      <c r="D4" s="20">
        <v>2.1110000000000002</v>
      </c>
      <c r="E4" s="17" t="s">
        <v>21</v>
      </c>
      <c r="F4" s="12" t="s">
        <v>13</v>
      </c>
      <c r="G4" s="12">
        <f>IF($F4="","",IF($F4="เสมอ",$C4,IF($F4=$A4,$B4,IF($F4=$E4,$D4,""))))</f>
        <v>3.145</v>
      </c>
      <c r="H4" s="12" t="str">
        <f>IF($F4="","",IF($F4="เสมอ","เสมอ",IF($F4=$A4,"เหย้า",IF($F4=$E4,"เยือน",""))))</f>
        <v>เสมอ</v>
      </c>
      <c r="J4" s="26" t="s">
        <v>13</v>
      </c>
      <c r="K4" s="3">
        <f>COUNTIF($H$2:$H$4,"เสมอ")</f>
        <v>1</v>
      </c>
      <c r="L4" s="24">
        <f>IF($K$5=0,0,$K$4/$K$5)</f>
        <v>0.33333333333333331</v>
      </c>
    </row>
    <row r="5" spans="1:12" x14ac:dyDescent="0.35">
      <c r="J5" s="3" t="s">
        <v>14</v>
      </c>
      <c r="K5" s="3">
        <f>COUNTA($H$2:$H$4)</f>
        <v>3</v>
      </c>
      <c r="L5" s="3"/>
    </row>
  </sheetData>
  <mergeCells count="1">
    <mergeCell ref="J1:L1"/>
  </mergeCells>
  <conditionalFormatting sqref="H2:H4">
    <cfRule type="expression" dxfId="5" priority="1">
      <formula>H2="เหย้า"</formula>
    </cfRule>
    <cfRule type="expression" dxfId="4" priority="2">
      <formula>H2="เยือน"</formula>
    </cfRule>
    <cfRule type="expression" dxfId="3" priority="3">
      <formula>H2="เสมอ"</formula>
    </cfRule>
  </conditionalFormatting>
  <dataValidations count="3">
    <dataValidation type="list" allowBlank="1" sqref="F4" xr:uid="{F5067B9A-EF78-4B9F-9B9F-79D6DCC87E77}">
      <formula1>"Lecce,เสมอ,Lazio"</formula1>
    </dataValidation>
    <dataValidation type="list" allowBlank="1" sqref="F3" xr:uid="{E837EFA6-9C73-4062-BE94-5E1B37161C31}">
      <formula1>"Fiorentina,เสมอ,Cagliari Calcio"</formula1>
    </dataValidation>
    <dataValidation type="list" allowBlank="1" sqref="F2" xr:uid="{2FD27D89-942F-460A-ACD9-F298F2F27E61}">
      <formula1>"Como,เสมอ,Torino"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4B26-D051-4260-A160-149456C19FF1}">
  <dimension ref="A1:L6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9" t="s">
        <v>5</v>
      </c>
      <c r="G1" s="28" t="s">
        <v>6</v>
      </c>
      <c r="H1" s="28" t="s">
        <v>7</v>
      </c>
      <c r="I1" s="30" t="s">
        <v>23</v>
      </c>
      <c r="J1" s="40" t="s">
        <v>8</v>
      </c>
      <c r="K1" s="39"/>
      <c r="L1" s="39"/>
    </row>
    <row r="2" spans="1:12" x14ac:dyDescent="0.35">
      <c r="A2" s="4" t="s">
        <v>24</v>
      </c>
      <c r="B2" s="31">
        <v>2.125</v>
      </c>
      <c r="C2" s="6">
        <v>3.2650000000000001</v>
      </c>
      <c r="D2" s="32">
        <v>4.1849999999999996</v>
      </c>
      <c r="E2" s="4" t="s">
        <v>25</v>
      </c>
      <c r="F2" s="8"/>
      <c r="G2" s="8" t="str">
        <f t="shared" ref="G2:G6" si="0">IF($F2="","",IF($F2="เสมอ",$C2,IF($F2=$A2,$B2,IF($F2=$E2,$D2,""))))</f>
        <v/>
      </c>
      <c r="H2" s="8" t="str">
        <f t="shared" ref="H2:H6" si="1">IF($F2="","",IF($F2="เสมอ","เสมอ",IF($F2=$A2,"เหย้า",IF($F2=$E2,"เยือน",""))))</f>
        <v/>
      </c>
      <c r="J2" s="33" t="s">
        <v>11</v>
      </c>
      <c r="K2" s="27">
        <f>COUNTIF($H$2:$H$6,"เหย้า")</f>
        <v>0</v>
      </c>
      <c r="L2" s="24">
        <f>IF($K$5=0,0,$K$2/$K$5)</f>
        <v>0</v>
      </c>
    </row>
    <row r="3" spans="1:12" x14ac:dyDescent="0.35">
      <c r="A3" s="17" t="s">
        <v>26</v>
      </c>
      <c r="B3" s="34">
        <v>1.4830000000000001</v>
      </c>
      <c r="C3" s="19">
        <v>4.7050000000000001</v>
      </c>
      <c r="D3" s="35">
        <v>7.75</v>
      </c>
      <c r="E3" s="17" t="s">
        <v>27</v>
      </c>
      <c r="F3" s="12"/>
      <c r="G3" s="12" t="str">
        <f t="shared" si="0"/>
        <v/>
      </c>
      <c r="H3" s="12" t="str">
        <f t="shared" si="1"/>
        <v/>
      </c>
      <c r="J3" s="36" t="s">
        <v>12</v>
      </c>
      <c r="K3" s="27">
        <f>COUNTIF($H$2:$H$6,"เยือน")</f>
        <v>0</v>
      </c>
      <c r="L3" s="24">
        <f>IF($K$5=0,0,$K$3/$K$5)</f>
        <v>0</v>
      </c>
    </row>
    <row r="4" spans="1:12" x14ac:dyDescent="0.35">
      <c r="A4" s="4" t="s">
        <v>28</v>
      </c>
      <c r="B4" s="31">
        <v>3.53</v>
      </c>
      <c r="C4" s="6">
        <v>3.12</v>
      </c>
      <c r="D4" s="32">
        <v>2.4300000000000002</v>
      </c>
      <c r="E4" s="4" t="s">
        <v>29</v>
      </c>
      <c r="F4" s="8"/>
      <c r="G4" s="8" t="str">
        <f t="shared" si="0"/>
        <v/>
      </c>
      <c r="H4" s="8" t="str">
        <f t="shared" si="1"/>
        <v/>
      </c>
      <c r="J4" s="37" t="s">
        <v>13</v>
      </c>
      <c r="K4" s="27">
        <f>COUNTIF($H$2:$H$6,"เสมอ")</f>
        <v>0</v>
      </c>
      <c r="L4" s="24">
        <f>IF($K$5=0,0,$K$4/$K$5)</f>
        <v>0</v>
      </c>
    </row>
    <row r="5" spans="1:12" x14ac:dyDescent="0.35">
      <c r="A5" s="4" t="s">
        <v>30</v>
      </c>
      <c r="B5" s="31">
        <v>2.173</v>
      </c>
      <c r="C5" s="6">
        <v>3.145</v>
      </c>
      <c r="D5" s="32">
        <v>4.21</v>
      </c>
      <c r="E5" s="4" t="s">
        <v>31</v>
      </c>
      <c r="F5" s="8"/>
      <c r="G5" s="8" t="str">
        <f t="shared" si="0"/>
        <v/>
      </c>
      <c r="H5" s="8" t="str">
        <f t="shared" si="1"/>
        <v/>
      </c>
      <c r="J5" s="27" t="s">
        <v>14</v>
      </c>
      <c r="K5" s="27">
        <f>COUNTA($H$2:$H$6)</f>
        <v>5</v>
      </c>
      <c r="L5" s="27"/>
    </row>
    <row r="6" spans="1:12" x14ac:dyDescent="0.35">
      <c r="A6" s="17" t="s">
        <v>32</v>
      </c>
      <c r="B6" s="34">
        <v>2.8849999999999998</v>
      </c>
      <c r="C6" s="19">
        <v>2.996</v>
      </c>
      <c r="D6" s="35">
        <v>2.9860000000000002</v>
      </c>
      <c r="E6" s="17" t="s">
        <v>33</v>
      </c>
      <c r="F6" s="12"/>
      <c r="G6" s="12" t="str">
        <f t="shared" si="0"/>
        <v/>
      </c>
      <c r="H6" s="12" t="str">
        <f t="shared" si="1"/>
        <v/>
      </c>
    </row>
  </sheetData>
  <mergeCells count="1">
    <mergeCell ref="J1:L1"/>
  </mergeCells>
  <conditionalFormatting sqref="H2:H6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5">
    <dataValidation type="list" allowBlank="1" sqref="F6" xr:uid="{258DFB61-402F-4068-BEF3-50AF77CCD7D3}">
      <formula1>"Roma,เสมอ,Milan"</formula1>
    </dataValidation>
    <dataValidation type="list" allowBlank="1" sqref="F5" xr:uid="{A7D8B545-ABE8-417A-988A-DF7906BE9E5D}">
      <formula1>"Juventus,เสมอ,Napoli"</formula1>
    </dataValidation>
    <dataValidation type="list" allowBlank="1" sqref="F4" xr:uid="{C509E81E-086F-40C6-A90F-0B032EA5F206}">
      <formula1>"Genoa,เสมอ,Bologna 1909"</formula1>
    </dataValidation>
    <dataValidation type="list" allowBlank="1" sqref="F3" xr:uid="{9260E0D2-1EF9-423D-9B48-7E9B0C353607}">
      <formula1>"Atalanta,เสมอ,Parma"</formula1>
    </dataValidation>
    <dataValidation type="list" allowBlank="1" sqref="F2" xr:uid="{AAFC43D3-8170-4B2D-947C-57EB12308DB6}">
      <formula1>"Sassuolo Calcio,เสมอ,Cremonese"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23-Jan</vt:lpstr>
      <vt:lpstr>Jan 24, 2026</vt:lpstr>
      <vt:lpstr>Jan 25,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2026-01-23T08:35:33Z</dcterms:created>
  <dcterms:modified xsi:type="dcterms:W3CDTF">2026-01-26T06:14:48Z</dcterms:modified>
</cp:coreProperties>
</file>