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5-Ligue 1\"/>
    </mc:Choice>
  </mc:AlternateContent>
  <xr:revisionPtr revIDLastSave="0" documentId="13_ncr:1_{1F85350B-F622-4970-B5FA-75132A10B6DA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23-Jan" sheetId="1" r:id="rId1"/>
    <sheet name="Jan 24, 2026" sheetId="5" r:id="rId2"/>
    <sheet name="Jan 25, 2026" sheetId="6" r:id="rId3"/>
    <sheet name="_dv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6" l="1"/>
  <c r="G6" i="6"/>
  <c r="H5" i="6"/>
  <c r="G5" i="6"/>
  <c r="H4" i="6"/>
  <c r="G4" i="6"/>
  <c r="H3" i="6"/>
  <c r="G3" i="6"/>
  <c r="H2" i="6"/>
  <c r="G2" i="6"/>
  <c r="H4" i="5"/>
  <c r="G4" i="5"/>
  <c r="H3" i="5"/>
  <c r="K3" i="5" s="1"/>
  <c r="G3" i="5"/>
  <c r="H2" i="5"/>
  <c r="G2" i="5"/>
  <c r="K3" i="1"/>
  <c r="H2" i="1"/>
  <c r="K5" i="1" s="1"/>
  <c r="G2" i="1"/>
  <c r="K5" i="6" l="1"/>
  <c r="K2" i="6"/>
  <c r="L2" i="6" s="1"/>
  <c r="K3" i="6"/>
  <c r="L3" i="6" s="1"/>
  <c r="K4" i="6"/>
  <c r="K4" i="5"/>
  <c r="K2" i="5"/>
  <c r="K5" i="5"/>
  <c r="L2" i="5" s="1"/>
  <c r="L4" i="5"/>
  <c r="K2" i="1"/>
  <c r="K4" i="1"/>
  <c r="L4" i="1"/>
  <c r="L2" i="1"/>
  <c r="L3" i="1"/>
  <c r="L4" i="6" l="1"/>
  <c r="L3" i="5"/>
</calcChain>
</file>

<file path=xl/sharedStrings.xml><?xml version="1.0" encoding="utf-8"?>
<sst xmlns="http://schemas.openxmlformats.org/spreadsheetml/2006/main" count="72" uniqueCount="34">
  <si>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</si>
  <si>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</si>
  <si>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</si>
  <si>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</si>
  <si>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</si>
  <si>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</si>
  <si>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</si>
  <si>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</si>
  <si>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</si>
  <si>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Auxerre</t>
  </si>
  <si>
    <t>Paris Saint-Germain</t>
  </si>
  <si>
    <t>เหย้า</t>
  </si>
  <si>
    <t>เยือน</t>
  </si>
  <si>
    <t>เสมอ</t>
  </si>
  <si>
    <t>รวมทั้งหมด</t>
  </si>
  <si>
    <t>my bet</t>
  </si>
  <si>
    <t>Stade Rennais</t>
  </si>
  <si>
    <t>Lorient</t>
  </si>
  <si>
    <t>Le Havre</t>
  </si>
  <si>
    <t>AS Monaco</t>
  </si>
  <si>
    <t>Olympique de Marseille</t>
  </si>
  <si>
    <t>RC Lens</t>
  </si>
  <si>
    <t>Jan 24, 2026</t>
  </si>
  <si>
    <t>Jan 25, 2026</t>
  </si>
  <si>
    <t>Nantes</t>
  </si>
  <si>
    <t>Nice</t>
  </si>
  <si>
    <t>Metz</t>
  </si>
  <si>
    <t>Lyon</t>
  </si>
  <si>
    <t>Paris</t>
  </si>
  <si>
    <t>Angers SCO</t>
  </si>
  <si>
    <t>Stade Brestois 29</t>
  </si>
  <si>
    <t>Toulouse</t>
  </si>
  <si>
    <t>Lille OSC</t>
  </si>
  <si>
    <t>Strasbourg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</si>
</sst>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3DA5"/>
      <name val="Calibri"/>
      <family val="2"/>
    </font>
    <font>
      <b/>
      <sz val="11"/>
      <color rgb="FF1F4E79"/>
      <name val="Calibri"/>
      <family val="2"/>
    </font>
    <font>
      <b/>
      <sz val="11"/>
      <color rgb="FFC00000"/>
      <name val="Calibri"/>
      <family val="2"/>
    </font>
    <font>
      <b/>
      <sz val="11"/>
      <color rgb="FF7F7F7F"/>
      <name val="Calibri"/>
      <family val="2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B2" sqref="B2:D2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J1" s="2" t="s">
        <v>8</v>
      </c>
      <c r="K1" s="3"/>
      <c r="L1" s="3"/>
    </row>
    <row r="2" spans="1:12" x14ac:dyDescent="0.35">
      <c r="A2" s="4" t="s">
        <v>9</v>
      </c>
      <c r="B2" s="5">
        <v>11.1</v>
      </c>
      <c r="C2" s="6">
        <v>5.94</v>
      </c>
      <c r="D2" s="7">
        <v>1.32</v>
      </c>
      <c r="E2" s="16" t="s">
        <v>10</v>
      </c>
      <c r="F2" s="8" t="s">
        <v>10</v>
      </c>
      <c r="G2" s="6">
        <f>IF($F2="","",IF($F2="เสมอ",$C2,IF($F2=$A2,$B2,IF($F2=$E2,$D2,""))))</f>
        <v>1.32</v>
      </c>
      <c r="H2" s="8" t="str">
        <f>IF($F2="","",IF($F2="เสมอ","เสมอ",IF($F2=$A2,"เหย้า",IF($F2=$E2,"เยือน",""))))</f>
        <v>เยือน</v>
      </c>
      <c r="J2" s="9" t="s">
        <v>11</v>
      </c>
      <c r="K2" s="8">
        <f>COUNTIF($H$2:$H$2,"เหย้า")</f>
        <v>0</v>
      </c>
      <c r="L2" s="10">
        <f>IF($K$5=0,0,$K$2/$K$5)</f>
        <v>0</v>
      </c>
    </row>
    <row r="3" spans="1:12" x14ac:dyDescent="0.35">
      <c r="J3" s="11" t="s">
        <v>12</v>
      </c>
      <c r="K3" s="12">
        <f>COUNTIF($H$2:$H$2,"เยือน")</f>
        <v>1</v>
      </c>
      <c r="L3" s="13">
        <f>IF($K$5=0,0,$K$3/$K$5)</f>
        <v>1</v>
      </c>
    </row>
    <row r="4" spans="1:12" x14ac:dyDescent="0.35">
      <c r="J4" s="9" t="s">
        <v>13</v>
      </c>
      <c r="K4" s="8">
        <f>COUNTIF($H$2:$H$2,"เสมอ")</f>
        <v>0</v>
      </c>
      <c r="L4" s="10">
        <f>IF($K$5=0,0,$K$4/$K$5)</f>
        <v>0</v>
      </c>
    </row>
    <row r="5" spans="1:12" x14ac:dyDescent="0.35">
      <c r="J5" s="11" t="s">
        <v>14</v>
      </c>
      <c r="K5" s="12">
        <f>COUNTA($H$2:$H$2)</f>
        <v>1</v>
      </c>
      <c r="L5" s="13"/>
    </row>
    <row r="8" spans="1:12" x14ac:dyDescent="0.35">
      <c r="J8" s="14"/>
      <c r="K8" t="s">
        <v>15</v>
      </c>
    </row>
  </sheetData>
  <conditionalFormatting sqref="G2">
    <cfRule type="expression" dxfId="11" priority="1">
      <formula>$F2=$A2</formula>
    </cfRule>
    <cfRule type="expression" dxfId="10" priority="2">
      <formula>$F2=$E2</formula>
    </cfRule>
    <cfRule type="expression" dxfId="9" priority="3">
      <formula>$F2="เสมอ"</formula>
    </cfRule>
  </conditionalFormatting>
  <conditionalFormatting sqref="H2">
    <cfRule type="expression" dxfId="8" priority="4">
      <formula>H2="เหย้า"</formula>
    </cfRule>
    <cfRule type="expression" dxfId="7" priority="5">
      <formula>H2="เยือน"</formula>
    </cfRule>
    <cfRule type="expression" dxfId="6" priority="6">
      <formula>H2="เสมอ"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_dv!$A$2:$C$2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2819-77E7-4687-BE05-8346ACDF74D5}">
  <dimension ref="A1:L5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1" t="s">
        <v>5</v>
      </c>
      <c r="G1" s="1" t="s">
        <v>6</v>
      </c>
      <c r="H1" s="1" t="s">
        <v>7</v>
      </c>
      <c r="I1" s="22" t="s">
        <v>22</v>
      </c>
      <c r="J1" s="38" t="s">
        <v>8</v>
      </c>
      <c r="K1" s="39"/>
      <c r="L1" s="39"/>
    </row>
    <row r="2" spans="1:12" x14ac:dyDescent="0.35">
      <c r="A2" s="4" t="s">
        <v>16</v>
      </c>
      <c r="B2" s="5">
        <v>1.7889999999999999</v>
      </c>
      <c r="C2" s="6">
        <v>4.0149999999999997</v>
      </c>
      <c r="D2" s="7">
        <v>4.8250000000000002</v>
      </c>
      <c r="E2" s="4" t="s">
        <v>17</v>
      </c>
      <c r="F2" s="8" t="s">
        <v>17</v>
      </c>
      <c r="G2" s="8">
        <f>IF($F2="","",IF($F2="เสมอ",$C2,IF($F2=$A2,$B2,IF($F2=$E2,$D2,""))))</f>
        <v>4.8250000000000002</v>
      </c>
      <c r="H2" s="8" t="str">
        <f>IF($F2="","",IF($F2="เสมอ","เสมอ",IF($F2=$A2,"เหย้า",IF($F2=$E2,"เยือน",""))))</f>
        <v>เยือน</v>
      </c>
      <c r="J2" s="23" t="s">
        <v>11</v>
      </c>
      <c r="K2" s="3">
        <f>COUNTIF($H$2:$H$4,"เหย้า")</f>
        <v>1</v>
      </c>
      <c r="L2" s="24">
        <f>IF($K$5=0,0,$K$2/$K$5)</f>
        <v>0.33333333333333331</v>
      </c>
    </row>
    <row r="3" spans="1:12" x14ac:dyDescent="0.35">
      <c r="A3" s="4" t="s">
        <v>18</v>
      </c>
      <c r="B3" s="5">
        <v>3.9049999999999998</v>
      </c>
      <c r="C3" s="6">
        <v>4.0449999999999999</v>
      </c>
      <c r="D3" s="7">
        <v>1.9530000000000001</v>
      </c>
      <c r="E3" s="4" t="s">
        <v>19</v>
      </c>
      <c r="F3" s="8" t="s">
        <v>13</v>
      </c>
      <c r="G3" s="8">
        <f>IF($F3="","",IF($F3="เสมอ",$C3,IF($F3=$A3,$B3,IF($F3=$E3,$D3,""))))</f>
        <v>4.0449999999999999</v>
      </c>
      <c r="H3" s="8" t="str">
        <f>IF($F3="","",IF($F3="เสมอ","เสมอ",IF($F3=$A3,"เหย้า",IF($F3=$E3,"เยือน",""))))</f>
        <v>เสมอ</v>
      </c>
      <c r="J3" s="25" t="s">
        <v>12</v>
      </c>
      <c r="K3" s="3">
        <f>COUNTIF($H$2:$H$4,"เยือน")</f>
        <v>1</v>
      </c>
      <c r="L3" s="24">
        <f>IF($K$5=0,0,$K$3/$K$5)</f>
        <v>0.33333333333333331</v>
      </c>
    </row>
    <row r="4" spans="1:12" x14ac:dyDescent="0.35">
      <c r="A4" s="17" t="s">
        <v>20</v>
      </c>
      <c r="B4" s="18">
        <v>2.0329999999999999</v>
      </c>
      <c r="C4" s="19">
        <v>3.88</v>
      </c>
      <c r="D4" s="20">
        <v>3.76</v>
      </c>
      <c r="E4" s="17" t="s">
        <v>21</v>
      </c>
      <c r="F4" s="12" t="s">
        <v>20</v>
      </c>
      <c r="G4" s="12">
        <f>IF($F4="","",IF($F4="เสมอ",$C4,IF($F4=$A4,$B4,IF($F4=$E4,$D4,""))))</f>
        <v>2.0329999999999999</v>
      </c>
      <c r="H4" s="12" t="str">
        <f>IF($F4="","",IF($F4="เสมอ","เสมอ",IF($F4=$A4,"เหย้า",IF($F4=$E4,"เยือน",""))))</f>
        <v>เหย้า</v>
      </c>
      <c r="J4" s="26" t="s">
        <v>13</v>
      </c>
      <c r="K4" s="3">
        <f>COUNTIF($H$2:$H$4,"เสมอ")</f>
        <v>1</v>
      </c>
      <c r="L4" s="24">
        <f>IF($K$5=0,0,$K$4/$K$5)</f>
        <v>0.33333333333333331</v>
      </c>
    </row>
    <row r="5" spans="1:12" x14ac:dyDescent="0.35">
      <c r="J5" s="3" t="s">
        <v>14</v>
      </c>
      <c r="K5" s="3">
        <f>COUNTA($H$2:$H$4)</f>
        <v>3</v>
      </c>
      <c r="L5" s="3"/>
    </row>
  </sheetData>
  <mergeCells count="1">
    <mergeCell ref="J1:L1"/>
  </mergeCells>
  <conditionalFormatting sqref="H2:H4">
    <cfRule type="expression" dxfId="5" priority="1">
      <formula>H2="เหย้า"</formula>
    </cfRule>
    <cfRule type="expression" dxfId="4" priority="2">
      <formula>H2="เยือน"</formula>
    </cfRule>
    <cfRule type="expression" dxfId="3" priority="3">
      <formula>H2="เสมอ"</formula>
    </cfRule>
  </conditionalFormatting>
  <dataValidations count="3">
    <dataValidation type="list" allowBlank="1" sqref="F4" xr:uid="{696C5BC3-7D79-4230-BB94-62A13BF08B88}">
      <formula1>"Olympique de Marseille,เสมอ,RC Lens"</formula1>
    </dataValidation>
    <dataValidation type="list" allowBlank="1" sqref="F3" xr:uid="{BEAB5CFE-6DA1-427D-918C-B6EDAA622C82}">
      <formula1>"Le Havre,เสมอ,AS Monaco"</formula1>
    </dataValidation>
    <dataValidation type="list" allowBlank="1" sqref="F2" xr:uid="{521D5318-4522-4198-8346-9A563BBE4B1D}">
      <formula1>"Stade Rennais,เสมอ,Lorient"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5DB5-93B0-4200-9049-D4E7946ECEE3}">
  <dimension ref="A1:L6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9" t="s">
        <v>5</v>
      </c>
      <c r="G1" s="28" t="s">
        <v>6</v>
      </c>
      <c r="H1" s="28" t="s">
        <v>7</v>
      </c>
      <c r="I1" s="30" t="s">
        <v>23</v>
      </c>
      <c r="J1" s="40" t="s">
        <v>8</v>
      </c>
      <c r="K1" s="39"/>
      <c r="L1" s="39"/>
    </row>
    <row r="2" spans="1:12" x14ac:dyDescent="0.35">
      <c r="A2" s="4" t="s">
        <v>24</v>
      </c>
      <c r="B2" s="31">
        <v>2.9790000000000001</v>
      </c>
      <c r="C2" s="6">
        <v>3.4550000000000001</v>
      </c>
      <c r="D2" s="32">
        <v>2.5619999999999998</v>
      </c>
      <c r="E2" s="4" t="s">
        <v>25</v>
      </c>
      <c r="F2" s="8" t="s">
        <v>25</v>
      </c>
      <c r="G2" s="8">
        <f t="shared" ref="G2:G6" si="0">IF($F2="","",IF($F2="เสมอ",$C2,IF($F2=$A2,$B2,IF($F2=$E2,$D2,""))))</f>
        <v>2.5619999999999998</v>
      </c>
      <c r="H2" s="8" t="str">
        <f t="shared" ref="H2:H6" si="1">IF($F2="","",IF($F2="เสมอ","เสมอ",IF($F2=$A2,"เหย้า",IF($F2=$E2,"เยือน",""))))</f>
        <v>เยือน</v>
      </c>
      <c r="J2" s="33" t="s">
        <v>11</v>
      </c>
      <c r="K2" s="27">
        <f>COUNTIF($H$2:$H$6,"เหย้า")</f>
        <v>0</v>
      </c>
      <c r="L2" s="24">
        <f>IF($K$5=0,0,$K$2/$K$5)</f>
        <v>0</v>
      </c>
    </row>
    <row r="3" spans="1:12" x14ac:dyDescent="0.35">
      <c r="A3" s="17" t="s">
        <v>26</v>
      </c>
      <c r="B3" s="34">
        <v>5.17</v>
      </c>
      <c r="C3" s="19">
        <v>4.0599999999999996</v>
      </c>
      <c r="D3" s="35">
        <v>1.736</v>
      </c>
      <c r="E3" s="17" t="s">
        <v>27</v>
      </c>
      <c r="F3" s="12" t="s">
        <v>27</v>
      </c>
      <c r="G3" s="12">
        <f t="shared" si="0"/>
        <v>1.736</v>
      </c>
      <c r="H3" s="12" t="str">
        <f t="shared" si="1"/>
        <v>เยือน</v>
      </c>
      <c r="J3" s="36" t="s">
        <v>12</v>
      </c>
      <c r="K3" s="27">
        <f>COUNTIF($H$2:$H$6,"เยือน")</f>
        <v>4</v>
      </c>
      <c r="L3" s="24">
        <f>IF($K$5=0,0,$K$3/$K$5)</f>
        <v>0.8</v>
      </c>
    </row>
    <row r="4" spans="1:12" x14ac:dyDescent="0.35">
      <c r="A4" s="4" t="s">
        <v>28</v>
      </c>
      <c r="B4" s="31">
        <v>1.952</v>
      </c>
      <c r="C4" s="6">
        <v>3.4049999999999998</v>
      </c>
      <c r="D4" s="32">
        <v>4.7750000000000004</v>
      </c>
      <c r="E4" s="4" t="s">
        <v>29</v>
      </c>
      <c r="F4" s="8" t="s">
        <v>13</v>
      </c>
      <c r="G4" s="8">
        <f t="shared" si="0"/>
        <v>3.4049999999999998</v>
      </c>
      <c r="H4" s="8" t="str">
        <f t="shared" si="1"/>
        <v>เสมอ</v>
      </c>
      <c r="J4" s="37" t="s">
        <v>13</v>
      </c>
      <c r="K4" s="27">
        <f>COUNTIF($H$2:$H$6,"เสมอ")</f>
        <v>1</v>
      </c>
      <c r="L4" s="24">
        <f>IF($K$5=0,0,$K$4/$K$5)</f>
        <v>0.2</v>
      </c>
    </row>
    <row r="5" spans="1:12" x14ac:dyDescent="0.35">
      <c r="A5" s="17" t="s">
        <v>30</v>
      </c>
      <c r="B5" s="34">
        <v>2.9449999999999998</v>
      </c>
      <c r="C5" s="19">
        <v>3.085</v>
      </c>
      <c r="D5" s="35">
        <v>2.843</v>
      </c>
      <c r="E5" s="17" t="s">
        <v>31</v>
      </c>
      <c r="F5" s="12" t="s">
        <v>31</v>
      </c>
      <c r="G5" s="12">
        <f t="shared" si="0"/>
        <v>2.843</v>
      </c>
      <c r="H5" s="12" t="str">
        <f t="shared" si="1"/>
        <v>เยือน</v>
      </c>
      <c r="J5" s="27" t="s">
        <v>14</v>
      </c>
      <c r="K5" s="27">
        <f>COUNTA($H$2:$H$6)</f>
        <v>5</v>
      </c>
      <c r="L5" s="27"/>
    </row>
    <row r="6" spans="1:12" x14ac:dyDescent="0.35">
      <c r="A6" s="17" t="s">
        <v>32</v>
      </c>
      <c r="B6" s="34">
        <v>2.4129999999999998</v>
      </c>
      <c r="C6" s="19">
        <v>3.5550000000000002</v>
      </c>
      <c r="D6" s="35">
        <v>3.125</v>
      </c>
      <c r="E6" s="17" t="s">
        <v>33</v>
      </c>
      <c r="F6" s="12" t="s">
        <v>33</v>
      </c>
      <c r="G6" s="12">
        <f t="shared" si="0"/>
        <v>3.125</v>
      </c>
      <c r="H6" s="12" t="str">
        <f t="shared" si="1"/>
        <v>เยือน</v>
      </c>
    </row>
  </sheetData>
  <mergeCells count="1">
    <mergeCell ref="J1:L1"/>
  </mergeCells>
  <conditionalFormatting sqref="H2:H6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5">
    <dataValidation type="list" allowBlank="1" sqref="F6" xr:uid="{2E2F9DFB-4DED-4176-8B34-B5695A5C6F6A}">
      <formula1>"Lille OSC,เสมอ,Strasbourg"</formula1>
    </dataValidation>
    <dataValidation type="list" allowBlank="1" sqref="F5" xr:uid="{575D8A1C-F1AB-4E46-85D3-1A7E627D790A}">
      <formula1>"Stade Brestois 29,เสมอ,Toulouse"</formula1>
    </dataValidation>
    <dataValidation type="list" allowBlank="1" sqref="F4" xr:uid="{66F6B565-C73D-4468-926B-C66EB2823122}">
      <formula1>"Paris,เสมอ,Angers SCO"</formula1>
    </dataValidation>
    <dataValidation type="list" allowBlank="1" sqref="F3" xr:uid="{59B296EC-B6A3-468E-BE27-8A9442AA6D8F}">
      <formula1>"Metz,เสมอ,Lyon"</formula1>
    </dataValidation>
    <dataValidation type="list" allowBlank="1" sqref="F2" xr:uid="{C05CC2DD-FF2F-43D8-85B0-532B8C2FDD7F}">
      <formula1>"Nantes,เสมอ,Nice"</formula1>
    </dataValidation>
  </dataValidations>
  <pageMargins left="0.75" right="0.75" top="1" bottom="1" header="0.5" footer="0.5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13</v>
      </c>
      <c r="C2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23-Jan</vt:lpstr>
      <vt:lpstr>Jan 24, 2026</vt:lpstr>
      <vt:lpstr>Jan 25,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2026-01-23T08:38:11Z</dcterms:created>
  <dcterms:modified xsi:type="dcterms:W3CDTF">2026-01-26T06:30:52Z</dcterms:modified>
</cp:coreProperties>
</file>