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vlaamseoverheid.sharepoint.com/sites/Zg-vsb/Beleid/Jaarverslag/Jaarverslag 2021/"/>
    </mc:Choice>
  </mc:AlternateContent>
  <xr:revisionPtr revIDLastSave="135" documentId="8_{270A967F-4C65-4E51-81A6-2E00F7383CE4}" xr6:coauthVersionLast="47" xr6:coauthVersionMax="47" xr10:uidLastSave="{FA721F1B-9672-4AD4-8FC6-065193D647FB}"/>
  <bookViews>
    <workbookView xWindow="28680" yWindow="-120" windowWidth="29040" windowHeight="15840" xr2:uid="{00000000-000D-0000-FFFF-FFFF00000000}"/>
  </bookViews>
  <sheets>
    <sheet name="Pagina1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J47" i="1"/>
  <c r="J42" i="1"/>
  <c r="J43" i="1"/>
  <c r="J44" i="1"/>
  <c r="J45" i="1"/>
  <c r="J46" i="1"/>
  <c r="J41" i="1"/>
  <c r="I47" i="1"/>
  <c r="H47" i="1"/>
  <c r="I42" i="1"/>
  <c r="I43" i="1"/>
  <c r="I44" i="1"/>
  <c r="I45" i="1"/>
  <c r="I46" i="1"/>
  <c r="H42" i="1"/>
  <c r="H43" i="1"/>
  <c r="H44" i="1"/>
  <c r="H45" i="1"/>
  <c r="H46" i="1"/>
  <c r="I41" i="1"/>
  <c r="G56" i="1"/>
  <c r="G53" i="1"/>
  <c r="G54" i="1"/>
  <c r="G55" i="1"/>
  <c r="G52" i="1"/>
  <c r="F56" i="1"/>
  <c r="F53" i="1"/>
  <c r="F54" i="1"/>
  <c r="F55" i="1"/>
  <c r="F52" i="1"/>
  <c r="D107" i="1"/>
  <c r="D106" i="1"/>
  <c r="D103" i="1"/>
  <c r="D93" i="1"/>
  <c r="D90" i="1"/>
  <c r="D88" i="1"/>
  <c r="D84" i="1"/>
  <c r="D85" i="1"/>
  <c r="D86" i="1"/>
  <c r="D87" i="1"/>
  <c r="D89" i="1"/>
  <c r="D91" i="1"/>
  <c r="D92" i="1"/>
  <c r="D94" i="1"/>
  <c r="D95" i="1"/>
  <c r="D96" i="1"/>
  <c r="D97" i="1"/>
  <c r="D98" i="1"/>
  <c r="D99" i="1"/>
  <c r="D100" i="1"/>
  <c r="D101" i="1"/>
  <c r="D102" i="1"/>
  <c r="D104" i="1"/>
  <c r="D105" i="1"/>
  <c r="D83" i="1"/>
</calcChain>
</file>

<file path=xl/sharedStrings.xml><?xml version="1.0" encoding="utf-8"?>
<sst xmlns="http://schemas.openxmlformats.org/spreadsheetml/2006/main" count="217" uniqueCount="100">
  <si>
    <t xml:space="preserve">D. LOPENDE DOSSIERS </t>
  </si>
  <si>
    <t>Tabel 23 - Lopende dossiers per zorgkas uitgesplitst naar zorgvorm</t>
  </si>
  <si>
    <t>Aantal</t>
  </si>
  <si>
    <t>Mantel- en</t>
  </si>
  <si>
    <t>thuiszorg</t>
  </si>
  <si>
    <t>Aandeel</t>
  </si>
  <si>
    <t>zorgkas</t>
  </si>
  <si>
    <t>Residentiële</t>
  </si>
  <si>
    <t>zorg</t>
  </si>
  <si>
    <t>Totaal</t>
  </si>
  <si>
    <t xml:space="preserve">% Mantel- </t>
  </si>
  <si>
    <t>en thuiszorg</t>
  </si>
  <si>
    <t>zk t.o.v. totaal zk</t>
  </si>
  <si>
    <t>% Residentieel</t>
  </si>
  <si>
    <t>180 - CM zorgkas</t>
  </si>
  <si>
    <t>280 - Neutrale zorgkas</t>
  </si>
  <si>
    <t>380 - Socialistische zorgkas</t>
  </si>
  <si>
    <t>480 - Liberale zorgkas</t>
  </si>
  <si>
    <t>580 - Onafhankelijke zorgkas</t>
  </si>
  <si>
    <t>680 - Vlaamse zorgkas</t>
  </si>
  <si>
    <t>Tabel 24 - Aandeel van de VT'ers* in de lopende dossiers per zorgkas uitgesplitst naar zorgvorm</t>
  </si>
  <si>
    <t>mantel-en thuiszorg</t>
  </si>
  <si>
    <t>residentiële zorg</t>
  </si>
  <si>
    <t>VT</t>
  </si>
  <si>
    <t>% VT t.o.v totaal zk</t>
  </si>
  <si>
    <t>Totaal zorgkas</t>
  </si>
  <si>
    <t>Tabel 25 - Duurtijd van de lopende dossiers in de mantel- en thuiszorg per zorgkas</t>
  </si>
  <si>
    <t>&gt;= 0 mnd en &lt;= 5 mnd</t>
  </si>
  <si>
    <t>&gt; 5 mnd en &lt;= 12 mnd</t>
  </si>
  <si>
    <t>&gt; 12 mnd en &lt;= 24 mnd</t>
  </si>
  <si>
    <t>&gt; 24 mnd en &lt;= 36 mnd</t>
  </si>
  <si>
    <t>&gt; 36 mnd</t>
  </si>
  <si>
    <t>duurtijd</t>
  </si>
  <si>
    <t>t.o.v. totaal</t>
  </si>
  <si>
    <t>voor duurtijd</t>
  </si>
  <si>
    <t>Tabel 26 - Evolutie van de lopende dossiers per zorgkas</t>
  </si>
  <si>
    <t>jaarperiode: 2020</t>
  </si>
  <si>
    <t>jaarperiode: 2021</t>
  </si>
  <si>
    <t>groei</t>
  </si>
  <si>
    <t>Tabel 27 - Lopende dossiers per gewest uitgesplitst naar zorgvorm</t>
  </si>
  <si>
    <t>Mantel-</t>
  </si>
  <si>
    <t>% M&amp;T</t>
  </si>
  <si>
    <t>Residientiële</t>
  </si>
  <si>
    <t>% Resid</t>
  </si>
  <si>
    <t>Vlaanderen</t>
  </si>
  <si>
    <t>Brussel</t>
  </si>
  <si>
    <t>Buitenland</t>
  </si>
  <si>
    <t>Onbekend</t>
  </si>
  <si>
    <t>Tabel 31 - Lopende dossiers per leeftijdscategorie uitgesplitst naar zorgvorm</t>
  </si>
  <si>
    <t>% Leeftijdscategorie</t>
  </si>
  <si>
    <t>t.o.v. totaal mantel</t>
  </si>
  <si>
    <t>Residentiële zorg</t>
  </si>
  <si>
    <t>leeftijd: &lt; 26 jaar</t>
  </si>
  <si>
    <t>leeftijd: 0 - 18 jaar</t>
  </si>
  <si>
    <t>leeftijd: 19 - 25 jaar</t>
  </si>
  <si>
    <t>Totaal leeftijd &lt;26 jaar</t>
  </si>
  <si>
    <t>leeftijd: 26 - 44 jaar</t>
  </si>
  <si>
    <t>leeftijd: 45 - 64 jaar</t>
  </si>
  <si>
    <t>Totaal leeftijd 26 - 64 jaar</t>
  </si>
  <si>
    <t>leeftijd: 65 - 79 jaar</t>
  </si>
  <si>
    <t>leeftijd: 65 - 69 jaar</t>
  </si>
  <si>
    <t>leeftijd: 70 - 74 jaar</t>
  </si>
  <si>
    <t>leeftijd: 75 - 79 jaar</t>
  </si>
  <si>
    <t>Totaal leeftijd 65 - 79 jaar</t>
  </si>
  <si>
    <t>leeftijd: &gt;= 80 jaar</t>
  </si>
  <si>
    <t>leeftijd: 80 - 84 jaar</t>
  </si>
  <si>
    <t>leeftijd: 85 - 89 jaar</t>
  </si>
  <si>
    <t>leeftijd: 90 - 94 jaar</t>
  </si>
  <si>
    <t>leeftijd: 95 - 99 jaar</t>
  </si>
  <si>
    <t>leeftijd: &gt;= 100 jaar</t>
  </si>
  <si>
    <t>Totaal leeftijd &gt;= 80 jaar</t>
  </si>
  <si>
    <t>Tabel 32 - Lopende dossiers per indicatiestelling of attest mantel- en thuiszorg</t>
  </si>
  <si>
    <t xml:space="preserve"> en thuiszorg</t>
  </si>
  <si>
    <t>Gemachtigde indicatiesteller</t>
  </si>
  <si>
    <t>Dienst gezinszorg en aanvullende thuiszorg</t>
  </si>
  <si>
    <t>OCMW</t>
  </si>
  <si>
    <t>Diensten maatschappelijk werk</t>
  </si>
  <si>
    <t>Lokale dienstencentra</t>
  </si>
  <si>
    <t>Dienst logistieke hulp</t>
  </si>
  <si>
    <t>Controleorgaan</t>
  </si>
  <si>
    <t>Beroep</t>
  </si>
  <si>
    <t>BelRAI screener ZKC</t>
  </si>
  <si>
    <t>BelRAI screener ABC</t>
  </si>
  <si>
    <t>Attest</t>
  </si>
  <si>
    <t>Katz Thuisverpleging</t>
  </si>
  <si>
    <t>Katz Verzorgingsinrichting</t>
  </si>
  <si>
    <t>BEL gezinszorg en aanvullende thuiszorg</t>
  </si>
  <si>
    <t>Medisch-sociale schaal IT - THAB</t>
  </si>
  <si>
    <t>Zorgtoeslag of aanvullende kinderbijslag</t>
  </si>
  <si>
    <t>Kine E-attest</t>
  </si>
  <si>
    <t>BelRAI screener voorziening</t>
  </si>
  <si>
    <t>BelRAI screener gezondheidszorgberoep</t>
  </si>
  <si>
    <t>Palliatief forfait</t>
  </si>
  <si>
    <t>Andere</t>
  </si>
  <si>
    <t>Niet ingevuld</t>
  </si>
  <si>
    <t>Vreemde veldinvulling</t>
  </si>
  <si>
    <t>Tabel 33 - Lopende dossiers met palliatief forfait voor of tijdens de carenzperiode</t>
  </si>
  <si>
    <t>palliatief forfait voor of tijdens carenz</t>
  </si>
  <si>
    <t>aandeel zorgkas</t>
  </si>
  <si>
    <t>% 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</si>
</sst>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#,##0%"/>
    <numFmt numFmtId="166" formatCode="d\-mmm\-yy"/>
  </numFmts>
  <fonts count="12" x14ac:knownFonts="1"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222222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31455E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BDDAF3"/>
      </patternFill>
    </fill>
  </fills>
  <borders count="2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FEFEF"/>
      </left>
      <right/>
      <top/>
      <bottom style="medium">
        <color rgb="FFEFEFEF"/>
      </bottom>
      <diagonal/>
    </border>
    <border>
      <left style="medium">
        <color rgb="FFEFEFE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top"/>
    </xf>
    <xf numFmtId="0" fontId="0" fillId="2" borderId="3" xfId="0" applyFill="1" applyBorder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/>
    </xf>
    <xf numFmtId="3" fontId="6" fillId="0" borderId="5" xfId="0" applyNumberFormat="1" applyFont="1" applyBorder="1" applyAlignment="1">
      <alignment horizontal="right" vertical="top"/>
    </xf>
    <xf numFmtId="164" fontId="6" fillId="0" borderId="5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164" fontId="6" fillId="0" borderId="6" xfId="0" applyNumberFormat="1" applyFont="1" applyBorder="1" applyAlignment="1">
      <alignment horizontal="right" vertical="top"/>
    </xf>
    <xf numFmtId="0" fontId="4" fillId="2" borderId="3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left" vertical="top"/>
    </xf>
    <xf numFmtId="3" fontId="3" fillId="4" borderId="8" xfId="0" applyNumberFormat="1" applyFont="1" applyFill="1" applyBorder="1" applyAlignment="1">
      <alignment horizontal="right" vertical="top"/>
    </xf>
    <xf numFmtId="164" fontId="3" fillId="4" borderId="8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/>
    </xf>
    <xf numFmtId="165" fontId="3" fillId="4" borderId="8" xfId="0" applyNumberFormat="1" applyFont="1" applyFill="1" applyBorder="1" applyAlignment="1">
      <alignment horizontal="right" vertical="top"/>
    </xf>
    <xf numFmtId="3" fontId="8" fillId="5" borderId="15" xfId="0" applyNumberFormat="1" applyFont="1" applyFill="1" applyBorder="1" applyAlignment="1">
      <alignment horizontal="left" vertical="top"/>
    </xf>
    <xf numFmtId="164" fontId="8" fillId="5" borderId="15" xfId="0" applyNumberFormat="1" applyFont="1" applyFill="1" applyBorder="1" applyAlignment="1">
      <alignment horizontal="left" vertical="top"/>
    </xf>
    <xf numFmtId="0" fontId="8" fillId="5" borderId="7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/>
    </xf>
    <xf numFmtId="0" fontId="8" fillId="5" borderId="14" xfId="0" applyFont="1" applyFill="1" applyBorder="1" applyAlignment="1">
      <alignment horizontal="left" vertical="top"/>
    </xf>
    <xf numFmtId="3" fontId="6" fillId="0" borderId="18" xfId="0" applyNumberFormat="1" applyFont="1" applyBorder="1" applyAlignment="1">
      <alignment horizontal="right" vertical="top"/>
    </xf>
    <xf numFmtId="3" fontId="8" fillId="5" borderId="15" xfId="0" applyNumberFormat="1" applyFont="1" applyFill="1" applyBorder="1" applyAlignment="1">
      <alignment horizontal="right" vertical="top"/>
    </xf>
    <xf numFmtId="3" fontId="11" fillId="0" borderId="0" xfId="0" applyNumberFormat="1" applyFont="1"/>
    <xf numFmtId="3" fontId="3" fillId="4" borderId="8" xfId="1" applyNumberFormat="1" applyFont="1" applyFill="1" applyBorder="1" applyAlignment="1">
      <alignment horizontal="right" vertical="top"/>
    </xf>
    <xf numFmtId="10" fontId="11" fillId="0" borderId="0" xfId="1" applyNumberFormat="1" applyFont="1"/>
    <xf numFmtId="3" fontId="6" fillId="0" borderId="19" xfId="0" applyNumberFormat="1" applyFont="1" applyBorder="1" applyAlignment="1">
      <alignment horizontal="right" vertical="top"/>
    </xf>
    <xf numFmtId="3" fontId="8" fillId="5" borderId="20" xfId="0" applyNumberFormat="1" applyFont="1" applyFill="1" applyBorder="1" applyAlignment="1">
      <alignment horizontal="right" vertical="top"/>
    </xf>
    <xf numFmtId="10" fontId="8" fillId="5" borderId="17" xfId="1" applyNumberFormat="1" applyFont="1" applyFill="1" applyBorder="1" applyAlignment="1">
      <alignment horizontal="right" vertical="top"/>
    </xf>
    <xf numFmtId="0" fontId="0" fillId="0" borderId="0" xfId="0"/>
    <xf numFmtId="166" fontId="9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horizontal="center" vertical="top"/>
    </xf>
    <xf numFmtId="21" fontId="9" fillId="0" borderId="0" xfId="0" applyNumberFormat="1" applyFont="1" applyAlignment="1">
      <alignment horizontal="right" vertical="top"/>
    </xf>
    <xf numFmtId="0" fontId="7" fillId="3" borderId="7" xfId="0" applyFont="1" applyFill="1" applyBorder="1" applyAlignment="1">
      <alignment horizontal="left" vertical="top"/>
    </xf>
    <xf numFmtId="0" fontId="0" fillId="3" borderId="15" xfId="0" applyFill="1" applyBorder="1"/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left" vertical="top"/>
    </xf>
    <xf numFmtId="0" fontId="0" fillId="2" borderId="2" xfId="0" applyFill="1" applyBorder="1"/>
    <xf numFmtId="0" fontId="0" fillId="2" borderId="3" xfId="0" applyFill="1" applyBorder="1"/>
    <xf numFmtId="0" fontId="4" fillId="2" borderId="3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/>
    </xf>
    <xf numFmtId="0" fontId="0" fillId="5" borderId="15" xfId="0" applyFill="1" applyBorder="1"/>
    <xf numFmtId="0" fontId="0" fillId="3" borderId="16" xfId="0" applyFill="1" applyBorder="1"/>
    <xf numFmtId="0" fontId="3" fillId="0" borderId="0" xfId="0" applyFont="1" applyAlignment="1">
      <alignment horizontal="center" vertical="top"/>
    </xf>
    <xf numFmtId="0" fontId="8" fillId="5" borderId="1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2" borderId="9" xfId="0" applyFill="1" applyBorder="1"/>
    <xf numFmtId="0" fontId="0" fillId="2" borderId="10" xfId="0" applyFill="1" applyBorder="1"/>
    <xf numFmtId="0" fontId="8" fillId="5" borderId="12" xfId="0" applyFont="1" applyFill="1" applyBorder="1" applyAlignment="1">
      <alignment horizontal="left" vertical="top"/>
    </xf>
    <xf numFmtId="0" fontId="0" fillId="5" borderId="11" xfId="0" applyFill="1" applyBorder="1"/>
    <xf numFmtId="0" fontId="0" fillId="5" borderId="7" xfId="0" applyFill="1" applyBorder="1"/>
    <xf numFmtId="0" fontId="4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topLeftCell="A37" workbookViewId="0">
      <selection activeCell="B50" sqref="A50:XFD50"/>
    </sheetView>
  </sheetViews>
  <sheetFormatPr defaultRowHeight="12.75" customHeight="1" x14ac:dyDescent="0.25"/>
  <cols>
    <col min="1" max="1" width="23.88671875" bestFit="1" customWidth="1"/>
    <col min="2" max="2" width="34" bestFit="1" customWidth="1"/>
    <col min="3" max="3" width="15" bestFit="1" customWidth="1"/>
    <col min="4" max="4" width="17.5546875" bestFit="1" customWidth="1"/>
    <col min="5" max="5" width="15" bestFit="1" customWidth="1"/>
    <col min="6" max="6" width="17.5546875" bestFit="1" customWidth="1"/>
    <col min="7" max="7" width="16.33203125" bestFit="1" customWidth="1"/>
    <col min="8" max="8" width="17.5546875" bestFit="1" customWidth="1"/>
    <col min="9" max="9" width="13.6640625" bestFit="1" customWidth="1"/>
    <col min="10" max="10" width="16.33203125" bestFit="1" customWidth="1"/>
    <col min="11" max="11" width="7.44140625" bestFit="1" customWidth="1"/>
    <col min="12" max="12" width="10" bestFit="1" customWidth="1"/>
    <col min="13" max="13" width="11.33203125" bestFit="1" customWidth="1"/>
    <col min="14" max="14" width="7.44140625" bestFit="1" customWidth="1"/>
    <col min="15" max="15" width="10" bestFit="1" customWidth="1"/>
    <col min="16" max="16" width="11.33203125" bestFit="1" customWidth="1"/>
    <col min="17" max="17" width="8.6640625" bestFit="1" customWidth="1"/>
  </cols>
  <sheetData>
    <row r="1" spans="1:17" ht="21" customHeight="1" x14ac:dyDescent="0.25">
      <c r="A1" s="58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3.2" x14ac:dyDescent="0.25">
      <c r="A2" s="40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 x14ac:dyDescent="0.25">
      <c r="A3" s="48" t="s">
        <v>2</v>
      </c>
      <c r="B3" s="3" t="s">
        <v>3</v>
      </c>
      <c r="C3" s="3" t="s">
        <v>5</v>
      </c>
      <c r="D3" s="3" t="s">
        <v>7</v>
      </c>
      <c r="E3" s="3" t="s">
        <v>5</v>
      </c>
      <c r="F3" s="57" t="s">
        <v>9</v>
      </c>
      <c r="G3" s="3" t="s">
        <v>5</v>
      </c>
      <c r="H3" s="5" t="s">
        <v>10</v>
      </c>
      <c r="I3" s="5" t="s">
        <v>13</v>
      </c>
    </row>
    <row r="4" spans="1:17" ht="13.2" x14ac:dyDescent="0.25">
      <c r="A4" s="34"/>
      <c r="B4" s="4" t="s">
        <v>4</v>
      </c>
      <c r="C4" s="4" t="s">
        <v>6</v>
      </c>
      <c r="D4" s="4" t="s">
        <v>8</v>
      </c>
      <c r="E4" s="4" t="s">
        <v>6</v>
      </c>
      <c r="F4" s="42"/>
      <c r="G4" s="4" t="s">
        <v>6</v>
      </c>
      <c r="H4" s="6" t="s">
        <v>11</v>
      </c>
      <c r="I4" s="6" t="s">
        <v>12</v>
      </c>
    </row>
    <row r="5" spans="1:17" ht="13.2" x14ac:dyDescent="0.25">
      <c r="A5" s="34"/>
      <c r="B5" s="2"/>
      <c r="C5" s="2"/>
      <c r="D5" s="2"/>
      <c r="E5" s="2"/>
      <c r="F5" s="43"/>
      <c r="G5" s="2"/>
      <c r="H5" s="7" t="s">
        <v>12</v>
      </c>
      <c r="I5" s="2"/>
    </row>
    <row r="6" spans="1:17" ht="13.2" x14ac:dyDescent="0.25">
      <c r="A6" s="8" t="s">
        <v>14</v>
      </c>
      <c r="B6" s="9">
        <v>96752</v>
      </c>
      <c r="C6" s="10">
        <v>0.51636317059100001</v>
      </c>
      <c r="D6" s="9">
        <v>43603</v>
      </c>
      <c r="E6" s="10">
        <v>0.56273553249700003</v>
      </c>
      <c r="F6" s="11">
        <v>140355</v>
      </c>
      <c r="G6" s="10">
        <v>0.52992950000000005</v>
      </c>
      <c r="H6" s="12">
        <v>0.68933775070299996</v>
      </c>
      <c r="I6" s="12">
        <v>0.310662249296</v>
      </c>
    </row>
    <row r="7" spans="1:17" ht="13.2" x14ac:dyDescent="0.25">
      <c r="A7" s="13" t="s">
        <v>15</v>
      </c>
      <c r="B7" s="9">
        <v>5536</v>
      </c>
      <c r="C7" s="10">
        <v>2.9545503062999998E-2</v>
      </c>
      <c r="D7" s="9">
        <v>2082</v>
      </c>
      <c r="E7" s="10">
        <v>2.6870063496000001E-2</v>
      </c>
      <c r="F7" s="11">
        <v>7618</v>
      </c>
      <c r="G7" s="10">
        <v>2.8762800000000002E-2</v>
      </c>
      <c r="H7" s="12">
        <v>0.72669992123899996</v>
      </c>
      <c r="I7" s="12">
        <v>0.27330007876000001</v>
      </c>
    </row>
    <row r="8" spans="1:17" ht="13.2" x14ac:dyDescent="0.25">
      <c r="A8" s="13" t="s">
        <v>16</v>
      </c>
      <c r="B8" s="9">
        <v>49756</v>
      </c>
      <c r="C8" s="10">
        <v>0.26554661315400002</v>
      </c>
      <c r="D8" s="9">
        <v>15843</v>
      </c>
      <c r="E8" s="10">
        <v>0.20446801920300001</v>
      </c>
      <c r="F8" s="11">
        <v>65599</v>
      </c>
      <c r="G8" s="10">
        <v>0.24767800000000001</v>
      </c>
      <c r="H8" s="12">
        <v>0.75848717206000005</v>
      </c>
      <c r="I8" s="12">
        <v>0.241512827939</v>
      </c>
    </row>
    <row r="9" spans="1:17" ht="13.2" x14ac:dyDescent="0.25">
      <c r="A9" s="13" t="s">
        <v>17</v>
      </c>
      <c r="B9" s="9">
        <v>15163</v>
      </c>
      <c r="C9" s="10">
        <v>8.0924577844999998E-2</v>
      </c>
      <c r="D9" s="9">
        <v>6160</v>
      </c>
      <c r="E9" s="10">
        <v>7.9500283929000007E-2</v>
      </c>
      <c r="F9" s="11">
        <v>21323</v>
      </c>
      <c r="G9" s="10">
        <v>8.0507899999999993E-2</v>
      </c>
      <c r="H9" s="12">
        <v>0.71111006893899997</v>
      </c>
      <c r="I9" s="12">
        <v>0.28888993105999999</v>
      </c>
    </row>
    <row r="10" spans="1:17" ht="13.2" x14ac:dyDescent="0.25">
      <c r="A10" s="13" t="s">
        <v>18</v>
      </c>
      <c r="B10" s="9">
        <v>12933</v>
      </c>
      <c r="C10" s="10">
        <v>6.9023119783000006E-2</v>
      </c>
      <c r="D10" s="9">
        <v>6230</v>
      </c>
      <c r="E10" s="10">
        <v>8.0403696245999995E-2</v>
      </c>
      <c r="F10" s="11">
        <v>19163</v>
      </c>
      <c r="G10" s="10">
        <v>7.23525E-2</v>
      </c>
      <c r="H10" s="12">
        <v>0.67489432761000001</v>
      </c>
      <c r="I10" s="12">
        <v>0.32510567238900001</v>
      </c>
    </row>
    <row r="11" spans="1:17" ht="13.2" x14ac:dyDescent="0.25">
      <c r="A11" s="13" t="s">
        <v>19</v>
      </c>
      <c r="B11" s="9">
        <v>7232</v>
      </c>
      <c r="C11" s="10">
        <v>3.8597015562E-2</v>
      </c>
      <c r="D11" s="9">
        <v>3566</v>
      </c>
      <c r="E11" s="10">
        <v>4.6022404624999999E-2</v>
      </c>
      <c r="F11" s="11">
        <v>10798</v>
      </c>
      <c r="G11" s="10">
        <v>4.0769300000000001E-2</v>
      </c>
      <c r="H11" s="12">
        <v>0.669753658084</v>
      </c>
      <c r="I11" s="12">
        <v>0.33024634191500002</v>
      </c>
    </row>
    <row r="12" spans="1:17" ht="13.2" x14ac:dyDescent="0.25">
      <c r="A12" s="14" t="s">
        <v>9</v>
      </c>
      <c r="B12" s="15">
        <v>187372</v>
      </c>
      <c r="C12" s="16">
        <v>1</v>
      </c>
      <c r="D12" s="15">
        <v>77484</v>
      </c>
      <c r="E12" s="16">
        <v>1</v>
      </c>
      <c r="F12" s="15">
        <v>264856</v>
      </c>
      <c r="G12" s="16">
        <v>1</v>
      </c>
      <c r="H12" s="16">
        <v>0.707448575829</v>
      </c>
      <c r="I12" s="16">
        <v>0.29255142417000002</v>
      </c>
    </row>
    <row r="13" spans="1:17" ht="12.75" customHeight="1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ht="13.2" x14ac:dyDescent="0.25">
      <c r="A14" s="40" t="s">
        <v>20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3.2" x14ac:dyDescent="0.25">
      <c r="A15" s="48" t="s">
        <v>2</v>
      </c>
      <c r="B15" s="50" t="s">
        <v>21</v>
      </c>
      <c r="C15" s="51"/>
      <c r="D15" s="52"/>
      <c r="E15" s="50" t="s">
        <v>22</v>
      </c>
      <c r="F15" s="51"/>
      <c r="G15" s="52"/>
      <c r="H15" s="57" t="s">
        <v>9</v>
      </c>
      <c r="I15" s="51"/>
      <c r="J15" s="52"/>
    </row>
    <row r="16" spans="1:17" ht="13.2" x14ac:dyDescent="0.25">
      <c r="A16" s="34"/>
      <c r="B16" s="17" t="s">
        <v>23</v>
      </c>
      <c r="C16" s="17" t="s">
        <v>9</v>
      </c>
      <c r="D16" s="7" t="s">
        <v>24</v>
      </c>
      <c r="E16" s="17" t="s">
        <v>23</v>
      </c>
      <c r="F16" s="17" t="s">
        <v>9</v>
      </c>
      <c r="G16" s="7" t="s">
        <v>24</v>
      </c>
      <c r="H16" s="17" t="s">
        <v>23</v>
      </c>
      <c r="I16" s="17" t="s">
        <v>25</v>
      </c>
      <c r="J16" s="7" t="s">
        <v>24</v>
      </c>
    </row>
    <row r="17" spans="1:17" ht="13.2" x14ac:dyDescent="0.25">
      <c r="A17" s="8" t="s">
        <v>14</v>
      </c>
      <c r="B17" s="9">
        <v>53982</v>
      </c>
      <c r="C17" s="9">
        <v>96752</v>
      </c>
      <c r="D17" s="12">
        <v>0.55794195468800001</v>
      </c>
      <c r="E17" s="9">
        <v>24384</v>
      </c>
      <c r="F17" s="9">
        <v>43603</v>
      </c>
      <c r="G17" s="12">
        <v>0.55922757608399998</v>
      </c>
      <c r="H17" s="11">
        <v>78366</v>
      </c>
      <c r="I17" s="11">
        <v>140355</v>
      </c>
      <c r="J17" s="12">
        <v>0.55834134872200003</v>
      </c>
    </row>
    <row r="18" spans="1:17" ht="13.2" x14ac:dyDescent="0.25">
      <c r="A18" s="13" t="s">
        <v>15</v>
      </c>
      <c r="B18" s="9">
        <v>3108</v>
      </c>
      <c r="C18" s="9">
        <v>5536</v>
      </c>
      <c r="D18" s="12">
        <v>0.56141618497099999</v>
      </c>
      <c r="E18" s="9">
        <v>1098</v>
      </c>
      <c r="F18" s="9">
        <v>2082</v>
      </c>
      <c r="G18" s="12">
        <v>0.527377521613</v>
      </c>
      <c r="H18" s="11">
        <v>4206</v>
      </c>
      <c r="I18" s="11">
        <v>7618</v>
      </c>
      <c r="J18" s="12">
        <v>0.55211341559399996</v>
      </c>
    </row>
    <row r="19" spans="1:17" ht="13.2" x14ac:dyDescent="0.25">
      <c r="A19" s="13" t="s">
        <v>16</v>
      </c>
      <c r="B19" s="9">
        <v>26862</v>
      </c>
      <c r="C19" s="9">
        <v>49756</v>
      </c>
      <c r="D19" s="12">
        <v>0.53987458798900001</v>
      </c>
      <c r="E19" s="9">
        <v>9232</v>
      </c>
      <c r="F19" s="9">
        <v>15843</v>
      </c>
      <c r="G19" s="12">
        <v>0.58271791958499997</v>
      </c>
      <c r="H19" s="11">
        <v>36094</v>
      </c>
      <c r="I19" s="11">
        <v>65599</v>
      </c>
      <c r="J19" s="12">
        <v>0.55022180216100003</v>
      </c>
    </row>
    <row r="20" spans="1:17" ht="13.2" x14ac:dyDescent="0.25">
      <c r="A20" s="13" t="s">
        <v>17</v>
      </c>
      <c r="B20" s="9">
        <v>7928</v>
      </c>
      <c r="C20" s="9">
        <v>15163</v>
      </c>
      <c r="D20" s="12">
        <v>0.52285167842699998</v>
      </c>
      <c r="E20" s="9">
        <v>3349</v>
      </c>
      <c r="F20" s="9">
        <v>6160</v>
      </c>
      <c r="G20" s="12">
        <v>0.54366883116800002</v>
      </c>
      <c r="H20" s="11">
        <v>11277</v>
      </c>
      <c r="I20" s="11">
        <v>21323</v>
      </c>
      <c r="J20" s="12">
        <v>0.52886554424700005</v>
      </c>
    </row>
    <row r="21" spans="1:17" ht="13.2" x14ac:dyDescent="0.25">
      <c r="A21" s="13" t="s">
        <v>18</v>
      </c>
      <c r="B21" s="9">
        <v>6268</v>
      </c>
      <c r="C21" s="9">
        <v>12933</v>
      </c>
      <c r="D21" s="12">
        <v>0.48465166628</v>
      </c>
      <c r="E21" s="9">
        <v>2316</v>
      </c>
      <c r="F21" s="9">
        <v>6230</v>
      </c>
      <c r="G21" s="12">
        <v>0.37174959871500002</v>
      </c>
      <c r="H21" s="11">
        <v>8584</v>
      </c>
      <c r="I21" s="11">
        <v>19163</v>
      </c>
      <c r="J21" s="12">
        <v>0.44794656369000002</v>
      </c>
    </row>
    <row r="22" spans="1:17" ht="13.2" x14ac:dyDescent="0.25">
      <c r="A22" s="13" t="s">
        <v>19</v>
      </c>
      <c r="B22" s="9">
        <v>3823</v>
      </c>
      <c r="C22" s="9">
        <v>7232</v>
      </c>
      <c r="D22" s="12">
        <v>0.52862278761000003</v>
      </c>
      <c r="E22" s="9">
        <v>1796</v>
      </c>
      <c r="F22" s="9">
        <v>3566</v>
      </c>
      <c r="G22" s="12">
        <v>0.503645541222</v>
      </c>
      <c r="H22" s="11">
        <v>5619</v>
      </c>
      <c r="I22" s="11">
        <v>10798</v>
      </c>
      <c r="J22" s="12">
        <v>0.52037414335900001</v>
      </c>
    </row>
    <row r="23" spans="1:17" ht="13.2" x14ac:dyDescent="0.25">
      <c r="A23" s="14" t="s">
        <v>9</v>
      </c>
      <c r="B23" s="15">
        <v>101971</v>
      </c>
      <c r="C23" s="15">
        <v>187372</v>
      </c>
      <c r="D23" s="16">
        <v>0.54421685203699999</v>
      </c>
      <c r="E23" s="15">
        <v>42175</v>
      </c>
      <c r="F23" s="15">
        <v>77484</v>
      </c>
      <c r="G23" s="16">
        <v>0.54430592122200006</v>
      </c>
      <c r="H23" s="15">
        <v>144146</v>
      </c>
      <c r="I23" s="15">
        <v>264856</v>
      </c>
      <c r="J23" s="16">
        <v>0.54424290935399999</v>
      </c>
    </row>
    <row r="24" spans="1:17" ht="12.7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ht="13.2" x14ac:dyDescent="0.25">
      <c r="A25" s="40" t="s">
        <v>26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3.2" x14ac:dyDescent="0.25">
      <c r="A26" s="48" t="s">
        <v>2</v>
      </c>
      <c r="B26" s="50" t="s">
        <v>27</v>
      </c>
      <c r="C26" s="51"/>
      <c r="D26" s="52"/>
      <c r="E26" s="50" t="s">
        <v>28</v>
      </c>
      <c r="F26" s="51"/>
      <c r="G26" s="52"/>
      <c r="H26" s="50" t="s">
        <v>29</v>
      </c>
      <c r="I26" s="51"/>
      <c r="J26" s="52"/>
      <c r="K26" s="50" t="s">
        <v>30</v>
      </c>
      <c r="L26" s="51"/>
      <c r="M26" s="52"/>
      <c r="N26" s="50" t="s">
        <v>31</v>
      </c>
      <c r="O26" s="51"/>
      <c r="P26" s="52"/>
      <c r="Q26" s="53" t="s">
        <v>9</v>
      </c>
    </row>
    <row r="27" spans="1:17" ht="13.2" x14ac:dyDescent="0.25">
      <c r="A27" s="34"/>
      <c r="B27" s="56" t="s">
        <v>2</v>
      </c>
      <c r="C27" s="18" t="s">
        <v>5</v>
      </c>
      <c r="D27" s="19" t="s">
        <v>5</v>
      </c>
      <c r="E27" s="56" t="s">
        <v>2</v>
      </c>
      <c r="F27" s="18" t="s">
        <v>5</v>
      </c>
      <c r="G27" s="19" t="s">
        <v>5</v>
      </c>
      <c r="H27" s="56" t="s">
        <v>2</v>
      </c>
      <c r="I27" s="18" t="s">
        <v>5</v>
      </c>
      <c r="J27" s="19" t="s">
        <v>5</v>
      </c>
      <c r="K27" s="56" t="s">
        <v>2</v>
      </c>
      <c r="L27" s="18" t="s">
        <v>5</v>
      </c>
      <c r="M27" s="19" t="s">
        <v>5</v>
      </c>
      <c r="N27" s="56" t="s">
        <v>2</v>
      </c>
      <c r="O27" s="18" t="s">
        <v>5</v>
      </c>
      <c r="P27" s="19" t="s">
        <v>5</v>
      </c>
      <c r="Q27" s="54"/>
    </row>
    <row r="28" spans="1:17" ht="13.2" x14ac:dyDescent="0.25">
      <c r="A28" s="34"/>
      <c r="B28" s="42"/>
      <c r="C28" s="6" t="s">
        <v>32</v>
      </c>
      <c r="D28" s="4" t="s">
        <v>6</v>
      </c>
      <c r="E28" s="42"/>
      <c r="F28" s="6" t="s">
        <v>32</v>
      </c>
      <c r="G28" s="4" t="s">
        <v>6</v>
      </c>
      <c r="H28" s="42"/>
      <c r="I28" s="6" t="s">
        <v>32</v>
      </c>
      <c r="J28" s="4" t="s">
        <v>6</v>
      </c>
      <c r="K28" s="42"/>
      <c r="L28" s="6" t="s">
        <v>32</v>
      </c>
      <c r="M28" s="4" t="s">
        <v>6</v>
      </c>
      <c r="N28" s="42"/>
      <c r="O28" s="6" t="s">
        <v>32</v>
      </c>
      <c r="P28" s="4" t="s">
        <v>6</v>
      </c>
      <c r="Q28" s="54"/>
    </row>
    <row r="29" spans="1:17" ht="13.2" x14ac:dyDescent="0.25">
      <c r="A29" s="34"/>
      <c r="B29" s="43"/>
      <c r="C29" s="7" t="s">
        <v>33</v>
      </c>
      <c r="D29" s="17" t="s">
        <v>34</v>
      </c>
      <c r="E29" s="43"/>
      <c r="F29" s="7" t="s">
        <v>33</v>
      </c>
      <c r="G29" s="17" t="s">
        <v>34</v>
      </c>
      <c r="H29" s="43"/>
      <c r="I29" s="7" t="s">
        <v>33</v>
      </c>
      <c r="J29" s="17" t="s">
        <v>34</v>
      </c>
      <c r="K29" s="43"/>
      <c r="L29" s="7" t="s">
        <v>33</v>
      </c>
      <c r="M29" s="17" t="s">
        <v>34</v>
      </c>
      <c r="N29" s="43"/>
      <c r="O29" s="7" t="s">
        <v>33</v>
      </c>
      <c r="P29" s="17" t="s">
        <v>34</v>
      </c>
      <c r="Q29" s="55"/>
    </row>
    <row r="30" spans="1:17" ht="13.2" x14ac:dyDescent="0.25">
      <c r="A30" s="8" t="s">
        <v>14</v>
      </c>
      <c r="B30" s="9">
        <v>629</v>
      </c>
      <c r="C30" s="12">
        <v>6.5011575979999998E-3</v>
      </c>
      <c r="D30" s="10">
        <v>0.37440476190400002</v>
      </c>
      <c r="E30" s="9">
        <v>14592</v>
      </c>
      <c r="F30" s="12">
        <v>0.150818587729</v>
      </c>
      <c r="G30" s="10">
        <v>0.44892936253900001</v>
      </c>
      <c r="H30" s="9">
        <v>14012</v>
      </c>
      <c r="I30" s="12">
        <v>0.14482387960900001</v>
      </c>
      <c r="J30" s="10">
        <v>0.44892936253900001</v>
      </c>
      <c r="K30" s="9">
        <v>24483</v>
      </c>
      <c r="L30" s="12">
        <v>0.25304903257799999</v>
      </c>
      <c r="M30" s="10">
        <v>0.49556716055299999</v>
      </c>
      <c r="N30" s="9">
        <v>43036</v>
      </c>
      <c r="O30" s="12">
        <v>0.44480734248300002</v>
      </c>
      <c r="P30" s="10">
        <v>0.56774976583400005</v>
      </c>
      <c r="Q30" s="11">
        <v>96752</v>
      </c>
    </row>
    <row r="31" spans="1:17" ht="13.2" x14ac:dyDescent="0.25">
      <c r="A31" s="13" t="s">
        <v>15</v>
      </c>
      <c r="B31" s="9">
        <v>25</v>
      </c>
      <c r="C31" s="12">
        <v>4.5158959529999999E-3</v>
      </c>
      <c r="D31" s="10">
        <v>1.488095238E-2</v>
      </c>
      <c r="E31" s="9">
        <v>638</v>
      </c>
      <c r="F31" s="12">
        <v>0.115245664739</v>
      </c>
      <c r="G31" s="10">
        <v>1.9628353433000002E-2</v>
      </c>
      <c r="H31" s="9">
        <v>861</v>
      </c>
      <c r="I31" s="12">
        <v>0.15552745664699999</v>
      </c>
      <c r="J31" s="10">
        <v>1.9628353433000002E-2</v>
      </c>
      <c r="K31" s="9">
        <v>1676</v>
      </c>
      <c r="L31" s="12">
        <v>0.302745664739</v>
      </c>
      <c r="M31" s="10">
        <v>3.3924378592000003E-2</v>
      </c>
      <c r="N31" s="9">
        <v>2336</v>
      </c>
      <c r="O31" s="12">
        <v>0.42196531791899999</v>
      </c>
      <c r="P31" s="10">
        <v>3.0817535388E-2</v>
      </c>
      <c r="Q31" s="11">
        <v>5536</v>
      </c>
    </row>
    <row r="32" spans="1:17" ht="13.2" x14ac:dyDescent="0.25">
      <c r="A32" s="13" t="s">
        <v>16</v>
      </c>
      <c r="B32" s="9">
        <v>409</v>
      </c>
      <c r="C32" s="12">
        <v>8.2201141570000004E-3</v>
      </c>
      <c r="D32" s="10">
        <v>0.243452380952</v>
      </c>
      <c r="E32" s="9">
        <v>10775</v>
      </c>
      <c r="F32" s="12">
        <v>0.21655679717000001</v>
      </c>
      <c r="G32" s="10">
        <v>0.33149766182599999</v>
      </c>
      <c r="H32" s="9">
        <v>8242</v>
      </c>
      <c r="I32" s="12">
        <v>0.165648364016</v>
      </c>
      <c r="J32" s="10">
        <v>0.33149766182599999</v>
      </c>
      <c r="K32" s="9">
        <v>13581</v>
      </c>
      <c r="L32" s="12">
        <v>0.272952005788</v>
      </c>
      <c r="M32" s="10">
        <v>0.27489676949199998</v>
      </c>
      <c r="N32" s="9">
        <v>16749</v>
      </c>
      <c r="O32" s="12">
        <v>0.33662271886799999</v>
      </c>
      <c r="P32" s="10">
        <v>0.22096014564399999</v>
      </c>
      <c r="Q32" s="11">
        <v>49756</v>
      </c>
    </row>
    <row r="33" spans="1:17" ht="13.2" x14ac:dyDescent="0.25">
      <c r="A33" s="13" t="s">
        <v>17</v>
      </c>
      <c r="B33" s="9">
        <v>152</v>
      </c>
      <c r="C33" s="12">
        <v>1.0024401503E-2</v>
      </c>
      <c r="D33" s="10">
        <v>9.0476190476000001E-2</v>
      </c>
      <c r="E33" s="9">
        <v>2980</v>
      </c>
      <c r="F33" s="12">
        <v>0.196531029479</v>
      </c>
      <c r="G33" s="10">
        <v>9.1681023873000006E-2</v>
      </c>
      <c r="H33" s="9">
        <v>1176</v>
      </c>
      <c r="I33" s="12">
        <v>7.7557211633000001E-2</v>
      </c>
      <c r="J33" s="10">
        <v>9.1681023873000006E-2</v>
      </c>
      <c r="K33" s="9">
        <v>4606</v>
      </c>
      <c r="L33" s="12">
        <v>0.30376574556399999</v>
      </c>
      <c r="M33" s="10">
        <v>9.3231317302000002E-2</v>
      </c>
      <c r="N33" s="9">
        <v>6249</v>
      </c>
      <c r="O33" s="12">
        <v>0.412121611818</v>
      </c>
      <c r="P33" s="10">
        <v>8.2439545651999999E-2</v>
      </c>
      <c r="Q33" s="11">
        <v>15163</v>
      </c>
    </row>
    <row r="34" spans="1:17" ht="13.2" x14ac:dyDescent="0.25">
      <c r="A34" s="13" t="s">
        <v>18</v>
      </c>
      <c r="B34" s="9">
        <v>189</v>
      </c>
      <c r="C34" s="12">
        <v>1.4613778705E-2</v>
      </c>
      <c r="D34" s="10">
        <v>0.1125</v>
      </c>
      <c r="E34" s="9">
        <v>2079</v>
      </c>
      <c r="F34" s="12">
        <v>0.160751565762</v>
      </c>
      <c r="G34" s="10">
        <v>6.3961358602000001E-2</v>
      </c>
      <c r="H34" s="9">
        <v>2420</v>
      </c>
      <c r="I34" s="12">
        <v>0.18711822469600001</v>
      </c>
      <c r="J34" s="10">
        <v>6.3961358602000001E-2</v>
      </c>
      <c r="K34" s="9">
        <v>3206</v>
      </c>
      <c r="L34" s="12">
        <v>0.24789298693199999</v>
      </c>
      <c r="M34" s="10">
        <v>6.4893530887999998E-2</v>
      </c>
      <c r="N34" s="9">
        <v>5039</v>
      </c>
      <c r="O34" s="12">
        <v>0.38962344390300002</v>
      </c>
      <c r="P34" s="10">
        <v>6.6476695557999996E-2</v>
      </c>
      <c r="Q34" s="11">
        <v>12933</v>
      </c>
    </row>
    <row r="35" spans="1:17" ht="13.2" x14ac:dyDescent="0.25">
      <c r="A35" s="13" t="s">
        <v>19</v>
      </c>
      <c r="B35" s="9">
        <v>276</v>
      </c>
      <c r="C35" s="12">
        <v>3.8163716814E-2</v>
      </c>
      <c r="D35" s="10">
        <v>0.164285714285</v>
      </c>
      <c r="E35" s="9">
        <v>1440</v>
      </c>
      <c r="F35" s="12">
        <v>0.19911504424699999</v>
      </c>
      <c r="G35" s="10">
        <v>4.4302239723999999E-2</v>
      </c>
      <c r="H35" s="9">
        <v>1272</v>
      </c>
      <c r="I35" s="12">
        <v>0.175884955752</v>
      </c>
      <c r="J35" s="10">
        <v>4.4302239723999999E-2</v>
      </c>
      <c r="K35" s="9">
        <v>1852</v>
      </c>
      <c r="L35" s="12">
        <v>0.25608407079599999</v>
      </c>
      <c r="M35" s="10">
        <v>3.7486843169999999E-2</v>
      </c>
      <c r="N35" s="9">
        <v>2392</v>
      </c>
      <c r="O35" s="12">
        <v>0.33075221238899999</v>
      </c>
      <c r="P35" s="10">
        <v>3.1556311922000001E-2</v>
      </c>
      <c r="Q35" s="11">
        <v>7232</v>
      </c>
    </row>
    <row r="36" spans="1:17" ht="13.2" x14ac:dyDescent="0.25">
      <c r="A36" s="14" t="s">
        <v>9</v>
      </c>
      <c r="B36" s="15">
        <v>1680</v>
      </c>
      <c r="C36" s="16">
        <v>8.9661208710000006E-3</v>
      </c>
      <c r="D36" s="20">
        <v>1</v>
      </c>
      <c r="E36" s="15">
        <v>32504</v>
      </c>
      <c r="F36" s="16">
        <v>0.17347309096300001</v>
      </c>
      <c r="G36" s="20">
        <v>1</v>
      </c>
      <c r="H36" s="15">
        <v>27983</v>
      </c>
      <c r="I36" s="16">
        <v>0.14934461926000001</v>
      </c>
      <c r="J36" s="20">
        <v>1</v>
      </c>
      <c r="K36" s="15">
        <v>49404</v>
      </c>
      <c r="L36" s="16">
        <v>0.26366799735200003</v>
      </c>
      <c r="M36" s="20">
        <v>1</v>
      </c>
      <c r="N36" s="15">
        <v>75801</v>
      </c>
      <c r="O36" s="16">
        <v>0.40454817155099998</v>
      </c>
      <c r="P36" s="20">
        <v>1</v>
      </c>
      <c r="Q36" s="15">
        <v>187372</v>
      </c>
    </row>
    <row r="37" spans="1:17" ht="12.7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3.8" thickBot="1" x14ac:dyDescent="0.3">
      <c r="A38" s="40" t="s">
        <v>35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3.8" thickBot="1" x14ac:dyDescent="0.3">
      <c r="A39" s="48" t="s">
        <v>2</v>
      </c>
      <c r="B39" s="50" t="s">
        <v>21</v>
      </c>
      <c r="C39" s="51"/>
      <c r="D39" s="52"/>
      <c r="E39" s="50" t="s">
        <v>22</v>
      </c>
      <c r="F39" s="51"/>
      <c r="G39" s="52"/>
      <c r="H39" s="50" t="s">
        <v>9</v>
      </c>
      <c r="I39" s="51"/>
      <c r="J39" s="52"/>
    </row>
    <row r="40" spans="1:17" ht="13.8" thickBot="1" x14ac:dyDescent="0.3">
      <c r="A40" s="34"/>
      <c r="B40" s="17" t="s">
        <v>36</v>
      </c>
      <c r="C40" s="17" t="s">
        <v>37</v>
      </c>
      <c r="D40" s="17" t="s">
        <v>38</v>
      </c>
      <c r="E40" s="17" t="s">
        <v>36</v>
      </c>
      <c r="F40" s="17" t="s">
        <v>37</v>
      </c>
      <c r="G40" s="17" t="s">
        <v>38</v>
      </c>
      <c r="H40" s="24" t="s">
        <v>36</v>
      </c>
      <c r="I40" s="24" t="s">
        <v>37</v>
      </c>
      <c r="J40" s="24" t="s">
        <v>38</v>
      </c>
    </row>
    <row r="41" spans="1:17" ht="13.8" thickBot="1" x14ac:dyDescent="0.3">
      <c r="A41" s="8" t="s">
        <v>14</v>
      </c>
      <c r="B41" s="9">
        <v>99762</v>
      </c>
      <c r="C41" s="9">
        <v>96752</v>
      </c>
      <c r="D41" s="10">
        <v>-3.0171808905E-2</v>
      </c>
      <c r="E41" s="9">
        <v>44689</v>
      </c>
      <c r="F41" s="9">
        <v>43603</v>
      </c>
      <c r="G41" s="10">
        <v>-2.4301282194000001E-2</v>
      </c>
      <c r="H41" s="28">
        <f>B41+E41</f>
        <v>144451</v>
      </c>
      <c r="I41" s="28">
        <f>C41+F41</f>
        <v>140355</v>
      </c>
      <c r="J41" s="30">
        <f>(I41/H41)-100%</f>
        <v>-2.835563616728165E-2</v>
      </c>
    </row>
    <row r="42" spans="1:17" ht="13.8" thickBot="1" x14ac:dyDescent="0.3">
      <c r="A42" s="13" t="s">
        <v>15</v>
      </c>
      <c r="B42" s="9">
        <v>5611</v>
      </c>
      <c r="C42" s="9">
        <v>5536</v>
      </c>
      <c r="D42" s="10">
        <v>-1.3366601318E-2</v>
      </c>
      <c r="E42" s="9">
        <v>2009</v>
      </c>
      <c r="F42" s="9">
        <v>2082</v>
      </c>
      <c r="G42" s="10">
        <v>3.6336485813000002E-2</v>
      </c>
      <c r="H42" s="28">
        <f t="shared" ref="H42:H46" si="0">B42+E42</f>
        <v>7620</v>
      </c>
      <c r="I42" s="28">
        <f t="shared" ref="I42:I46" si="1">C42+F42</f>
        <v>7618</v>
      </c>
      <c r="J42" s="30">
        <f t="shared" ref="J42:J46" si="2">(I42/H42)-100%</f>
        <v>-2.624671916010568E-4</v>
      </c>
    </row>
    <row r="43" spans="1:17" ht="13.2" x14ac:dyDescent="0.25">
      <c r="A43" s="13" t="s">
        <v>16</v>
      </c>
      <c r="B43" s="9">
        <v>50215</v>
      </c>
      <c r="C43" s="9">
        <v>49756</v>
      </c>
      <c r="D43" s="10">
        <v>-9.1406950110000003E-3</v>
      </c>
      <c r="E43" s="9">
        <v>15722</v>
      </c>
      <c r="F43" s="9">
        <v>15843</v>
      </c>
      <c r="G43" s="10">
        <v>7.6962218539999997E-3</v>
      </c>
      <c r="H43" s="28">
        <f t="shared" si="0"/>
        <v>65937</v>
      </c>
      <c r="I43" s="28">
        <f t="shared" si="1"/>
        <v>65599</v>
      </c>
      <c r="J43" s="30">
        <f t="shared" si="2"/>
        <v>-5.1261052216510228E-3</v>
      </c>
    </row>
    <row r="44" spans="1:17" ht="13.2" x14ac:dyDescent="0.25">
      <c r="A44" s="13" t="s">
        <v>17</v>
      </c>
      <c r="B44" s="9">
        <v>15868</v>
      </c>
      <c r="C44" s="9">
        <v>15163</v>
      </c>
      <c r="D44" s="10">
        <v>-4.4429039576000001E-2</v>
      </c>
      <c r="E44" s="9">
        <v>5751</v>
      </c>
      <c r="F44" s="9">
        <v>6160</v>
      </c>
      <c r="G44" s="10">
        <v>7.1118066423000004E-2</v>
      </c>
      <c r="H44" s="28">
        <f t="shared" si="0"/>
        <v>21619</v>
      </c>
      <c r="I44" s="28">
        <f t="shared" si="1"/>
        <v>21323</v>
      </c>
      <c r="J44" s="30">
        <f t="shared" si="2"/>
        <v>-1.3691660113788751E-2</v>
      </c>
    </row>
    <row r="45" spans="1:17" ht="13.2" x14ac:dyDescent="0.25">
      <c r="A45" s="13" t="s">
        <v>18</v>
      </c>
      <c r="B45" s="9">
        <v>13343</v>
      </c>
      <c r="C45" s="9">
        <v>12933</v>
      </c>
      <c r="D45" s="10">
        <v>-3.0727722401E-2</v>
      </c>
      <c r="E45" s="9">
        <v>6254</v>
      </c>
      <c r="F45" s="9">
        <v>6230</v>
      </c>
      <c r="G45" s="10">
        <v>-3.8375439710000001E-3</v>
      </c>
      <c r="H45" s="28">
        <f t="shared" si="0"/>
        <v>19597</v>
      </c>
      <c r="I45" s="28">
        <f t="shared" si="1"/>
        <v>19163</v>
      </c>
      <c r="J45" s="30">
        <f t="shared" si="2"/>
        <v>-2.2146246874521602E-2</v>
      </c>
    </row>
    <row r="46" spans="1:17" ht="13.8" thickBot="1" x14ac:dyDescent="0.3">
      <c r="A46" s="13" t="s">
        <v>19</v>
      </c>
      <c r="B46" s="9">
        <v>7129</v>
      </c>
      <c r="C46" s="9">
        <v>7232</v>
      </c>
      <c r="D46" s="10">
        <v>1.4448029176E-2</v>
      </c>
      <c r="E46" s="9">
        <v>3416</v>
      </c>
      <c r="F46" s="9">
        <v>3566</v>
      </c>
      <c r="G46" s="10">
        <v>4.3911007024999997E-2</v>
      </c>
      <c r="H46" s="28">
        <f t="shared" si="0"/>
        <v>10545</v>
      </c>
      <c r="I46" s="28">
        <f t="shared" si="1"/>
        <v>10798</v>
      </c>
      <c r="J46" s="30">
        <f t="shared" si="2"/>
        <v>2.3992413466097595E-2</v>
      </c>
    </row>
    <row r="47" spans="1:17" ht="13.8" thickBot="1" x14ac:dyDescent="0.3">
      <c r="A47" s="14" t="s">
        <v>9</v>
      </c>
      <c r="B47" s="15">
        <v>191928</v>
      </c>
      <c r="C47" s="15">
        <v>187372</v>
      </c>
      <c r="D47" s="16">
        <v>-2.3738068442E-2</v>
      </c>
      <c r="E47" s="15">
        <v>77841</v>
      </c>
      <c r="F47" s="15">
        <v>77484</v>
      </c>
      <c r="G47" s="16">
        <v>-4.5862720159999997E-3</v>
      </c>
      <c r="H47" s="15">
        <f>SUM(H41:H46)</f>
        <v>269769</v>
      </c>
      <c r="I47" s="15">
        <f>SUM(I41:I46)</f>
        <v>264856</v>
      </c>
      <c r="J47" s="16">
        <f>(I47/H47)-100%</f>
        <v>-1.821187756932785E-2</v>
      </c>
    </row>
    <row r="48" spans="1:17" ht="12.7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3.8" thickBot="1" x14ac:dyDescent="0.3">
      <c r="A49" s="40" t="s">
        <v>39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3.8" thickBot="1" x14ac:dyDescent="0.3">
      <c r="A50" s="48" t="s">
        <v>2</v>
      </c>
      <c r="B50" s="3" t="s">
        <v>40</v>
      </c>
      <c r="C50" s="50" t="s">
        <v>41</v>
      </c>
      <c r="D50" s="3" t="s">
        <v>42</v>
      </c>
      <c r="E50" s="50" t="s">
        <v>43</v>
      </c>
      <c r="F50" s="3" t="s">
        <v>9</v>
      </c>
      <c r="G50" s="50" t="s">
        <v>99</v>
      </c>
    </row>
    <row r="51" spans="1:17" ht="13.8" thickBot="1" x14ac:dyDescent="0.3">
      <c r="A51" s="34"/>
      <c r="B51" s="17" t="s">
        <v>11</v>
      </c>
      <c r="C51" s="43"/>
      <c r="D51" s="17" t="s">
        <v>8</v>
      </c>
      <c r="E51" s="43"/>
      <c r="F51" s="24"/>
      <c r="G51" s="43"/>
    </row>
    <row r="52" spans="1:17" ht="13.8" thickBot="1" x14ac:dyDescent="0.3">
      <c r="A52" s="8" t="s">
        <v>44</v>
      </c>
      <c r="B52" s="9">
        <v>184863</v>
      </c>
      <c r="C52" s="10">
        <v>0.986609525436</v>
      </c>
      <c r="D52" s="9">
        <v>75959</v>
      </c>
      <c r="E52" s="10">
        <v>0.98031851737099995</v>
      </c>
      <c r="F52" s="28">
        <f>B52+D52</f>
        <v>260822</v>
      </c>
      <c r="G52" s="30">
        <f>F52/$F$56</f>
        <v>0.98476908206723657</v>
      </c>
    </row>
    <row r="53" spans="1:17" ht="13.2" x14ac:dyDescent="0.25">
      <c r="A53" s="13" t="s">
        <v>45</v>
      </c>
      <c r="B53" s="9">
        <v>2322</v>
      </c>
      <c r="C53" s="10">
        <v>1.2392459919000001E-2</v>
      </c>
      <c r="D53" s="9">
        <v>1515</v>
      </c>
      <c r="E53" s="10">
        <v>1.9552423725999999E-2</v>
      </c>
      <c r="F53" s="28">
        <f t="shared" ref="F53:F55" si="3">B53+D53</f>
        <v>3837</v>
      </c>
      <c r="G53" s="30">
        <f t="shared" ref="G53:G55" si="4">F53/$F$56</f>
        <v>1.4487117528015223E-2</v>
      </c>
    </row>
    <row r="54" spans="1:17" ht="13.2" x14ac:dyDescent="0.25">
      <c r="A54" s="13" t="s">
        <v>46</v>
      </c>
      <c r="B54" s="9">
        <v>178</v>
      </c>
      <c r="C54" s="10">
        <v>9.4998185399999997E-4</v>
      </c>
      <c r="D54" s="9">
        <v>10</v>
      </c>
      <c r="E54" s="10">
        <v>1.2905890200000001E-4</v>
      </c>
      <c r="F54" s="28">
        <f t="shared" si="3"/>
        <v>188</v>
      </c>
      <c r="G54" s="30">
        <f t="shared" si="4"/>
        <v>7.0981967559730574E-4</v>
      </c>
    </row>
    <row r="55" spans="1:17" ht="13.8" thickBot="1" x14ac:dyDescent="0.3">
      <c r="A55" s="13" t="s">
        <v>47</v>
      </c>
      <c r="B55" s="9">
        <v>9</v>
      </c>
      <c r="C55" s="10">
        <v>4.8032790384902801E-5</v>
      </c>
      <c r="D55" s="9">
        <v>0</v>
      </c>
      <c r="E55" s="10">
        <v>0</v>
      </c>
      <c r="F55" s="28">
        <f t="shared" si="3"/>
        <v>9</v>
      </c>
      <c r="G55" s="30">
        <f t="shared" si="4"/>
        <v>3.3980729150934845E-5</v>
      </c>
    </row>
    <row r="56" spans="1:17" ht="13.8" thickBot="1" x14ac:dyDescent="0.3">
      <c r="A56" s="14" t="s">
        <v>9</v>
      </c>
      <c r="B56" s="15">
        <v>187372</v>
      </c>
      <c r="C56" s="16">
        <v>1</v>
      </c>
      <c r="D56" s="15">
        <v>77484</v>
      </c>
      <c r="E56" s="16">
        <v>1</v>
      </c>
      <c r="F56" s="29">
        <f>SUM(F52:F55)</f>
        <v>264856</v>
      </c>
      <c r="G56" s="16">
        <f>SUM(G52:G55)</f>
        <v>1</v>
      </c>
    </row>
    <row r="57" spans="1:17" ht="12.75" customHeight="1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3.2" x14ac:dyDescent="0.25">
      <c r="A58" s="40" t="s">
        <v>48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3.2" x14ac:dyDescent="0.25">
      <c r="A59" s="48" t="s">
        <v>2</v>
      </c>
      <c r="B59" s="34"/>
      <c r="C59" s="3" t="s">
        <v>40</v>
      </c>
      <c r="D59" s="3" t="s">
        <v>49</v>
      </c>
      <c r="E59" s="3" t="s">
        <v>42</v>
      </c>
      <c r="F59" s="3" t="s">
        <v>49</v>
      </c>
      <c r="G59" s="50" t="s">
        <v>9</v>
      </c>
      <c r="H59" s="3" t="s">
        <v>49</v>
      </c>
    </row>
    <row r="60" spans="1:17" ht="13.2" x14ac:dyDescent="0.25">
      <c r="A60" s="34"/>
      <c r="B60" s="34"/>
      <c r="C60" s="4" t="s">
        <v>11</v>
      </c>
      <c r="D60" s="4" t="s">
        <v>50</v>
      </c>
      <c r="E60" s="4" t="s">
        <v>8</v>
      </c>
      <c r="F60" s="4" t="s">
        <v>33</v>
      </c>
      <c r="G60" s="42"/>
      <c r="H60" s="4" t="s">
        <v>33</v>
      </c>
    </row>
    <row r="61" spans="1:17" ht="13.2" x14ac:dyDescent="0.25">
      <c r="A61" s="34"/>
      <c r="B61" s="34"/>
      <c r="C61" s="2"/>
      <c r="D61" s="17" t="s">
        <v>11</v>
      </c>
      <c r="E61" s="2"/>
      <c r="F61" s="17" t="s">
        <v>51</v>
      </c>
      <c r="G61" s="43"/>
      <c r="H61" s="2"/>
    </row>
    <row r="62" spans="1:17" ht="13.2" x14ac:dyDescent="0.25">
      <c r="A62" s="41" t="s">
        <v>52</v>
      </c>
      <c r="B62" s="8" t="s">
        <v>53</v>
      </c>
      <c r="C62" s="9">
        <v>5475</v>
      </c>
      <c r="D62" s="10">
        <v>2.9219947483999999E-2</v>
      </c>
      <c r="E62" s="9">
        <v>0</v>
      </c>
      <c r="F62" s="10">
        <v>0</v>
      </c>
      <c r="G62" s="9">
        <v>5475</v>
      </c>
      <c r="H62" s="10">
        <v>2.0671599999999998E-2</v>
      </c>
    </row>
    <row r="63" spans="1:17" ht="13.2" x14ac:dyDescent="0.25">
      <c r="A63" s="43"/>
      <c r="B63" s="13" t="s">
        <v>54</v>
      </c>
      <c r="C63" s="9">
        <v>3389</v>
      </c>
      <c r="D63" s="10">
        <v>1.8087014068E-2</v>
      </c>
      <c r="E63" s="9">
        <v>9</v>
      </c>
      <c r="F63" s="10">
        <v>1.16153012E-4</v>
      </c>
      <c r="G63" s="9">
        <v>3398</v>
      </c>
      <c r="H63" s="10">
        <v>1.28296E-2</v>
      </c>
    </row>
    <row r="64" spans="1:17" ht="13.2" x14ac:dyDescent="0.25">
      <c r="A64" s="49" t="s">
        <v>55</v>
      </c>
      <c r="B64" s="46"/>
      <c r="C64" s="21">
        <v>8864</v>
      </c>
      <c r="D64" s="22">
        <v>4.7306961552000003E-2</v>
      </c>
      <c r="E64" s="21">
        <v>9</v>
      </c>
      <c r="F64" s="22">
        <v>1.16153012E-4</v>
      </c>
      <c r="G64" s="21">
        <v>8873</v>
      </c>
      <c r="H64" s="22">
        <v>3.3501200000000002E-2</v>
      </c>
    </row>
    <row r="65" spans="1:17" ht="13.2" x14ac:dyDescent="0.25">
      <c r="A65" s="13" t="s">
        <v>56</v>
      </c>
      <c r="B65" s="13" t="s">
        <v>56</v>
      </c>
      <c r="C65" s="9">
        <v>12124</v>
      </c>
      <c r="D65" s="10">
        <v>6.4705505625000007E-2</v>
      </c>
      <c r="E65" s="9">
        <v>355</v>
      </c>
      <c r="F65" s="10">
        <v>4.5815910380000002E-3</v>
      </c>
      <c r="G65" s="9">
        <v>12479</v>
      </c>
      <c r="H65" s="10">
        <v>4.7116199999999997E-2</v>
      </c>
    </row>
    <row r="66" spans="1:17" ht="13.2" x14ac:dyDescent="0.25">
      <c r="A66" s="13" t="s">
        <v>57</v>
      </c>
      <c r="B66" s="13" t="s">
        <v>57</v>
      </c>
      <c r="C66" s="9">
        <v>30342</v>
      </c>
      <c r="D66" s="10">
        <v>0.16193454731699999</v>
      </c>
      <c r="E66" s="9">
        <v>2982</v>
      </c>
      <c r="F66" s="10">
        <v>3.8485364719999998E-2</v>
      </c>
      <c r="G66" s="9">
        <v>33324</v>
      </c>
      <c r="H66" s="10">
        <v>0.1258193</v>
      </c>
    </row>
    <row r="67" spans="1:17" ht="13.2" x14ac:dyDescent="0.25">
      <c r="A67" s="49" t="s">
        <v>58</v>
      </c>
      <c r="B67" s="46"/>
      <c r="C67" s="21">
        <v>42466</v>
      </c>
      <c r="D67" s="22">
        <v>0.22664005294199999</v>
      </c>
      <c r="E67" s="21">
        <v>3337</v>
      </c>
      <c r="F67" s="22">
        <v>4.3066955758E-2</v>
      </c>
      <c r="G67" s="21">
        <v>45803</v>
      </c>
      <c r="H67" s="22">
        <v>0.17293549999999999</v>
      </c>
    </row>
    <row r="68" spans="1:17" ht="13.2" x14ac:dyDescent="0.25">
      <c r="A68" s="44" t="s">
        <v>59</v>
      </c>
      <c r="B68" s="13" t="s">
        <v>60</v>
      </c>
      <c r="C68" s="9">
        <v>12648</v>
      </c>
      <c r="D68" s="10">
        <v>6.7502081419999999E-2</v>
      </c>
      <c r="E68" s="9">
        <v>2492</v>
      </c>
      <c r="F68" s="10">
        <v>3.2161478498000003E-2</v>
      </c>
      <c r="G68" s="9">
        <v>15140</v>
      </c>
      <c r="H68" s="10">
        <v>5.7163199999999997E-2</v>
      </c>
    </row>
    <row r="69" spans="1:17" ht="13.2" x14ac:dyDescent="0.25">
      <c r="A69" s="42"/>
      <c r="B69" s="13" t="s">
        <v>61</v>
      </c>
      <c r="C69" s="9">
        <v>16184</v>
      </c>
      <c r="D69" s="10">
        <v>8.6373631064999998E-2</v>
      </c>
      <c r="E69" s="9">
        <v>3946</v>
      </c>
      <c r="F69" s="10">
        <v>5.0926642919000002E-2</v>
      </c>
      <c r="G69" s="9">
        <v>20130</v>
      </c>
      <c r="H69" s="10">
        <v>7.6003600000000004E-2</v>
      </c>
    </row>
    <row r="70" spans="1:17" ht="13.2" x14ac:dyDescent="0.25">
      <c r="A70" s="43"/>
      <c r="B70" s="13" t="s">
        <v>62</v>
      </c>
      <c r="C70" s="9">
        <v>21381</v>
      </c>
      <c r="D70" s="10">
        <v>0.114109899024</v>
      </c>
      <c r="E70" s="9">
        <v>6502</v>
      </c>
      <c r="F70" s="10">
        <v>8.3914098394000006E-2</v>
      </c>
      <c r="G70" s="9">
        <v>27883</v>
      </c>
      <c r="H70" s="10">
        <v>0.1052761</v>
      </c>
    </row>
    <row r="71" spans="1:17" ht="13.2" x14ac:dyDescent="0.25">
      <c r="A71" s="45" t="s">
        <v>63</v>
      </c>
      <c r="B71" s="46"/>
      <c r="C71" s="21">
        <v>50213</v>
      </c>
      <c r="D71" s="22">
        <v>0.26798561151</v>
      </c>
      <c r="E71" s="21">
        <v>12940</v>
      </c>
      <c r="F71" s="22">
        <v>0.16700221981300001</v>
      </c>
      <c r="G71" s="21">
        <v>63153</v>
      </c>
      <c r="H71" s="22">
        <v>0.23844290000000001</v>
      </c>
    </row>
    <row r="72" spans="1:17" ht="13.2" x14ac:dyDescent="0.25">
      <c r="A72" s="44" t="s">
        <v>64</v>
      </c>
      <c r="B72" s="13" t="s">
        <v>65</v>
      </c>
      <c r="C72" s="9">
        <v>29422</v>
      </c>
      <c r="D72" s="10">
        <v>0.157024528744</v>
      </c>
      <c r="E72" s="9">
        <v>12846</v>
      </c>
      <c r="F72" s="10">
        <v>0.16578906612899999</v>
      </c>
      <c r="G72" s="9">
        <v>42268</v>
      </c>
      <c r="H72" s="10">
        <v>0.1595886</v>
      </c>
    </row>
    <row r="73" spans="1:17" ht="13.2" x14ac:dyDescent="0.25">
      <c r="A73" s="42"/>
      <c r="B73" s="13" t="s">
        <v>66</v>
      </c>
      <c r="C73" s="9">
        <v>32765</v>
      </c>
      <c r="D73" s="10">
        <v>0.17486604188400001</v>
      </c>
      <c r="E73" s="9">
        <v>20853</v>
      </c>
      <c r="F73" s="10">
        <v>0.26912652934699999</v>
      </c>
      <c r="G73" s="9">
        <v>53618</v>
      </c>
      <c r="H73" s="10">
        <v>0.20244200000000001</v>
      </c>
    </row>
    <row r="74" spans="1:17" ht="13.2" x14ac:dyDescent="0.25">
      <c r="A74" s="42"/>
      <c r="B74" s="13" t="s">
        <v>67</v>
      </c>
      <c r="C74" s="9">
        <v>18956</v>
      </c>
      <c r="D74" s="10">
        <v>0.10116773050400001</v>
      </c>
      <c r="E74" s="9">
        <v>19187</v>
      </c>
      <c r="F74" s="10">
        <v>0.24762531619399999</v>
      </c>
      <c r="G74" s="9">
        <v>38143</v>
      </c>
      <c r="H74" s="10">
        <v>0.14401410000000001</v>
      </c>
    </row>
    <row r="75" spans="1:17" ht="13.2" x14ac:dyDescent="0.25">
      <c r="A75" s="42"/>
      <c r="B75" s="13" t="s">
        <v>68</v>
      </c>
      <c r="C75" s="9">
        <v>4280</v>
      </c>
      <c r="D75" s="10">
        <v>2.2842260316E-2</v>
      </c>
      <c r="E75" s="9">
        <v>7342</v>
      </c>
      <c r="F75" s="10">
        <v>9.4755046203000001E-2</v>
      </c>
      <c r="G75" s="9">
        <v>11622</v>
      </c>
      <c r="H75" s="10">
        <v>4.38804E-2</v>
      </c>
    </row>
    <row r="76" spans="1:17" ht="13.2" x14ac:dyDescent="0.25">
      <c r="A76" s="43"/>
      <c r="B76" s="13" t="s">
        <v>69</v>
      </c>
      <c r="C76" s="9">
        <v>401</v>
      </c>
      <c r="D76" s="10">
        <v>2.1401276599999999E-3</v>
      </c>
      <c r="E76" s="9">
        <v>955</v>
      </c>
      <c r="F76" s="10">
        <v>1.2325125187E-2</v>
      </c>
      <c r="G76" s="9">
        <v>1356</v>
      </c>
      <c r="H76" s="10">
        <v>5.1196999999999996E-3</v>
      </c>
    </row>
    <row r="77" spans="1:17" ht="13.2" x14ac:dyDescent="0.25">
      <c r="A77" s="45" t="s">
        <v>70</v>
      </c>
      <c r="B77" s="46"/>
      <c r="C77" s="21">
        <v>85824</v>
      </c>
      <c r="D77" s="22">
        <v>0.45804068911000001</v>
      </c>
      <c r="E77" s="21">
        <v>61183</v>
      </c>
      <c r="F77" s="22">
        <v>0.78962108306199996</v>
      </c>
      <c r="G77" s="21">
        <v>147007</v>
      </c>
      <c r="H77" s="22">
        <v>0.5550448</v>
      </c>
    </row>
    <row r="78" spans="1:17" ht="13.2" x14ac:dyDescent="0.25">
      <c r="A78" s="38" t="s">
        <v>9</v>
      </c>
      <c r="B78" s="47"/>
      <c r="C78" s="21">
        <v>187372</v>
      </c>
      <c r="D78" s="22">
        <v>1</v>
      </c>
      <c r="E78" s="21">
        <v>77484</v>
      </c>
      <c r="F78" s="22">
        <v>1</v>
      </c>
      <c r="G78" s="21">
        <v>264856</v>
      </c>
      <c r="H78" s="22">
        <v>0.99999990000000005</v>
      </c>
    </row>
    <row r="79" spans="1:17" ht="12.75" customHeight="1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ht="13.8" thickBot="1" x14ac:dyDescent="0.3">
      <c r="A80" s="40" t="s">
        <v>71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4" ht="13.2" x14ac:dyDescent="0.25">
      <c r="A81" s="48" t="s">
        <v>2</v>
      </c>
      <c r="B81" s="34"/>
      <c r="C81" s="3" t="s">
        <v>40</v>
      </c>
      <c r="D81" s="3" t="s">
        <v>40</v>
      </c>
    </row>
    <row r="82" spans="1:4" ht="13.8" thickBot="1" x14ac:dyDescent="0.3">
      <c r="A82" s="34"/>
      <c r="B82" s="34"/>
      <c r="C82" s="17" t="s">
        <v>72</v>
      </c>
      <c r="D82" s="19" t="s">
        <v>72</v>
      </c>
    </row>
    <row r="83" spans="1:4" ht="13.8" thickBot="1" x14ac:dyDescent="0.3">
      <c r="A83" s="41" t="s">
        <v>73</v>
      </c>
      <c r="B83" s="8" t="s">
        <v>74</v>
      </c>
      <c r="C83" s="26">
        <v>6377</v>
      </c>
      <c r="D83" s="10">
        <f>C83/$C$107</f>
        <v>3.4033900476058324E-2</v>
      </c>
    </row>
    <row r="84" spans="1:4" ht="13.8" thickBot="1" x14ac:dyDescent="0.3">
      <c r="A84" s="42"/>
      <c r="B84" s="13" t="s">
        <v>75</v>
      </c>
      <c r="C84" s="26">
        <v>2047</v>
      </c>
      <c r="D84" s="10">
        <f t="shared" ref="D84:D105" si="5">C84/$C$107</f>
        <v>1.0924791324210661E-2</v>
      </c>
    </row>
    <row r="85" spans="1:4" ht="13.8" thickBot="1" x14ac:dyDescent="0.3">
      <c r="A85" s="42"/>
      <c r="B85" s="13" t="s">
        <v>76</v>
      </c>
      <c r="C85" s="26">
        <v>111420</v>
      </c>
      <c r="D85" s="10">
        <f t="shared" si="5"/>
        <v>0.59464594496509615</v>
      </c>
    </row>
    <row r="86" spans="1:4" ht="13.8" thickBot="1" x14ac:dyDescent="0.3">
      <c r="A86" s="42"/>
      <c r="B86" s="13" t="s">
        <v>77</v>
      </c>
      <c r="C86" s="26">
        <v>0</v>
      </c>
      <c r="D86" s="10">
        <f t="shared" si="5"/>
        <v>0</v>
      </c>
    </row>
    <row r="87" spans="1:4" ht="13.8" thickBot="1" x14ac:dyDescent="0.3">
      <c r="A87" s="42"/>
      <c r="B87" s="13" t="s">
        <v>78</v>
      </c>
      <c r="C87" s="31">
        <v>20</v>
      </c>
      <c r="D87" s="10">
        <f t="shared" si="5"/>
        <v>1.067395341886728E-4</v>
      </c>
    </row>
    <row r="88" spans="1:4" ht="13.8" thickBot="1" x14ac:dyDescent="0.3">
      <c r="A88" s="43"/>
      <c r="B88" s="25" t="s">
        <v>9</v>
      </c>
      <c r="C88" s="32">
        <v>119864</v>
      </c>
      <c r="D88" s="33">
        <f>C88/C107</f>
        <v>0.63971137629955388</v>
      </c>
    </row>
    <row r="89" spans="1:4" ht="13.8" thickBot="1" x14ac:dyDescent="0.3">
      <c r="A89" s="44" t="s">
        <v>79</v>
      </c>
      <c r="B89" s="13" t="s">
        <v>79</v>
      </c>
      <c r="C89" s="31">
        <v>5956</v>
      </c>
      <c r="D89" s="10">
        <f t="shared" si="5"/>
        <v>3.178703328138676E-2</v>
      </c>
    </row>
    <row r="90" spans="1:4" ht="13.8" thickBot="1" x14ac:dyDescent="0.3">
      <c r="A90" s="43"/>
      <c r="B90" s="25" t="s">
        <v>9</v>
      </c>
      <c r="C90" s="32">
        <v>5956</v>
      </c>
      <c r="D90" s="33">
        <f>C90/C107</f>
        <v>3.178703328138676E-2</v>
      </c>
    </row>
    <row r="91" spans="1:4" ht="13.8" thickBot="1" x14ac:dyDescent="0.3">
      <c r="A91" s="44" t="s">
        <v>80</v>
      </c>
      <c r="B91" s="13" t="s">
        <v>81</v>
      </c>
      <c r="C91" s="26">
        <v>33</v>
      </c>
      <c r="D91" s="10">
        <f t="shared" si="5"/>
        <v>1.7612023141131013E-4</v>
      </c>
    </row>
    <row r="92" spans="1:4" ht="13.8" thickBot="1" x14ac:dyDescent="0.3">
      <c r="A92" s="42"/>
      <c r="B92" s="13" t="s">
        <v>82</v>
      </c>
      <c r="C92" s="31">
        <v>8</v>
      </c>
      <c r="D92" s="10">
        <f t="shared" si="5"/>
        <v>4.2695813675469122E-5</v>
      </c>
    </row>
    <row r="93" spans="1:4" ht="13.8" thickBot="1" x14ac:dyDescent="0.3">
      <c r="A93" s="43"/>
      <c r="B93" s="25" t="s">
        <v>9</v>
      </c>
      <c r="C93" s="32">
        <v>41</v>
      </c>
      <c r="D93" s="33">
        <f>C93/C107</f>
        <v>2.1881604508677924E-4</v>
      </c>
    </row>
    <row r="94" spans="1:4" ht="13.8" thickBot="1" x14ac:dyDescent="0.3">
      <c r="A94" s="44" t="s">
        <v>83</v>
      </c>
      <c r="B94" s="13" t="s">
        <v>84</v>
      </c>
      <c r="C94" s="26">
        <v>8654</v>
      </c>
      <c r="D94" s="10">
        <f t="shared" si="5"/>
        <v>4.6186196443438722E-2</v>
      </c>
    </row>
    <row r="95" spans="1:4" ht="13.8" thickBot="1" x14ac:dyDescent="0.3">
      <c r="A95" s="42"/>
      <c r="B95" s="13" t="s">
        <v>85</v>
      </c>
      <c r="C95" s="26">
        <v>1490</v>
      </c>
      <c r="D95" s="10">
        <f t="shared" si="5"/>
        <v>7.9520952970561238E-3</v>
      </c>
    </row>
    <row r="96" spans="1:4" ht="13.8" thickBot="1" x14ac:dyDescent="0.3">
      <c r="A96" s="42"/>
      <c r="B96" s="13" t="s">
        <v>86</v>
      </c>
      <c r="C96" s="26">
        <v>15327</v>
      </c>
      <c r="D96" s="10">
        <f t="shared" si="5"/>
        <v>8.17998420254894E-2</v>
      </c>
    </row>
    <row r="97" spans="1:17" ht="13.8" thickBot="1" x14ac:dyDescent="0.3">
      <c r="A97" s="42"/>
      <c r="B97" s="13" t="s">
        <v>87</v>
      </c>
      <c r="C97" s="26">
        <v>20140</v>
      </c>
      <c r="D97" s="10">
        <f t="shared" si="5"/>
        <v>0.10748671092799351</v>
      </c>
    </row>
    <row r="98" spans="1:17" ht="13.8" thickBot="1" x14ac:dyDescent="0.3">
      <c r="A98" s="42"/>
      <c r="B98" s="13" t="s">
        <v>88</v>
      </c>
      <c r="C98" s="26">
        <v>2942</v>
      </c>
      <c r="D98" s="10">
        <f t="shared" si="5"/>
        <v>1.570138547915377E-2</v>
      </c>
    </row>
    <row r="99" spans="1:17" ht="13.8" thickBot="1" x14ac:dyDescent="0.3">
      <c r="A99" s="42"/>
      <c r="B99" s="13" t="s">
        <v>89</v>
      </c>
      <c r="C99" s="26">
        <v>6188</v>
      </c>
      <c r="D99" s="10">
        <f t="shared" si="5"/>
        <v>3.3025211877975365E-2</v>
      </c>
    </row>
    <row r="100" spans="1:17" ht="13.8" thickBot="1" x14ac:dyDescent="0.3">
      <c r="A100" s="42"/>
      <c r="B100" s="13" t="s">
        <v>90</v>
      </c>
      <c r="C100" s="26">
        <v>6653</v>
      </c>
      <c r="D100" s="10">
        <f t="shared" si="5"/>
        <v>3.5506906047862004E-2</v>
      </c>
    </row>
    <row r="101" spans="1:17" ht="13.8" thickBot="1" x14ac:dyDescent="0.3">
      <c r="A101" s="42"/>
      <c r="B101" s="13" t="s">
        <v>91</v>
      </c>
      <c r="C101" s="26">
        <v>4</v>
      </c>
      <c r="D101" s="10">
        <f t="shared" si="5"/>
        <v>2.1347906837734561E-5</v>
      </c>
    </row>
    <row r="102" spans="1:17" ht="13.8" thickBot="1" x14ac:dyDescent="0.3">
      <c r="A102" s="42"/>
      <c r="B102" s="13" t="s">
        <v>92</v>
      </c>
      <c r="C102" s="26">
        <v>69</v>
      </c>
      <c r="D102" s="10">
        <f t="shared" si="5"/>
        <v>3.6825139295092115E-4</v>
      </c>
    </row>
    <row r="103" spans="1:17" ht="13.8" thickBot="1" x14ac:dyDescent="0.3">
      <c r="A103" s="43"/>
      <c r="B103" s="23" t="s">
        <v>9</v>
      </c>
      <c r="C103" s="27">
        <v>61467</v>
      </c>
      <c r="D103" s="33">
        <f>C103/C107</f>
        <v>0.32804794739875753</v>
      </c>
    </row>
    <row r="104" spans="1:17" ht="13.8" thickBot="1" x14ac:dyDescent="0.3">
      <c r="A104" s="44" t="s">
        <v>93</v>
      </c>
      <c r="B104" s="13" t="s">
        <v>94</v>
      </c>
      <c r="C104" s="26">
        <v>0</v>
      </c>
      <c r="D104" s="10">
        <f t="shared" si="5"/>
        <v>0</v>
      </c>
    </row>
    <row r="105" spans="1:17" ht="13.8" thickBot="1" x14ac:dyDescent="0.3">
      <c r="A105" s="42"/>
      <c r="B105" s="13" t="s">
        <v>95</v>
      </c>
      <c r="C105" s="31">
        <v>44</v>
      </c>
      <c r="D105" s="10">
        <f t="shared" si="5"/>
        <v>2.3482697521508015E-4</v>
      </c>
    </row>
    <row r="106" spans="1:17" ht="13.8" thickBot="1" x14ac:dyDescent="0.3">
      <c r="A106" s="43"/>
      <c r="B106" s="25" t="s">
        <v>9</v>
      </c>
      <c r="C106" s="32">
        <v>44</v>
      </c>
      <c r="D106" s="33">
        <f>C106/C107</f>
        <v>2.3482697521508015E-4</v>
      </c>
    </row>
    <row r="107" spans="1:17" ht="13.8" thickBot="1" x14ac:dyDescent="0.3">
      <c r="A107" s="38" t="s">
        <v>9</v>
      </c>
      <c r="B107" s="39"/>
      <c r="C107" s="32">
        <v>187372</v>
      </c>
      <c r="D107" s="33">
        <f>D88+D90+D93+D103+D106</f>
        <v>1</v>
      </c>
    </row>
    <row r="108" spans="1:17" ht="12.75" customHeight="1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ht="13.2" x14ac:dyDescent="0.25">
      <c r="A109" s="40" t="s">
        <v>96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ht="13.2" x14ac:dyDescent="0.25">
      <c r="A110" s="1" t="s">
        <v>2</v>
      </c>
      <c r="B110" s="8" t="s">
        <v>97</v>
      </c>
      <c r="C110" s="8" t="s">
        <v>98</v>
      </c>
    </row>
    <row r="111" spans="1:17" ht="13.2" x14ac:dyDescent="0.25">
      <c r="A111" s="8" t="s">
        <v>14</v>
      </c>
      <c r="B111" s="9">
        <v>779</v>
      </c>
      <c r="C111" s="10">
        <v>0.58703843255400001</v>
      </c>
    </row>
    <row r="112" spans="1:17" ht="13.2" x14ac:dyDescent="0.25">
      <c r="A112" s="13" t="s">
        <v>15</v>
      </c>
      <c r="B112" s="9">
        <v>43</v>
      </c>
      <c r="C112" s="10">
        <v>3.2403918613000002E-2</v>
      </c>
    </row>
    <row r="113" spans="1:17" ht="13.2" x14ac:dyDescent="0.25">
      <c r="A113" s="13" t="s">
        <v>16</v>
      </c>
      <c r="B113" s="9">
        <v>308</v>
      </c>
      <c r="C113" s="10">
        <v>0.23210248681199999</v>
      </c>
    </row>
    <row r="114" spans="1:17" ht="13.2" x14ac:dyDescent="0.25">
      <c r="A114" s="13" t="s">
        <v>17</v>
      </c>
      <c r="B114" s="9">
        <v>90</v>
      </c>
      <c r="C114" s="10">
        <v>6.7822155236999998E-2</v>
      </c>
    </row>
    <row r="115" spans="1:17" ht="13.2" x14ac:dyDescent="0.25">
      <c r="A115" s="13" t="s">
        <v>18</v>
      </c>
      <c r="B115" s="9">
        <v>57</v>
      </c>
      <c r="C115" s="10">
        <v>4.2954031650000002E-2</v>
      </c>
    </row>
    <row r="116" spans="1:17" ht="13.2" x14ac:dyDescent="0.25">
      <c r="A116" s="13" t="s">
        <v>19</v>
      </c>
      <c r="B116" s="9">
        <v>50</v>
      </c>
      <c r="C116" s="10">
        <v>3.7678975130999999E-2</v>
      </c>
    </row>
    <row r="117" spans="1:17" ht="13.2" x14ac:dyDescent="0.25">
      <c r="A117" s="14" t="s">
        <v>9</v>
      </c>
      <c r="B117" s="15">
        <v>1327</v>
      </c>
      <c r="C117" s="16">
        <v>1</v>
      </c>
    </row>
    <row r="118" spans="1:17" ht="12.75" customHeight="1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ht="12.75" customHeight="1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ht="12.75" customHeight="1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ht="13.2" x14ac:dyDescent="0.25">
      <c r="A121" s="35">
        <v>44778</v>
      </c>
      <c r="B121" s="34"/>
      <c r="C121" s="34"/>
      <c r="D121" s="34"/>
      <c r="E121" s="34"/>
      <c r="F121" s="34"/>
      <c r="G121" s="36">
        <v>1</v>
      </c>
      <c r="H121" s="34"/>
      <c r="I121" s="34"/>
      <c r="J121" s="34"/>
      <c r="K121" s="34"/>
      <c r="L121" s="34"/>
      <c r="M121" s="37">
        <v>0.46247684999999999</v>
      </c>
      <c r="N121" s="34"/>
      <c r="O121" s="34"/>
      <c r="P121" s="34"/>
      <c r="Q121" s="34"/>
    </row>
  </sheetData>
  <mergeCells count="65">
    <mergeCell ref="A1:Q1"/>
    <mergeCell ref="A2:Q2"/>
    <mergeCell ref="A3:A5"/>
    <mergeCell ref="F3:F5"/>
    <mergeCell ref="A13:Q13"/>
    <mergeCell ref="A14:Q14"/>
    <mergeCell ref="A15:A16"/>
    <mergeCell ref="B15:D15"/>
    <mergeCell ref="E15:G15"/>
    <mergeCell ref="H15:J15"/>
    <mergeCell ref="A24:Q24"/>
    <mergeCell ref="A25:Q25"/>
    <mergeCell ref="A26:A29"/>
    <mergeCell ref="B26:D26"/>
    <mergeCell ref="E26:G26"/>
    <mergeCell ref="H26:J26"/>
    <mergeCell ref="K26:M26"/>
    <mergeCell ref="N26:P26"/>
    <mergeCell ref="Q26:Q29"/>
    <mergeCell ref="B27:B29"/>
    <mergeCell ref="E27:E29"/>
    <mergeCell ref="H27:H29"/>
    <mergeCell ref="K27:K29"/>
    <mergeCell ref="N27:N29"/>
    <mergeCell ref="A37:Q37"/>
    <mergeCell ref="A38:Q38"/>
    <mergeCell ref="A39:A40"/>
    <mergeCell ref="B39:D39"/>
    <mergeCell ref="E39:G39"/>
    <mergeCell ref="H39:J39"/>
    <mergeCell ref="A48:Q48"/>
    <mergeCell ref="A49:Q49"/>
    <mergeCell ref="A50:A51"/>
    <mergeCell ref="C50:C51"/>
    <mergeCell ref="E50:E51"/>
    <mergeCell ref="G50:G51"/>
    <mergeCell ref="A57:Q57"/>
    <mergeCell ref="A58:Q58"/>
    <mergeCell ref="A59:B61"/>
    <mergeCell ref="G59:G61"/>
    <mergeCell ref="A62:A63"/>
    <mergeCell ref="A64:B64"/>
    <mergeCell ref="A67:B67"/>
    <mergeCell ref="A68:A70"/>
    <mergeCell ref="A71:B71"/>
    <mergeCell ref="A72:A76"/>
    <mergeCell ref="A77:B77"/>
    <mergeCell ref="A78:B78"/>
    <mergeCell ref="A79:Q79"/>
    <mergeCell ref="A80:Q80"/>
    <mergeCell ref="A81:B82"/>
    <mergeCell ref="A83:A88"/>
    <mergeCell ref="A89:A90"/>
    <mergeCell ref="A91:A93"/>
    <mergeCell ref="A94:A103"/>
    <mergeCell ref="A104:A106"/>
    <mergeCell ref="A120:Q120"/>
    <mergeCell ref="A121:F121"/>
    <mergeCell ref="G121:L121"/>
    <mergeCell ref="M121:Q121"/>
    <mergeCell ref="A107:B107"/>
    <mergeCell ref="A108:Q108"/>
    <mergeCell ref="A109:Q109"/>
    <mergeCell ref="A118:Q118"/>
    <mergeCell ref="A119:Q1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04059DBCA46F4AB386FD0EC260DB45" ma:contentTypeVersion="4" ma:contentTypeDescription="Een nieuw document maken." ma:contentTypeScope="" ma:versionID="c599184d330283eddcc233a2c2df8eca">
  <xsd:schema xmlns:xsd="http://www.w3.org/2001/XMLSchema" xmlns:xs="http://www.w3.org/2001/XMLSchema" xmlns:p="http://schemas.microsoft.com/office/2006/metadata/properties" xmlns:ns2="74699124-d8d6-494e-b6ce-a4d5be02ae54" xmlns:ns3="f84df657-13e5-4ac6-a109-a74a11d2d2fe" targetNamespace="http://schemas.microsoft.com/office/2006/metadata/properties" ma:root="true" ma:fieldsID="f07dc0b342b98543a7daa4a01396bcbd" ns2:_="" ns3:_="">
    <xsd:import namespace="74699124-d8d6-494e-b6ce-a4d5be02ae54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9124-d8d6-494e-b6ce-a4d5be02a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D9234-2A24-4A4C-AAD0-06E394E26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3EFED-5CFA-40AF-A592-EA2407F01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99124-d8d6-494e-b6ce-a4d5be02ae54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9E82D-F707-4F15-AC75-7827905768FE}">
  <ds:schemaRefs>
    <ds:schemaRef ds:uri="http://purl.org/dc/elements/1.1/"/>
    <ds:schemaRef ds:uri="http://schemas.microsoft.com/office/2006/metadata/properties"/>
    <ds:schemaRef ds:uri="74699124-d8d6-494e-b6ce-a4d5be02ae54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84df657-13e5-4ac6-a109-a74a11d2d2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Pagina1_1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 Bruycker, Wim</dc:creator>
  <cp:lastModifiedBy>Sterckx Nancy</cp:lastModifiedBy>
  <dcterms:created xsi:type="dcterms:W3CDTF">2022-08-05T09:08:05Z</dcterms:created>
  <dcterms:modified xsi:type="dcterms:W3CDTF">2022-08-26T08:02:56Z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0x010100B004059DBCA46F4AB386FD0EC260DB45</vt:lpwstr>
  </property>
</Properties>
</file>