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vlaamseoverheid.sharepoint.com/sites/vipa/organisatie/communicatie/1. Website1/Goedgekeurde projecten/"/>
    </mc:Choice>
  </mc:AlternateContent>
  <xr:revisionPtr revIDLastSave="0" documentId="8_{A1892217-3681-4EC3-8105-B2F20F5926E2}" xr6:coauthVersionLast="47" xr6:coauthVersionMax="47" xr10:uidLastSave="{00000000-0000-0000-0000-000000000000}"/>
  <bookViews>
    <workbookView xWindow="-120" yWindow="-120" windowWidth="29040" windowHeight="15840" tabRatio="836" xr2:uid="{00000000-000D-0000-FFFF-FFFF00000000}"/>
  </bookViews>
  <sheets>
    <sheet name="Klassieke betoelaging" sheetId="36" r:id="rId1"/>
    <sheet name="Infrastructuurforfait PMH" sheetId="39" r:id="rId2"/>
    <sheet name="Strategisch forfait ZH" sheetId="37" r:id="rId3"/>
    <sheet name="Instandhoudingsforfait ZH" sheetId="40" r:id="rId4"/>
    <sheet name="Toestelfinanciering ZH" sheetId="41" r:id="rId5"/>
    <sheet name="Klimaatsubsidies" sheetId="38" r:id="rId6"/>
    <sheet name="Totaal subsidies" sheetId="42" r:id="rId7"/>
    <sheet name="Blad16" sheetId="16" state="hidden" r:id="rId8"/>
    <sheet name="Blad17" sheetId="17" state="hidden" r:id="rId9"/>
    <sheet name="Blad1" sheetId="18"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8" i="36" l="1"/>
  <c r="G126" i="36"/>
  <c r="G122" i="36"/>
  <c r="G131" i="36" s="1"/>
  <c r="G133" i="36" s="1"/>
  <c r="G119" i="36"/>
  <c r="G83" i="36"/>
  <c r="G74" i="36"/>
  <c r="G46" i="36"/>
  <c r="G22" i="36"/>
  <c r="G16" i="36"/>
  <c r="G4" i="36"/>
  <c r="B7" i="42" l="1"/>
  <c r="B6" i="42"/>
  <c r="B8" i="42"/>
  <c r="B4" i="42"/>
  <c r="F100" i="41"/>
  <c r="I17" i="41"/>
  <c r="I15" i="41"/>
  <c r="I14" i="41"/>
  <c r="I13" i="41"/>
  <c r="I12" i="41"/>
  <c r="I11" i="41"/>
  <c r="F100" i="40"/>
  <c r="I17" i="40"/>
  <c r="I15" i="40"/>
  <c r="I14" i="40"/>
  <c r="I13" i="40"/>
  <c r="I12" i="40"/>
  <c r="I11" i="40"/>
  <c r="I16" i="41" l="1"/>
  <c r="I18" i="41" s="1"/>
  <c r="I16" i="40"/>
  <c r="I18" i="40" s="1"/>
  <c r="B2" i="42" l="1"/>
  <c r="B3" i="42" s="1"/>
  <c r="G4" i="39" l="1"/>
  <c r="G4" i="38"/>
  <c r="H4" i="37" l="1"/>
  <c r="B5" i="42" s="1"/>
</calcChain>
</file>

<file path=xl/sharedStrings.xml><?xml version="1.0" encoding="utf-8"?>
<sst xmlns="http://schemas.openxmlformats.org/spreadsheetml/2006/main" count="3998" uniqueCount="1518">
  <si>
    <t>Gemeente</t>
  </si>
  <si>
    <t>Initiatiefnemer</t>
  </si>
  <si>
    <t>Voorziening</t>
  </si>
  <si>
    <t>Project</t>
  </si>
  <si>
    <t>Goedkeuring</t>
  </si>
  <si>
    <t>Voorzieningen voor Bijzondere Jeugbijstand</t>
  </si>
  <si>
    <t>Voorzieningen voor Centra voor Algemeen Welzijnswerk</t>
  </si>
  <si>
    <t>Voorzieningen voor Gezinnen met kinderen</t>
  </si>
  <si>
    <t>Voorzieningen voor Preventieve en ambulante Gezondheidszorg</t>
  </si>
  <si>
    <t>Voorzieningen voor Personen met een handicap</t>
  </si>
  <si>
    <t>Ouderenzorgvoorzieningen</t>
  </si>
  <si>
    <t>Verleende 
subsidiebeloften</t>
  </si>
  <si>
    <t>Dossiernummer</t>
  </si>
  <si>
    <t>Provincie</t>
  </si>
  <si>
    <t>Vlaams-Brabant</t>
  </si>
  <si>
    <t>Bierbeek</t>
  </si>
  <si>
    <t>Oost-Vlaanderen</t>
  </si>
  <si>
    <t>KG746-B-IDB</t>
  </si>
  <si>
    <t>Gemeente Machelen</t>
  </si>
  <si>
    <t>Machelen</t>
  </si>
  <si>
    <t>Gemeentelijk Kinderdagverblijf</t>
  </si>
  <si>
    <t>nieuwbouw van een kinderdagverblijf voor 55 plaatsen te Machelen</t>
  </si>
  <si>
    <t>OZ108-W-TD</t>
  </si>
  <si>
    <t>Blijvelde Woonzorgcentrum vzw</t>
  </si>
  <si>
    <t>Lokaal Dienstencentrum Kortemark</t>
  </si>
  <si>
    <t>Kortemark</t>
  </si>
  <si>
    <t>West-Vlaanderen</t>
  </si>
  <si>
    <t>nieuwbouw van een lokaal dienstencentrum in de Hospitaalstraat 31 te Kortemark</t>
  </si>
  <si>
    <t>KG726-SAM-O-MV</t>
  </si>
  <si>
    <t>CIG676-W-MV</t>
  </si>
  <si>
    <t>CIG Huis Ter Leye vzw</t>
  </si>
  <si>
    <t>Kortrijk</t>
  </si>
  <si>
    <t>nieuwbouw (vervanging) van een Centrum voor Integrale Gezinszorg met 16 verblijfsmodules en 25 modules contextbegeleiding te Kortrijk</t>
  </si>
  <si>
    <t>PH741-B-MCI</t>
  </si>
  <si>
    <t>Centrum Ganspoel vzw</t>
  </si>
  <si>
    <t>Centrum Ganspoel</t>
  </si>
  <si>
    <t>Huldenberg</t>
  </si>
  <si>
    <t>nieuwbouw voor 10 plaatsen internaat (minderjarigen) voor een Multifunctioneel Centrum (capaciteitsvervanging) te Huldenberg</t>
  </si>
  <si>
    <t>Gent</t>
  </si>
  <si>
    <t>Ieper</t>
  </si>
  <si>
    <t>Antwerpen</t>
  </si>
  <si>
    <t>Sint-Lievenspoort vzw</t>
  </si>
  <si>
    <t>Kinderopvang Klein en Wijs</t>
  </si>
  <si>
    <t>nieuwbouw voor kinderopvang Klein en Wijs voor een capaciteit van 4 plaatsen, gelegen in de Sint-Lievenspoortstraat 127 in Gent</t>
  </si>
  <si>
    <t>Provincialaat der Broeders van Liefde vzw</t>
  </si>
  <si>
    <t>Roeselare</t>
  </si>
  <si>
    <t>KG743-B-IDB</t>
  </si>
  <si>
    <t>Kinderdagverblijf Lutgardisschool Elsene vzw</t>
  </si>
  <si>
    <t>Kinderdagverblijf Maalbeek</t>
  </si>
  <si>
    <t>Elsene</t>
  </si>
  <si>
    <t>nieuwbouw van een kinderdagverblijf voor 36 plaatsen in het kader van het wijkcontract “Gray Garages” in de Kerckxstraat 67 te Elsene</t>
  </si>
  <si>
    <t>aankoop bijzondere uitrusting met 10 laptops en toebehoren, software en een printer voor de opstart van een computerconfiguratie voor een revalidatiecentrum te Oudenaarde</t>
  </si>
  <si>
    <t>aankoop bijzondere uitrusting met 10 laptops en een server voor een revalidatiecentrum te Zottegem</t>
  </si>
  <si>
    <t>aankoop bijzondere uitrusting met 10 laptops voor een revalidatiecentrum te Zottegem</t>
  </si>
  <si>
    <t>PH752-O-IDB</t>
  </si>
  <si>
    <t>Ter Eecken vzw</t>
  </si>
  <si>
    <t>Centrum Ambulante Revalidatie Ter Eecken</t>
  </si>
  <si>
    <t>Oudenaarde</t>
  </si>
  <si>
    <t>PH754-O-IDB</t>
  </si>
  <si>
    <t>Centrum Ambulante Revalidatie Wegwijs vzw</t>
  </si>
  <si>
    <t>Centrum Ambulante Revalidatie Wegwijs</t>
  </si>
  <si>
    <t>Zottegem</t>
  </si>
  <si>
    <t>PH755-O-IDB</t>
  </si>
  <si>
    <t>verbouwing van een multifunctioneel centrum voor 7 plaatsen te Lokeren</t>
  </si>
  <si>
    <t>nieuwbouw van een prikkelarme GES-unit voor 12 minderjarigen en ondersteunende psychopedagogische diensten (capaciteitsvervanging) teLokeren</t>
  </si>
  <si>
    <t>PH740-O-MCI</t>
  </si>
  <si>
    <t>Zorg en Onderwijs De Hagewinde vzw</t>
  </si>
  <si>
    <t>Sociaal Orthopedagogisch Centrum De Hagewinde</t>
  </si>
  <si>
    <t>Lokeren</t>
  </si>
  <si>
    <t>PH748-O-MCI</t>
  </si>
  <si>
    <t>Brussel</t>
  </si>
  <si>
    <t>Sint-Pieters-Woluwe</t>
  </si>
  <si>
    <t>Limburg</t>
  </si>
  <si>
    <t>PH753-B-IDB</t>
  </si>
  <si>
    <t>PH757-W-IDB</t>
  </si>
  <si>
    <t>Levenslust vzw</t>
  </si>
  <si>
    <t>Levenslust</t>
  </si>
  <si>
    <t>Gezondheidszorg Bermhertigheid Jesu vzw</t>
  </si>
  <si>
    <t>Centrum voor Psychische Revalidatie Inghelburch</t>
  </si>
  <si>
    <t>Brugge</t>
  </si>
  <si>
    <t xml:space="preserve">Lennik </t>
  </si>
  <si>
    <t>aankoop bijzondere uitrusting voor 10 pc's en de nodige software en randapparatuur voor het administratief atelier voor een revalidatiecentrum te Brugge</t>
  </si>
  <si>
    <t>verbouwing van een internaat voor 88 kinderen in de Scheestraat 74 te Sint-Martens-Lennik</t>
  </si>
  <si>
    <t>Wetteren</t>
  </si>
  <si>
    <t>PAG142-A-MV</t>
  </si>
  <si>
    <t>Wijkgezondheids
centrum De Regent</t>
  </si>
  <si>
    <t>nieuwbouw van het Wijkgezondheidscentrum De Regent in de Regentstraat 1 te Antwerpen</t>
  </si>
  <si>
    <t>CIG675-B-TD</t>
  </si>
  <si>
    <t>Vogelzang vzw</t>
  </si>
  <si>
    <t>Centrum voor Integrale Gezinszorg Vogelzang</t>
  </si>
  <si>
    <t>Centrum voor Integrale Gezinszorg Huis Ter Leye</t>
  </si>
  <si>
    <t>verbouwing van dakappartement voor 38 plaatsen in de Vogelenzanglaan 43 te Sint-Pieters-Woluwe</t>
  </si>
  <si>
    <t>OZ106-SAM-L-TD</t>
  </si>
  <si>
    <t>OCMW Alken</t>
  </si>
  <si>
    <t>Lokaal Dienstencentrum De Kouter</t>
  </si>
  <si>
    <t>Alken</t>
  </si>
  <si>
    <t>OZ112-B-TD</t>
  </si>
  <si>
    <t>LD3 vzw</t>
  </si>
  <si>
    <t>Lokaal Dienstencentrum Forum</t>
  </si>
  <si>
    <t>nieuwbouw van het Lokaal Dienstencentrum De Kouter in de Boskoopweg 1 in Alken</t>
  </si>
  <si>
    <t>verbouwing tot het Lokaal Dienstencentrum Forum in de Muggenstraat 3 te Brussel</t>
  </si>
  <si>
    <t>KG747-B-MV</t>
  </si>
  <si>
    <t>Kinderrijk vzw</t>
  </si>
  <si>
    <t>Kinderdagverblijf Kinderrijk</t>
  </si>
  <si>
    <t>Leuven</t>
  </si>
  <si>
    <t>nieuwbouw van een kinderopvang met 54 plaatsen voor Kinderrijk II in de Groenveldstraat 38 in Heverlee (capaciteitsvervanging)</t>
  </si>
  <si>
    <t>BJB147-SAM-L-TD</t>
  </si>
  <si>
    <t>Pleegzorg Limburg vzw</t>
  </si>
  <si>
    <t>Pleegzorg Limburg</t>
  </si>
  <si>
    <t>Genk</t>
  </si>
  <si>
    <t>nieuwbouw van een centrum voor pleegzorg op de Welzijnscampus Portavida te Genk</t>
  </si>
  <si>
    <t>CAW540-SAM-L-TD</t>
  </si>
  <si>
    <t>Centrum voor Algemeen Welzijnswerk Limburg vzw</t>
  </si>
  <si>
    <t>Centrum voor Algemeen Welzijnswerk Limburg</t>
  </si>
  <si>
    <t>nieuwbouw van een centrum voor algemeen welzijnswerk op de Welzijnscampus Portavida te Genk</t>
  </si>
  <si>
    <t>KG738-SAM-L-TD</t>
  </si>
  <si>
    <t>Provinciaal Centrum voor Hulpverlening inzake Kindermishandeling vzw</t>
  </si>
  <si>
    <t>Vertrouwenscentrum Kindermishandeling Limburg</t>
  </si>
  <si>
    <t>Hasselt</t>
  </si>
  <si>
    <t>nieuwbouw van het Vertrouwenscentrum Kindermishandeling Limburg op de Welzijnscampus Portavida te Genk</t>
  </si>
  <si>
    <t>KG737-B-TD</t>
  </si>
  <si>
    <t>Gemeente Hoeilaart</t>
  </si>
  <si>
    <t>Gemeentelijk Kinderdagverblijf Solheide</t>
  </si>
  <si>
    <t>Hoeilaart</t>
  </si>
  <si>
    <t>nieuwbouw van een kinderopvang met 23 plaatsen (capaciteitsvervanging) in de Groenendaalsesteenweg 32 te Hoeilaart</t>
  </si>
  <si>
    <t>PH761-O-IDB</t>
  </si>
  <si>
    <t>Horizon vzw</t>
  </si>
  <si>
    <t>Centrum Ambulante Revalidatie Horizon</t>
  </si>
  <si>
    <t>Geraardsbergen</t>
  </si>
  <si>
    <t>aankoop bijzondere uitrusting met een server en een deel werkstations voor een revalidatiecentrum te Geraardsbergen</t>
  </si>
  <si>
    <t>PH762-O-IDB</t>
  </si>
  <si>
    <t>aankoop bijzondere uitrusting met een 2e server en een deel werkstations voor een revalidatiecentrum te Geraardsbergen</t>
  </si>
  <si>
    <t>KG733-W-MV</t>
  </si>
  <si>
    <t>De Speelberg vzw</t>
  </si>
  <si>
    <t>De Speelberg- Roeselare</t>
  </si>
  <si>
    <t>nieuwbouw voor het kinderdagverblijf De Speelberg-Roeselare voor 36 vergunde plaatsen waarvan 34 plaatsen met VIPA-subsidie, gelegen Kwadestraat 1B te Roeselare (Rumbeke)</t>
  </si>
  <si>
    <t>PAG145-A-MV</t>
  </si>
  <si>
    <t>MediNet BeZaLiSt vzw</t>
  </si>
  <si>
    <t>MediNet BeZaLiSt</t>
  </si>
  <si>
    <t>Antwerpen (Berendrecht)</t>
  </si>
  <si>
    <t>nieuwbouw van een wijkgezondheidscentrum voor 2000 à 4000 patiënten in de Neerhoefstraat 20 te Antwerpen (Berendrecht)</t>
  </si>
  <si>
    <t>KG751-B-MV</t>
  </si>
  <si>
    <t>Zorg Leuven</t>
  </si>
  <si>
    <t>Kinderdagverblijf Edouard Remy</t>
  </si>
  <si>
    <t>nieuwbouw van een nieuwe kinderopvanglocatie Edouard Remy voor 50 plaatsen, gelegen in Ferdinand Lintstraat 33 in Leuven</t>
  </si>
  <si>
    <t>KG748-W-IDB</t>
  </si>
  <si>
    <t>Drommels CVBA</t>
  </si>
  <si>
    <t>Pittem</t>
  </si>
  <si>
    <t>verbouwing en uitbreiding voor een kinderdagverblijf in de Tieltstraat 107 te Pittem</t>
  </si>
  <si>
    <t>PAG143-W-MV</t>
  </si>
  <si>
    <t>Wijkgezondheidscentrum De Bruggen vzw</t>
  </si>
  <si>
    <t>Wijkgezondheidscentrum De Bruggen</t>
  </si>
  <si>
    <t>verbouwing van de benedenverdieping van één vleugel van een appartementsgebouw tot een wijkgezondheidscentrum te Brugge</t>
  </si>
  <si>
    <t>KG744-SAM-A-IDB</t>
  </si>
  <si>
    <t>Kinderland vzw</t>
  </si>
  <si>
    <t>Kinderland CKG</t>
  </si>
  <si>
    <t>Berlaar</t>
  </si>
  <si>
    <t>KG745-SAM-A-IDB</t>
  </si>
  <si>
    <t>Wolkewietje KDV vzw</t>
  </si>
  <si>
    <t>Kinderdagverblijf Wolkewietje</t>
  </si>
  <si>
    <t>verbouwing van het Centrum voor Kinderzorg en Gezinsondersteuning Kinderland in de Ballaarweg 1 te Berlaar</t>
  </si>
  <si>
    <t>verbouwing van het Kinderdagverblijf Wolkewietje voor 30 plaatsen in de Ballaarweg 1 te Berlaar</t>
  </si>
  <si>
    <t>BZ683-W-TD</t>
  </si>
  <si>
    <t>OCMW Brugge</t>
  </si>
  <si>
    <t>Woonzorgcentrum Sint Pietersmolenwijk</t>
  </si>
  <si>
    <t>nieuwbouw van een dagverzorgingscentrum in de Sint Pietersmolenwijk te Brugge</t>
  </si>
  <si>
    <t>Psychiatrisch Ziekenhuis Sint-Jozef vzw</t>
  </si>
  <si>
    <t>Psychiatrisch Ziekenhuis Sint-Jozef</t>
  </si>
  <si>
    <t>901-ZH268-bis</t>
  </si>
  <si>
    <t>nieuwbouw van een verblijfs- en therapie-infrastructuur Zorgprogramma Jeugd (7 k(d) reconversie), in de Boterstraat 6 te Pittem</t>
  </si>
  <si>
    <t>CAW534-O-CE</t>
  </si>
  <si>
    <t>Centrum voor Algemeen Welzijnswerk Oost-Vlaanderen vzw</t>
  </si>
  <si>
    <t>Centrum voor Algemeen Welzijnswerk Oost-Vlaanderen Biekes</t>
  </si>
  <si>
    <t>Sint-Niklaas</t>
  </si>
  <si>
    <t>KG749-W-IDB</t>
  </si>
  <si>
    <t>De Blauwe Lelie</t>
  </si>
  <si>
    <t>Kinderdagverblijf Stampertje</t>
  </si>
  <si>
    <t>nieuwbouw (vervanging) voor 36 plaatsen voor kinderopvang Stampertje in de Sint-Pietersmolenstraat in Brugge</t>
  </si>
  <si>
    <t>Wijkgezondheidscentrum De Regent vzw</t>
  </si>
  <si>
    <t>BJB150-W-MV</t>
  </si>
  <si>
    <t>Vereniging Ons Tehuis voor Zuid-West-Vlaanderen vzw</t>
  </si>
  <si>
    <t>Vereniging Ons Tehuis voor Zuid-West-Vlaanderen</t>
  </si>
  <si>
    <t>nieuwbouw proeftuinproject "JEZ11" voor 10 jongeren in de Poperingseweg 30 te Ieper</t>
  </si>
  <si>
    <t>OZ105-SAM-L-TD</t>
  </si>
  <si>
    <t>Integro vzw</t>
  </si>
  <si>
    <t>Dagverzorgings
centrum De Kouter</t>
  </si>
  <si>
    <t>nieuwbouw van het Dagverzorgingscentrum De Kouter in de Boskoopweg 1 in Alken</t>
  </si>
  <si>
    <t>PH743-A-MCI</t>
  </si>
  <si>
    <t>Begeleidingscentrum Dennenhof vzw</t>
  </si>
  <si>
    <t>Begeleidingscentrum Dennenhof</t>
  </si>
  <si>
    <t>Schoten</t>
  </si>
  <si>
    <t>PH770-O-IDB</t>
  </si>
  <si>
    <t>Revalidatiecentrum Buggenhout vzw</t>
  </si>
  <si>
    <t>Revalidatiecentrum Buggenhout</t>
  </si>
  <si>
    <t>Buggenhout</t>
  </si>
  <si>
    <t>aankoop bijzondere uitrusting: apparatuur voor gangrevalidatie van hersenletselpatiënten voor een revalidatiecentrum te Buggenhout</t>
  </si>
  <si>
    <t>verbouwing voor een opvanghuis voor thuislozen 
(30 plaatsen, waarvan 28 plaatsen capaciteitsvervanging) in de Blokstraat 4 te Sint-Niklaas</t>
  </si>
  <si>
    <t>OZ118-W-TD</t>
  </si>
  <si>
    <t>OCMW Menen</t>
  </si>
  <si>
    <t>Lokaal Dienstencentrum Allegro</t>
  </si>
  <si>
    <t>Menen</t>
  </si>
  <si>
    <t>verbouwing van het Lokaal Dienstencentrum Allegro in de Volkslaan 302 te Menen</t>
  </si>
  <si>
    <t>BZ665-O-TD</t>
  </si>
  <si>
    <t>De Bron vzw</t>
  </si>
  <si>
    <t>Woonzorgcentrum De Bron</t>
  </si>
  <si>
    <t xml:space="preserve">nieuwbouw (vervanging) van het dagverzorgingscentrum in de Godveerdegemstraat te Zottegem </t>
  </si>
  <si>
    <t>BZ701-O-TD</t>
  </si>
  <si>
    <t>OCMW Temse</t>
  </si>
  <si>
    <t>Lokaal Dienstencentrum</t>
  </si>
  <si>
    <t>Temse</t>
  </si>
  <si>
    <t>nieuwbouw voor het Lokaal Dienstencentrum 
't Achterpoortje in de Clement D'Hooghelaan 8 te Temse</t>
  </si>
  <si>
    <t>PH742-W-MCI</t>
  </si>
  <si>
    <t>De Lovie vzw</t>
  </si>
  <si>
    <t>De Lovie</t>
  </si>
  <si>
    <t>Poperinge</t>
  </si>
  <si>
    <t>nieuwbouw voor jongeren met 36 kamers, 4 studio's en ruimte voor bijkomende dagopvang voor 24 jongeren in de Krombeekseweg 82 te Poperinge</t>
  </si>
  <si>
    <t>Groep Zorg Heilige Familie vzw</t>
  </si>
  <si>
    <t>Psychiatrisch Ziekenhuis Heilige Familie</t>
  </si>
  <si>
    <t>nieuwbouw (vervanging) voor 11 k(d) reconversie plaatsen van het Psychiatrisch Ziekenuis Heilige Familie in de Langemeersstraat te Kortrijk</t>
  </si>
  <si>
    <t>528-ZH273-bis</t>
  </si>
  <si>
    <t>uitbreiding voor een leefgroep voor kamertraining en crisisopvang voor 6 jongeren (vervanging 6 plaatsen internaat) in de Deuzeldlaan 202 te Schoten</t>
  </si>
  <si>
    <t>Brasschaat</t>
  </si>
  <si>
    <t>Algemeen Ziekenhuis KLINA vzw</t>
  </si>
  <si>
    <t>Verzorgingsvoorzieningen</t>
  </si>
  <si>
    <t>Lummen</t>
  </si>
  <si>
    <t>BJB149-O-MV</t>
  </si>
  <si>
    <t>Amon vzw</t>
  </si>
  <si>
    <t>Campus Kruishoutem</t>
  </si>
  <si>
    <t>Kruishoutem</t>
  </si>
  <si>
    <t>nieuwbouw op de Campus Kruishoutem (17 modules verblijf, 17 contextbegeleiding en 1 CBAW) in de Deisesteenweg 189 te Kruishoutem</t>
  </si>
  <si>
    <t>BJB151-B-MV</t>
  </si>
  <si>
    <t>Pleegzorg Vlaams-Brabant en Brussel vzw</t>
  </si>
  <si>
    <t>Pleegzorg Vlaams-Brabant en Brussel</t>
  </si>
  <si>
    <t>Leuven 
(Kessel-Lo)</t>
  </si>
  <si>
    <t>nieuwbouw voor de diensten voor pleegzorg voor 94,26 VTE's in de Brusselsesteenweg 9 te Leuven</t>
  </si>
  <si>
    <t>BJB153-W-MV</t>
  </si>
  <si>
    <t>Jongerenzorg Zuid-West-Vlaanderen vzw</t>
  </si>
  <si>
    <t>Jongerenzorg Zuid-West-Vlaanderen</t>
  </si>
  <si>
    <t>Zwevegem 
(Sint-Denijs)</t>
  </si>
  <si>
    <t>nieuwbouw van 2 residentiële woningen en ingrijpende duurzame verbouwing van een multifunctioneel gebouw in de Driesstraat 6 te Sint-Denijs</t>
  </si>
  <si>
    <t>CAW541-W-CE</t>
  </si>
  <si>
    <t>Centrum voor Algemeen Welzijnswerk Zuid-West-Vlaanderen vzw</t>
  </si>
  <si>
    <t>Centrum voor Algemeen Welzijnswerk Zuid-West-Vlaanderen</t>
  </si>
  <si>
    <t>nieuwbouw van 18 studio's voor opvang van thuisloze mannen, vrouwen, jongvolwassenen en ingrijpende duurzame verbouwing van een villa voor gespreks-, bureel-, vergader- en polyvalente ruimte in de Blekerstraat 31-33 te Kortrijk</t>
  </si>
  <si>
    <t>BZ655-tris-L-TD</t>
  </si>
  <si>
    <t>OCMW Lummen</t>
  </si>
  <si>
    <t>Dagverzorgingscentrum</t>
  </si>
  <si>
    <t>verbouwing van een dagverzorgingscentrum in de Wijngaardstraat 15 te Lummen</t>
  </si>
  <si>
    <t>OZ107-W-TD</t>
  </si>
  <si>
    <t>Mater Amabilis Woon- en Zorgcentrum vzw</t>
  </si>
  <si>
    <t>Lokaal Dienstencentrum De Kim</t>
  </si>
  <si>
    <t>Wervik</t>
  </si>
  <si>
    <t>verbouwing en uitbreiding van de oude dekenij tot Lokaal Dienstencentrum De Kim in de Magdalenastraat 15 in Wervik</t>
  </si>
  <si>
    <t>OZ110-O-TD</t>
  </si>
  <si>
    <t>OCMW Sint-Niklaas</t>
  </si>
  <si>
    <t>Lokaal Dienstencentrum De Wilg</t>
  </si>
  <si>
    <t>uitbreiding van het bestaande Lokaal Dienstencentrum De Wilg in de Lamstraat 23 te Sint-Niklaas</t>
  </si>
  <si>
    <t>OZ113-B-TD</t>
  </si>
  <si>
    <t>ADL Dienstverlenende Organisatie Icarus vzw</t>
  </si>
  <si>
    <t>Lokaal Dienstencentrum ADO Icarus</t>
  </si>
  <si>
    <t>Neder-over-Heembeek</t>
  </si>
  <si>
    <t>aankoop zonder verbouwing van een lokaal dienstencentrum op het Peter Benoitplein 22 te Neder-over-Heembeek</t>
  </si>
  <si>
    <t>OZ115-B-TD</t>
  </si>
  <si>
    <t>Cosmos-Excelsior vzw</t>
  </si>
  <si>
    <t>Lokaal Dienstencentrum Cosmos</t>
  </si>
  <si>
    <t>Brussel (Anderlecht)</t>
  </si>
  <si>
    <t>uitbreiding en ingrijpende duurzame verbouwing van het Lokaal Dienstencentrum Cosmos in de Jorezstraat 21 te Brussel (Anderlecht)</t>
  </si>
  <si>
    <t>OZ120-O-TD</t>
  </si>
  <si>
    <t>Lokaal Dienstencentrum De Bron</t>
  </si>
  <si>
    <t>nieuwbouw voor het Lokaal Dienstencentrum De Bron in de Marie Popelinstraat 4 te Zottegem</t>
  </si>
  <si>
    <t>OZ121-W-MV</t>
  </si>
  <si>
    <t>OLV Ter Westroze vzw</t>
  </si>
  <si>
    <t>Dagverzorgings
centrum 
't Westrozeke</t>
  </si>
  <si>
    <t>Staden</t>
  </si>
  <si>
    <t>nieuwbouw van het Dagverzorgingscentrum 't Westrozeke in de Dorpsstraat 67 te Staden (Westrozebeke)</t>
  </si>
  <si>
    <t>PH771-O-IDB</t>
  </si>
  <si>
    <t>CAR De Schakel vzw</t>
  </si>
  <si>
    <t>CAR De Schakel</t>
  </si>
  <si>
    <t>aankoop bijzondere uitrusting met een server voor een revalidatiecentrum te Wetteren</t>
  </si>
  <si>
    <t>PH772-O-IDB</t>
  </si>
  <si>
    <t>aankoop bijzondere uitrusting met nieuwe pc's en tablets voor een revalidatiecentrum te Wetteren</t>
  </si>
  <si>
    <t>PH773-O-IDB</t>
  </si>
  <si>
    <t>CAR Kapelhof vzw</t>
  </si>
  <si>
    <t>CAR Kapelhof</t>
  </si>
  <si>
    <t>Zele</t>
  </si>
  <si>
    <t>aankoop bijzondere uitrusting: kineapparatuur voor hersenletselwerking voor een revalidatiecentrum te Zele</t>
  </si>
  <si>
    <t>Algemeen Ziekenhuis KLINA</t>
  </si>
  <si>
    <t>nieuwbouw (vervanging) van een palliatief centrum CODA met een hospice van 8 bedden sp.palliatief in de Bredabaan 743 te Wuustwezel</t>
  </si>
  <si>
    <t>Asster vzw</t>
  </si>
  <si>
    <t>Psychiatrisch Verzorgingstehuis De Luwte</t>
  </si>
  <si>
    <t>Sint-Truiden</t>
  </si>
  <si>
    <t>uitbreiding van het Psychiatrisch Verzorgingstehuis De Luwte met 15 bedden en ondersteunende lokalen in de Halmaalweg 2 in Sint-Truiden</t>
  </si>
  <si>
    <t>BJB148-B-MV</t>
  </si>
  <si>
    <t>Amber vzw</t>
  </si>
  <si>
    <t>Amber</t>
  </si>
  <si>
    <t>ingrijpende duurzame verbouwing van een kantoorgebouw voor contextbegeleiding en 2 doorgroeistudio's in de Tiensesteenweg 88 te Bierbeek</t>
  </si>
  <si>
    <t>KG750-B-MV</t>
  </si>
  <si>
    <t>Kinderdagverblijf De Sterrekes vzw</t>
  </si>
  <si>
    <t>De Sterrekes II</t>
  </si>
  <si>
    <t>Holsbeek</t>
  </si>
  <si>
    <t>verbouwing en uitbreiding voor kinderopvang De Sterrekes II voor 46 plaatsen in de Rotselaarbaan 9A in Holsbeek</t>
  </si>
  <si>
    <t>BZ655-L-TD</t>
  </si>
  <si>
    <t>Lokaal Dienstencentrum 
't Klavertje</t>
  </si>
  <si>
    <t>BZ704-B-MV</t>
  </si>
  <si>
    <t>Woonzorgzone De Kouter vzw</t>
  </si>
  <si>
    <t>Dagverzorgingscentrum en Lokaal Dienstencentrum De Kouter</t>
  </si>
  <si>
    <t>Oud-Heverlee</t>
  </si>
  <si>
    <t>nieuwbouw van een dagverzorgingscentrum en een lokaal dienstencentrum in de Kouterstraat Buurtweg 7 te Oud-Heverlee</t>
  </si>
  <si>
    <t>OZ109-L-TD</t>
  </si>
  <si>
    <t>Sint-Elisabeth's Dal vzw</t>
  </si>
  <si>
    <t>Dagverzorgingscentrum 't Vlierhof</t>
  </si>
  <si>
    <t>Nieuwerkerken</t>
  </si>
  <si>
    <t>nieuwbouw voor het Dagverzorgingscentrum 't Vlierhof, geïntegreerd in het woonzorgcentrum, in de Kloosterstraat 26 te Nieuwerkerken</t>
  </si>
  <si>
    <t>OZ116-A-TD</t>
  </si>
  <si>
    <t>OCMW Hoogstraten</t>
  </si>
  <si>
    <t>Lokaal Dienstencentrum Meer</t>
  </si>
  <si>
    <t>Hoogstraten</t>
  </si>
  <si>
    <t>ingrijpende duurzame verbouwing en uitbreiding van een tweede Lokaal Dienstencentrum Meer in de Mussenakker 1 te Hoogstraten</t>
  </si>
  <si>
    <t>PAG144-B-MV</t>
  </si>
  <si>
    <t>Centrum voor Geestelijke Gezondheidszorg Vlaams Brabant Oost vzw</t>
  </si>
  <si>
    <t>Centrum voor Geestelijke Gezondheidszorg Vlaams Brabant Oost</t>
  </si>
  <si>
    <t>uitbreiding en verbouwing voor een centrum voor geestelijke gezondheidszorg in de Kerkdries 26 te Zaventem (Sterrebeek)</t>
  </si>
  <si>
    <t>nieuwbouw van een prikkelarme GES-unit voor 12 plaatsen (minderjarigen) en ondersteunende psychopedagogische diensten (capaciteitsvervanging) in Voermanstraat 14 te Lokeren</t>
  </si>
  <si>
    <t>PH769-O-MCI</t>
  </si>
  <si>
    <t>Multifunctioneel Centrum Sint-Jozef</t>
  </si>
  <si>
    <t>nieuwbouw van een Multifunctioneel Centrum Sint-Jozef voor 72 plaatsen (minderjarigen - internaat) in de Ebergiste De Deynestraat 1 te Gent</t>
  </si>
  <si>
    <t>595-ZH283-O-CE</t>
  </si>
  <si>
    <t>Verenigde Ziekenhuizen Waas en Durme vzw</t>
  </si>
  <si>
    <t>Kinder- en Jeugdpsychiatrie Tilia</t>
  </si>
  <si>
    <t>uitbreiding en verbouwing van de k-dienst met Kinder- en Jeugdpsychiatrie Tilia voor 12 dagplaatsen in de Lodewijk De Meesterstraat 5 te Sint-Niklaas</t>
  </si>
  <si>
    <t>uitbreiding en verbouwing voor het Lokaal Dienstencentrum ‘t Klavertje in de Wijngaardstraat 15 te Lummen</t>
  </si>
  <si>
    <t>aanvullende belofte
4/06/2018</t>
  </si>
  <si>
    <t>BJB134-B-TD</t>
  </si>
  <si>
    <t>De Wissel vzw</t>
  </si>
  <si>
    <t>De Wissel</t>
  </si>
  <si>
    <t>aankoop met verbouwing voor 11 verblijfsmodules voor de organisatie voor bijzondere jeugdzorg en gespreks- en bureelruimtes voor de afdeling de Switch te Holsbeek</t>
  </si>
  <si>
    <t>aanvullende belofte
20/12/2018</t>
  </si>
  <si>
    <t>verbouwing van een internaat voor 88 plaatsen in de Scheestraat 74 te Sint-Martens-Lennik</t>
  </si>
  <si>
    <t>Bedrag Strategisch forfait (incl. intrest)</t>
  </si>
  <si>
    <t>939-ZH 247</t>
  </si>
  <si>
    <t>Geel</t>
  </si>
  <si>
    <t>Openbaar Psychiatrisch Zorgcentrum Geel</t>
  </si>
  <si>
    <t>Nieuwbouw K-dienst</t>
  </si>
  <si>
    <t>140-ZH 264</t>
  </si>
  <si>
    <t xml:space="preserve">AZ Sint-Lucas vzw </t>
  </si>
  <si>
    <t>AZ Sint-Lucas</t>
  </si>
  <si>
    <t xml:space="preserve">Uitbreiding van het ziekenhuis met dienst kinderpsychiatrie voor 25 K-bedden en 7k(d) </t>
  </si>
  <si>
    <t>900-ZH 250</t>
  </si>
  <si>
    <t>PC Dr. Guislain - afdeling Fioretti</t>
  </si>
  <si>
    <t xml:space="preserve">1A: 15 K+ 5 K(d) </t>
  </si>
  <si>
    <t>PC Dr. Guislain - afdeling De Steiger</t>
  </si>
  <si>
    <t>1B: scharnierleeftijd en volwassenen (30 a + 5 a(d) + 5a(n))</t>
  </si>
  <si>
    <t>901-ZH268</t>
  </si>
  <si>
    <t>PZ Sint-Jozef vzw</t>
  </si>
  <si>
    <t>PZ Sint-Jozef</t>
  </si>
  <si>
    <t xml:space="preserve">Zorgprogramma Jeugd </t>
  </si>
  <si>
    <t>528-ZH273</t>
  </si>
  <si>
    <t>PZ Heilige Familie</t>
  </si>
  <si>
    <t xml:space="preserve">Nieuwbouw For-K dienst </t>
  </si>
  <si>
    <t xml:space="preserve">Nieuwbouw K-dienst </t>
  </si>
  <si>
    <t>992-ZH220</t>
  </si>
  <si>
    <t>Sleidinge</t>
  </si>
  <si>
    <t xml:space="preserve">PC Gent-Sleidinge vzw </t>
  </si>
  <si>
    <t>PC Sleidinge</t>
  </si>
  <si>
    <t>Uitbreiding met 23 bedden T (D&amp;N) en 5t-nacht en 5t-dag</t>
  </si>
  <si>
    <t>143-ZH238</t>
  </si>
  <si>
    <t>Universitair Ziekenhuis</t>
  </si>
  <si>
    <t>UZ Brussel</t>
  </si>
  <si>
    <t>Uitbreiding en verbouwing medisch-technisch blok met bijhorende ondersteunende diensten en vervangingsnieuwbouw voor administratie en nieuwe algemene inkomhal en interne verbouwingswerken (zorgboulevard)</t>
  </si>
  <si>
    <t>676-ZH 282</t>
  </si>
  <si>
    <t>Koksijde</t>
  </si>
  <si>
    <t>Koningin Elisabethinstituut vzw</t>
  </si>
  <si>
    <t>KEI</t>
  </si>
  <si>
    <t xml:space="preserve">Uitbreiding en verbouwing (fase 2 en 3) </t>
  </si>
  <si>
    <t>Albe</t>
  </si>
  <si>
    <t>Het Huis</t>
  </si>
  <si>
    <t>Isoleren leidingen</t>
  </si>
  <si>
    <t>Kasteel</t>
  </si>
  <si>
    <t>Overige</t>
  </si>
  <si>
    <t>Schrijnwerkrenovatie</t>
  </si>
  <si>
    <t>Stookplaatsrenovatie</t>
  </si>
  <si>
    <t>Vervangen pompen</t>
  </si>
  <si>
    <t>Nieuwbouw</t>
  </si>
  <si>
    <t>Algemeen  Ziekenhuis Sint-Maria</t>
  </si>
  <si>
    <t>Algemeen Ziekenhuis Sint-Maria Halle</t>
  </si>
  <si>
    <t>Isoleren pompen/kranen/hydraulica</t>
  </si>
  <si>
    <t>Algemeen Stedelijk Ziekenhuis Autonome Verzorgingsinstelling</t>
  </si>
  <si>
    <t>ASZ Geraardsbergen</t>
  </si>
  <si>
    <t>Renovatie beglazing</t>
  </si>
  <si>
    <t>Sint-Elisabeth Ziekenhuis</t>
  </si>
  <si>
    <t>Monitoring</t>
  </si>
  <si>
    <t>Muurisolatie</t>
  </si>
  <si>
    <t>Regeltechn. verwarming</t>
  </si>
  <si>
    <t>Zonneboiler</t>
  </si>
  <si>
    <t>Algemeen Ziekenhuis Sint-Lucas</t>
  </si>
  <si>
    <t>Regeltechn. ventilatie</t>
  </si>
  <si>
    <t>Regeltechnisch</t>
  </si>
  <si>
    <t>Renovatie SWW</t>
  </si>
  <si>
    <t>Warmtepompen</t>
  </si>
  <si>
    <t>AZ Rivierenland (vroeger Sint-Jozefkliniek)</t>
  </si>
  <si>
    <t>Algemeen Ziekenhuis Heilige Familie</t>
  </si>
  <si>
    <t>Regeltechn. koeling</t>
  </si>
  <si>
    <t>Campus Bornem</t>
  </si>
  <si>
    <t>Huis 1872</t>
  </si>
  <si>
    <t>Overige opwekking</t>
  </si>
  <si>
    <t>Kabouterland</t>
  </si>
  <si>
    <t>Huis 14/15</t>
  </si>
  <si>
    <t>Huis 16/17</t>
  </si>
  <si>
    <t>Priesterdelle</t>
  </si>
  <si>
    <t>Dagcentrum De Wroeter</t>
  </si>
  <si>
    <t>De Wroeter Sint-Rochusstraat</t>
  </si>
  <si>
    <t>Dagcentrum Kasteel</t>
  </si>
  <si>
    <t>Dagcentrum Kasteel vzw</t>
  </si>
  <si>
    <t>Dakisolatie</t>
  </si>
  <si>
    <t>De Bron, Voorziening Voor Huisvesting Met Dienstverlening En Nazorg</t>
  </si>
  <si>
    <t>WZC De Bron</t>
  </si>
  <si>
    <t>De Sperwer</t>
  </si>
  <si>
    <t>De Sperwer 358 vzw</t>
  </si>
  <si>
    <t>De Sperwer 54 vzw</t>
  </si>
  <si>
    <t>De Stap vzw</t>
  </si>
  <si>
    <t>De Waaiburg</t>
  </si>
  <si>
    <t>De Leeuwerik</t>
  </si>
  <si>
    <t>De Pitstop</t>
  </si>
  <si>
    <t>'t Spoor</t>
  </si>
  <si>
    <t>Vloerisolatie</t>
  </si>
  <si>
    <t>Het Gielsbos</t>
  </si>
  <si>
    <t>Dienstengebouw</t>
  </si>
  <si>
    <t>Behandelgebouw</t>
  </si>
  <si>
    <t>Hof Van Schoten</t>
  </si>
  <si>
    <t>HvS woonzorgcentrum 282</t>
  </si>
  <si>
    <t>Home Monsheide</t>
  </si>
  <si>
    <t>Aanleunwoningen</t>
  </si>
  <si>
    <t>Sporthal</t>
  </si>
  <si>
    <t>Home Sint-Franciscus</t>
  </si>
  <si>
    <t>WZC Home Sint-Franciscus</t>
  </si>
  <si>
    <t>Huize Sint-Vincentius</t>
  </si>
  <si>
    <t>Raat</t>
  </si>
  <si>
    <t>Karus</t>
  </si>
  <si>
    <t>Feestzaal</t>
  </si>
  <si>
    <t>Gebouw De Lente</t>
  </si>
  <si>
    <t>Katholiek Orthopedagogisch Centrum Kortrijk - De Hoge Kouter</t>
  </si>
  <si>
    <t>Blok A+B+F</t>
  </si>
  <si>
    <t>UZ Leuven - Campus Gasthuisberg</t>
  </si>
  <si>
    <t>Koningin Elisabeth Instituut</t>
  </si>
  <si>
    <t>Ziekenhuisgebouw</t>
  </si>
  <si>
    <t>WKK</t>
  </si>
  <si>
    <t>Levensvreugde-Verblijven</t>
  </si>
  <si>
    <t>Blok Blauw - Oranje</t>
  </si>
  <si>
    <t>Blok Geel</t>
  </si>
  <si>
    <t>Blok Groen</t>
  </si>
  <si>
    <t>Blok Paars</t>
  </si>
  <si>
    <t>Blok Rood</t>
  </si>
  <si>
    <t>Mivalti</t>
  </si>
  <si>
    <t>Ateliers &amp; CVDV-zaal</t>
  </si>
  <si>
    <t>Gruuthuse</t>
  </si>
  <si>
    <t>OCMW</t>
  </si>
  <si>
    <t>Ter Meere/Boerkenkrijghof</t>
  </si>
  <si>
    <t>Zilverberk</t>
  </si>
  <si>
    <t>BKO Kinderdorp Halen</t>
  </si>
  <si>
    <t>Zonwering</t>
  </si>
  <si>
    <t>Bejaardenwoning St. Servaasweg 26</t>
  </si>
  <si>
    <t>Bejaardenwoning St. Servaasweg 28</t>
  </si>
  <si>
    <t>Bejaardenwoning St. Servaasweg 32</t>
  </si>
  <si>
    <t>Sensibilisering</t>
  </si>
  <si>
    <t>Bejaardenwoning St. Servaasweg 34</t>
  </si>
  <si>
    <t>Bejaardenwoning St. Servaasweg 36</t>
  </si>
  <si>
    <t>Bejaardenwoning St. Servaasweg 38</t>
  </si>
  <si>
    <t>Bejaardenwoning St. Servaasweg 40</t>
  </si>
  <si>
    <t>Bejaardenwoning Verbrand Goor 7A</t>
  </si>
  <si>
    <t>Bejaardenwoning Verbrand Goor 7B</t>
  </si>
  <si>
    <t>Bejaardenwoning Verbrand Goor 7C</t>
  </si>
  <si>
    <t>Bejaardenwoning Verbrand Goor 7D</t>
  </si>
  <si>
    <t>Bejaardenwoning St. Servaasweg 30</t>
  </si>
  <si>
    <t>Woonzorgcentrum Sint-Jozef</t>
  </si>
  <si>
    <t>WZC Heuvelheem</t>
  </si>
  <si>
    <t>Oranjehuis</t>
  </si>
  <si>
    <t>Herenwoning</t>
  </si>
  <si>
    <t>Verhogen luchtdichtheid</t>
  </si>
  <si>
    <t>Hoofdgebouw en studio's</t>
  </si>
  <si>
    <t>Woonzorgnet-Dijleland</t>
  </si>
  <si>
    <t>WZC De Wingerd</t>
  </si>
  <si>
    <t>Zonnebloem vzw</t>
  </si>
  <si>
    <t>Zorgbedrijf Meetjesland</t>
  </si>
  <si>
    <t>Ten Oudenvoorde</t>
  </si>
  <si>
    <t>WZC Warmhof</t>
  </si>
  <si>
    <t>Andante</t>
  </si>
  <si>
    <t>Centrum voor geestelijke gezondheidszorg Andante vzw</t>
  </si>
  <si>
    <t>VKF-1-1</t>
  </si>
  <si>
    <t>Comfortverhoging</t>
  </si>
  <si>
    <t>VKF-1-2</t>
  </si>
  <si>
    <t>Avalon</t>
  </si>
  <si>
    <t>Pastorij</t>
  </si>
  <si>
    <t>VKF-2-1</t>
  </si>
  <si>
    <t>VKF-3-1</t>
  </si>
  <si>
    <t>VKF-3-2</t>
  </si>
  <si>
    <t>VKF-3-3</t>
  </si>
  <si>
    <t>Begeleidingscentrum Stappen</t>
  </si>
  <si>
    <t>Poly</t>
  </si>
  <si>
    <t>VKF-4-1</t>
  </si>
  <si>
    <t>Centrum Voor Ambulante Revalidatie Accent</t>
  </si>
  <si>
    <t>Revalidatiecentrum Accent</t>
  </si>
  <si>
    <t>VKF-5-1</t>
  </si>
  <si>
    <t>Centrum Voor Geestelijke Gezondheidszorg Noord-West-Vlaanderen</t>
  </si>
  <si>
    <t>Brugge Langestraat 111-117</t>
  </si>
  <si>
    <t>VKF-6-1</t>
  </si>
  <si>
    <t>VKF-6-2</t>
  </si>
  <si>
    <t>Brugge Moerkerksesteenweg 116</t>
  </si>
  <si>
    <t>VKF-7-1</t>
  </si>
  <si>
    <t>VKF-7-2</t>
  </si>
  <si>
    <t>VKF-7-3</t>
  </si>
  <si>
    <t>Brugge Moerkerksesteenweg 4</t>
  </si>
  <si>
    <t>VKF-8-1</t>
  </si>
  <si>
    <t>Oostende Frère Orbanstraat 143</t>
  </si>
  <si>
    <t>VKF-9-1</t>
  </si>
  <si>
    <t>VKF-9-2</t>
  </si>
  <si>
    <t>Oostende Zwaluwstraat 109</t>
  </si>
  <si>
    <t>VKF-10-1</t>
  </si>
  <si>
    <t>Compostela</t>
  </si>
  <si>
    <t>WZC Cleo</t>
  </si>
  <si>
    <t>VKF-11-1</t>
  </si>
  <si>
    <t>WZC Cocoon</t>
  </si>
  <si>
    <t>VKF-12-1</t>
  </si>
  <si>
    <t>WZC Compostela</t>
  </si>
  <si>
    <t>VKF-13-1</t>
  </si>
  <si>
    <t>WZC Czagani</t>
  </si>
  <si>
    <t>VKF-14-1</t>
  </si>
  <si>
    <t>VKF-14-2</t>
  </si>
  <si>
    <t>VKF-14-3</t>
  </si>
  <si>
    <t>De Berken</t>
  </si>
  <si>
    <t>Hoofdgebouw</t>
  </si>
  <si>
    <t>VKF-15-1</t>
  </si>
  <si>
    <t>VKF-15-2</t>
  </si>
  <si>
    <t>De Branding Waak Vzw</t>
  </si>
  <si>
    <t>De Branding WAAK Heirweg</t>
  </si>
  <si>
    <t>VKF-16-1</t>
  </si>
  <si>
    <t>VKF-16-2</t>
  </si>
  <si>
    <t>VKF-16-3</t>
  </si>
  <si>
    <t>De Branding WAAK Leeuw Van Vlaanderenlaan</t>
  </si>
  <si>
    <t>VKF-17-1</t>
  </si>
  <si>
    <t>VKF-17-2</t>
  </si>
  <si>
    <t>De branding WAAK Ringlaan</t>
  </si>
  <si>
    <t>VKF-18-1</t>
  </si>
  <si>
    <t>VKF-18-2</t>
  </si>
  <si>
    <t>VKF-18-3</t>
  </si>
  <si>
    <t>Renovatie ventilatie</t>
  </si>
  <si>
    <t>VKF-18-4</t>
  </si>
  <si>
    <t>De Kade</t>
  </si>
  <si>
    <t>Campus Spermalie</t>
  </si>
  <si>
    <t>VKF-19-1</t>
  </si>
  <si>
    <t>VKF-19-2</t>
  </si>
  <si>
    <t>Iris</t>
  </si>
  <si>
    <t>VKF-20-1</t>
  </si>
  <si>
    <t>VKF-20-2</t>
  </si>
  <si>
    <t>De Knuffel</t>
  </si>
  <si>
    <t>vzw De Knuffel</t>
  </si>
  <si>
    <t>VKF-21-1</t>
  </si>
  <si>
    <t>VKF-21-2</t>
  </si>
  <si>
    <t>De Patio</t>
  </si>
  <si>
    <t>Cruushove</t>
  </si>
  <si>
    <t>VKF-22-1</t>
  </si>
  <si>
    <t>De Kerseboom</t>
  </si>
  <si>
    <t>VKF-23-1</t>
  </si>
  <si>
    <t>VKF-23-2</t>
  </si>
  <si>
    <t>VKF-23-3</t>
  </si>
  <si>
    <t>De Schoor</t>
  </si>
  <si>
    <t>VKF-24-1</t>
  </si>
  <si>
    <t>Groot hersberge</t>
  </si>
  <si>
    <t>VKF-25-1</t>
  </si>
  <si>
    <t>VKF-25-2</t>
  </si>
  <si>
    <t>Groot Herseberghe Studios</t>
  </si>
  <si>
    <t>VKF-26-1</t>
  </si>
  <si>
    <t>'t Laar</t>
  </si>
  <si>
    <t>VKF-27-1</t>
  </si>
  <si>
    <t>VKF-27-2</t>
  </si>
  <si>
    <t>Den Dries</t>
  </si>
  <si>
    <t>Den Dam</t>
  </si>
  <si>
    <t>VKF-28-1</t>
  </si>
  <si>
    <t>VKF-28-2</t>
  </si>
  <si>
    <t>het WAD</t>
  </si>
  <si>
    <t>VKF-29-1</t>
  </si>
  <si>
    <t>VKF-29-2</t>
  </si>
  <si>
    <t>Dienstverleningscentrum De Triangel</t>
  </si>
  <si>
    <t>Klaverblad</t>
  </si>
  <si>
    <t>VKF-30-1</t>
  </si>
  <si>
    <t>Rozendal</t>
  </si>
  <si>
    <t>VKF-31-1</t>
  </si>
  <si>
    <t>VKF-31-2</t>
  </si>
  <si>
    <t>VKF-31-3</t>
  </si>
  <si>
    <t>Dominiek Savio Instituut, Centrum Voor Personen Met Een Handicap</t>
  </si>
  <si>
    <t>De Reke</t>
  </si>
  <si>
    <t>VKF-32-1</t>
  </si>
  <si>
    <t>VKF-32-2</t>
  </si>
  <si>
    <t>VKF-32-3</t>
  </si>
  <si>
    <t>Het Neerhof</t>
  </si>
  <si>
    <t>VKF-33-1</t>
  </si>
  <si>
    <t>Verrekijker</t>
  </si>
  <si>
    <t>VKF-34-1</t>
  </si>
  <si>
    <t>Dover</t>
  </si>
  <si>
    <t>Manoir Fleuri</t>
  </si>
  <si>
    <t>VKF-35-1</t>
  </si>
  <si>
    <t>Emanuela</t>
  </si>
  <si>
    <t>'t Ezeltje</t>
  </si>
  <si>
    <t>VKF-36-1</t>
  </si>
  <si>
    <t>Gezondheidszorg 'Bermhertigheid Jesu'</t>
  </si>
  <si>
    <t>PVT Sint-Augustinus</t>
  </si>
  <si>
    <t>VKF-37-1</t>
  </si>
  <si>
    <t>PZ Onzelievevrouw</t>
  </si>
  <si>
    <t>VKF-38-1</t>
  </si>
  <si>
    <t>VKF-38-2</t>
  </si>
  <si>
    <t>VKF-38-3</t>
  </si>
  <si>
    <t>Het Veer, Revalidatiecentrum Vzw</t>
  </si>
  <si>
    <t>Het Veer</t>
  </si>
  <si>
    <t>VKF-39-1</t>
  </si>
  <si>
    <t>VKF-39-2</t>
  </si>
  <si>
    <t>VKF-39-3</t>
  </si>
  <si>
    <t>VKF-39-4</t>
  </si>
  <si>
    <t>Hof Ter Welle</t>
  </si>
  <si>
    <t>Dienstencentrum - Ado</t>
  </si>
  <si>
    <t>VKF-40-1</t>
  </si>
  <si>
    <t>Jessa Ziekenhuis</t>
  </si>
  <si>
    <t>Salvator</t>
  </si>
  <si>
    <t>VKF-41-1</t>
  </si>
  <si>
    <t>Virga Jessa</t>
  </si>
  <si>
    <t>VKF-42-1</t>
  </si>
  <si>
    <t>Gebouw A+B</t>
  </si>
  <si>
    <t>VKF-43-1</t>
  </si>
  <si>
    <t>Gebouw F</t>
  </si>
  <si>
    <t>VKF-44-1</t>
  </si>
  <si>
    <t>VKF-44-2</t>
  </si>
  <si>
    <t>VKF-44-3</t>
  </si>
  <si>
    <t>Gebouw G + H</t>
  </si>
  <si>
    <t>VKF-45-1</t>
  </si>
  <si>
    <t>VKF-45-2</t>
  </si>
  <si>
    <t>VKF-45-3</t>
  </si>
  <si>
    <t>VKF-45-4</t>
  </si>
  <si>
    <t>Gebouw I</t>
  </si>
  <si>
    <t>VKF-46-1</t>
  </si>
  <si>
    <t>Gebouw J</t>
  </si>
  <si>
    <t>Centraliseren verwarming</t>
  </si>
  <si>
    <t>VKF-47-1</t>
  </si>
  <si>
    <t>'t Hoveke</t>
  </si>
  <si>
    <t>VKF-48-1</t>
  </si>
  <si>
    <t>VKF-48-2</t>
  </si>
  <si>
    <t>VKF-48-3</t>
  </si>
  <si>
    <t>VKF-48-4</t>
  </si>
  <si>
    <t>Dec</t>
  </si>
  <si>
    <t>VKF-49-1</t>
  </si>
  <si>
    <t>VKF-49-2</t>
  </si>
  <si>
    <t>VKF-49-3</t>
  </si>
  <si>
    <t>G102</t>
  </si>
  <si>
    <t>VKF-50-1</t>
  </si>
  <si>
    <t>VKF-50-2</t>
  </si>
  <si>
    <t>G104</t>
  </si>
  <si>
    <t>VKF-51-1</t>
  </si>
  <si>
    <t>Meu</t>
  </si>
  <si>
    <t>VKF-52-1</t>
  </si>
  <si>
    <t>VKF-52-2</t>
  </si>
  <si>
    <t>VKF-52-3</t>
  </si>
  <si>
    <t>S87</t>
  </si>
  <si>
    <t>VKF-53-1</t>
  </si>
  <si>
    <t>VKF-53-2</t>
  </si>
  <si>
    <t>VKF-53-3</t>
  </si>
  <si>
    <t>Huize Emmanuel</t>
  </si>
  <si>
    <t>VKF-54-1</t>
  </si>
  <si>
    <t>MFC Ten Dries</t>
  </si>
  <si>
    <t>VKF-55-1</t>
  </si>
  <si>
    <t>Residentie Elisabeth</t>
  </si>
  <si>
    <t>VKF-56-1</t>
  </si>
  <si>
    <t>VKF-56-2</t>
  </si>
  <si>
    <t>'t Blauwhof</t>
  </si>
  <si>
    <t>VKF-57-1</t>
  </si>
  <si>
    <t>VKF-57-2</t>
  </si>
  <si>
    <t>O2</t>
  </si>
  <si>
    <t>Kantoren vzw</t>
  </si>
  <si>
    <t>VKF-58-1</t>
  </si>
  <si>
    <t>Onthaal vzw en leefgroepen OOOC De Wijzer</t>
  </si>
  <si>
    <t>VKF-59-1</t>
  </si>
  <si>
    <t>VKF-59-2</t>
  </si>
  <si>
    <t>VKF-59-3</t>
  </si>
  <si>
    <t>Oostrem</t>
  </si>
  <si>
    <t>Dagcentrum Oostrem</t>
  </si>
  <si>
    <t>VKF-60-1</t>
  </si>
  <si>
    <t>VKF-60-2</t>
  </si>
  <si>
    <t>VKF-60-3</t>
  </si>
  <si>
    <t>VKF-60-4</t>
  </si>
  <si>
    <t>VKF-60-5</t>
  </si>
  <si>
    <t>Leefgroepwerking Oostrem</t>
  </si>
  <si>
    <t>VKF-61-1</t>
  </si>
  <si>
    <t>VKF-61-2</t>
  </si>
  <si>
    <t>Gebouw A</t>
  </si>
  <si>
    <t>VKF-62-1</t>
  </si>
  <si>
    <t>Torkenshof</t>
  </si>
  <si>
    <t>WZC Den Anker</t>
  </si>
  <si>
    <t>VKF-63-1</t>
  </si>
  <si>
    <t>Vondels</t>
  </si>
  <si>
    <t>De Fakkel</t>
  </si>
  <si>
    <t>VKF-64-1</t>
  </si>
  <si>
    <t>VKF-64-2</t>
  </si>
  <si>
    <t>VKF-64-3</t>
  </si>
  <si>
    <t>De Pelgrim</t>
  </si>
  <si>
    <t>VKF-65-1</t>
  </si>
  <si>
    <t>VKF-65-2</t>
  </si>
  <si>
    <t>VKF-65-3</t>
  </si>
  <si>
    <t>VKF-65-4</t>
  </si>
  <si>
    <t>VKF-65-5</t>
  </si>
  <si>
    <t>De Pelgrim Mesenstraat</t>
  </si>
  <si>
    <t>VKF-66-1</t>
  </si>
  <si>
    <t>Den Ommeloop</t>
  </si>
  <si>
    <t>VKF-67-1</t>
  </si>
  <si>
    <t>VKF-67-2</t>
  </si>
  <si>
    <t>Den Ommeloop Siegenlaan</t>
  </si>
  <si>
    <t>VKF-68-1</t>
  </si>
  <si>
    <t>VKF-68-2</t>
  </si>
  <si>
    <t>VKF-68-3</t>
  </si>
  <si>
    <t>VKF-68-4</t>
  </si>
  <si>
    <t>VKF-68-5</t>
  </si>
  <si>
    <t>Het Minnehuis</t>
  </si>
  <si>
    <t>VKF-69-1</t>
  </si>
  <si>
    <t>VKF-69-2</t>
  </si>
  <si>
    <t>VKF-69-3</t>
  </si>
  <si>
    <t>WZC Kannunik Triest vzw</t>
  </si>
  <si>
    <t>VKF-70-1</t>
  </si>
  <si>
    <t>VKF-70-2</t>
  </si>
  <si>
    <t>VKF-3-4</t>
  </si>
  <si>
    <t>VKF-3-5</t>
  </si>
  <si>
    <t>VKF-80-1</t>
  </si>
  <si>
    <t>VKF-81-1</t>
  </si>
  <si>
    <t>VKF-81-2</t>
  </si>
  <si>
    <t>VKF-81-3</t>
  </si>
  <si>
    <t>VKF-81-4</t>
  </si>
  <si>
    <t>VKF-82-1</t>
  </si>
  <si>
    <t>VKF-82-2</t>
  </si>
  <si>
    <t>VKF-83-1</t>
  </si>
  <si>
    <t>VKF-83-2</t>
  </si>
  <si>
    <t>VKF-83-3</t>
  </si>
  <si>
    <t>VKF-83-4</t>
  </si>
  <si>
    <t>VKF-84-1</t>
  </si>
  <si>
    <t>Algemeen Ziekenhuis Sint-Elisabeth, Zottegem</t>
  </si>
  <si>
    <t>VKF-85-1</t>
  </si>
  <si>
    <t>VKF-85-2</t>
  </si>
  <si>
    <t>VKF-85-3</t>
  </si>
  <si>
    <t>VKF-85-4</t>
  </si>
  <si>
    <t>VKF-85-5</t>
  </si>
  <si>
    <t>VKF-85-6</t>
  </si>
  <si>
    <t>VKF-85-7</t>
  </si>
  <si>
    <t>VKF-85-8</t>
  </si>
  <si>
    <t>VKF-85-9</t>
  </si>
  <si>
    <t>VKF-86-1</t>
  </si>
  <si>
    <t>VKF-86-2</t>
  </si>
  <si>
    <t>VKF-86-3</t>
  </si>
  <si>
    <t>VKF-86-4</t>
  </si>
  <si>
    <t>VKF-86-5</t>
  </si>
  <si>
    <t>VKF-86-6</t>
  </si>
  <si>
    <t>VKF-86-7</t>
  </si>
  <si>
    <t>VKF-87-1</t>
  </si>
  <si>
    <t>VKF-87-2</t>
  </si>
  <si>
    <t>VKF-87-3</t>
  </si>
  <si>
    <t>VKF-87-4</t>
  </si>
  <si>
    <t>VKF-87-5</t>
  </si>
  <si>
    <t>VKF-87-6</t>
  </si>
  <si>
    <t>VKF-88-1</t>
  </si>
  <si>
    <t>VKF-88-2</t>
  </si>
  <si>
    <t>VKF-89-1</t>
  </si>
  <si>
    <t>VKF-90-1</t>
  </si>
  <si>
    <t>VKF-91-1</t>
  </si>
  <si>
    <t>VKF-92-1</t>
  </si>
  <si>
    <t>VKF-93-1</t>
  </si>
  <si>
    <t>VKF-94-1</t>
  </si>
  <si>
    <t>VKF-95-1</t>
  </si>
  <si>
    <t>VKF-95-2</t>
  </si>
  <si>
    <t>VKF-95-3</t>
  </si>
  <si>
    <t>VKF-95-4</t>
  </si>
  <si>
    <t>VKF-96-1</t>
  </si>
  <si>
    <t>VKF-96-2</t>
  </si>
  <si>
    <t>VKF-96-3</t>
  </si>
  <si>
    <t>VKF-97-1</t>
  </si>
  <si>
    <t>VKF-97-2</t>
  </si>
  <si>
    <t>VKF-97-3</t>
  </si>
  <si>
    <t>VKF-97-4</t>
  </si>
  <si>
    <t>VKF-97-5</t>
  </si>
  <si>
    <t>VKF-97-6</t>
  </si>
  <si>
    <t>VKF-97-7</t>
  </si>
  <si>
    <t>VKF-98-1</t>
  </si>
  <si>
    <t>VKF-99-1</t>
  </si>
  <si>
    <t>VKF-99-2</t>
  </si>
  <si>
    <t>VKF-99-3</t>
  </si>
  <si>
    <t>VKF-100-1</t>
  </si>
  <si>
    <t>VKF-101-1</t>
  </si>
  <si>
    <t>VKF-101-2</t>
  </si>
  <si>
    <t>VKF-102-1</t>
  </si>
  <si>
    <t>VKF-102-2</t>
  </si>
  <si>
    <t>VKF-103-1</t>
  </si>
  <si>
    <t>VKF-103-2</t>
  </si>
  <si>
    <t>VKF-104-1</t>
  </si>
  <si>
    <t>VKF-104-2</t>
  </si>
  <si>
    <t>VKF-104-3</t>
  </si>
  <si>
    <t>VKF-104-4</t>
  </si>
  <si>
    <t>VKF-105-1</t>
  </si>
  <si>
    <t>VKF-106-1</t>
  </si>
  <si>
    <t>VKF-106-2</t>
  </si>
  <si>
    <t>VKF-107-1</t>
  </si>
  <si>
    <t>VKF-107-2</t>
  </si>
  <si>
    <t>VKF-107-3</t>
  </si>
  <si>
    <t>VKF-108-1</t>
  </si>
  <si>
    <t>VKF-109-1</t>
  </si>
  <si>
    <t>VKF-110-1</t>
  </si>
  <si>
    <t>VKF-111-1</t>
  </si>
  <si>
    <t>VKF-112-1</t>
  </si>
  <si>
    <t>VKF-112-2</t>
  </si>
  <si>
    <t>VKF-112-3</t>
  </si>
  <si>
    <t>VKF-112-4</t>
  </si>
  <si>
    <t>VKF-112-5</t>
  </si>
  <si>
    <t>Katholieke Universiteit Te Leuven</t>
  </si>
  <si>
    <t>VKF-113-1</t>
  </si>
  <si>
    <t>VKF-113-2</t>
  </si>
  <si>
    <t>VKF-114-1</t>
  </si>
  <si>
    <t>VKF-114-2</t>
  </si>
  <si>
    <t>VKF-114-3</t>
  </si>
  <si>
    <t>VKF-115-1</t>
  </si>
  <si>
    <t>VKF-115-2</t>
  </si>
  <si>
    <t>VKF-115-3</t>
  </si>
  <si>
    <t>VKF-115-4</t>
  </si>
  <si>
    <t>VKF-115-5</t>
  </si>
  <si>
    <t>VKF-116-1</t>
  </si>
  <si>
    <t>VKF-116-2</t>
  </si>
  <si>
    <t>VKF-116-3</t>
  </si>
  <si>
    <t>VKF-117-1</t>
  </si>
  <si>
    <t>VKF-117-2</t>
  </si>
  <si>
    <t>VKF-117-3</t>
  </si>
  <si>
    <t>VKF-118-1</t>
  </si>
  <si>
    <t>VKF-118-2</t>
  </si>
  <si>
    <t>VKF-118-3</t>
  </si>
  <si>
    <t>VKF-118-4</t>
  </si>
  <si>
    <t>VKF-118-5</t>
  </si>
  <si>
    <t>VKF-119-1</t>
  </si>
  <si>
    <t>VKF-120-1</t>
  </si>
  <si>
    <t>VKF-120-2</t>
  </si>
  <si>
    <t>VKF-120-3</t>
  </si>
  <si>
    <t>VKF-120-4</t>
  </si>
  <si>
    <t>VKF-121-1</t>
  </si>
  <si>
    <t>VKF-121-2</t>
  </si>
  <si>
    <t>VKF-121-3</t>
  </si>
  <si>
    <t>VKF-121-4</t>
  </si>
  <si>
    <t>VKF-121-5</t>
  </si>
  <si>
    <t>VKF-122-1</t>
  </si>
  <si>
    <t>VKF-123-1</t>
  </si>
  <si>
    <t>VKF-123-2</t>
  </si>
  <si>
    <t>VKF-123-3</t>
  </si>
  <si>
    <t>VKF-124-1</t>
  </si>
  <si>
    <t>VKF-124-2</t>
  </si>
  <si>
    <t>VKF-124-3</t>
  </si>
  <si>
    <t>VKF-125-1</t>
  </si>
  <si>
    <t>VKF-126-1</t>
  </si>
  <si>
    <t>VKF-127-1</t>
  </si>
  <si>
    <t>VKF-127-2</t>
  </si>
  <si>
    <t>VKF-128-1</t>
  </si>
  <si>
    <t>VKF-129-1</t>
  </si>
  <si>
    <t>VKF-129-2</t>
  </si>
  <si>
    <t>VKF-129-3</t>
  </si>
  <si>
    <t>VKF-130-1</t>
  </si>
  <si>
    <t>VKF-131-1</t>
  </si>
  <si>
    <t>VKF-132-1</t>
  </si>
  <si>
    <t>VKF-132-2</t>
  </si>
  <si>
    <t>VKF-132-3</t>
  </si>
  <si>
    <t>VKF-133-1</t>
  </si>
  <si>
    <t>VKF-133-2</t>
  </si>
  <si>
    <t>VKF-133-3</t>
  </si>
  <si>
    <t>VKF-134-1</t>
  </si>
  <si>
    <t>VKF-134-2</t>
  </si>
  <si>
    <t>VKF-134-3</t>
  </si>
  <si>
    <t>VKF-135-1</t>
  </si>
  <si>
    <t>VKF-135-2</t>
  </si>
  <si>
    <t>VKF-135-3</t>
  </si>
  <si>
    <t>VKF-136-1</t>
  </si>
  <si>
    <t>VKF-136-2</t>
  </si>
  <si>
    <t>VKF-136-3</t>
  </si>
  <si>
    <t>VKF-137-1</t>
  </si>
  <si>
    <t>VKF-137-2</t>
  </si>
  <si>
    <t>VKF-137-3</t>
  </si>
  <si>
    <t>VKF-138-1</t>
  </si>
  <si>
    <t>VKF-138-2</t>
  </si>
  <si>
    <t>VKF-138-3</t>
  </si>
  <si>
    <t>VKF-139-1</t>
  </si>
  <si>
    <t>VKF-139-2</t>
  </si>
  <si>
    <t>VKF-139-3</t>
  </si>
  <si>
    <t>VKF-140-1</t>
  </si>
  <si>
    <t>VKF-140-2</t>
  </si>
  <si>
    <t>VKF-140-3</t>
  </si>
  <si>
    <t>VKF-141-1</t>
  </si>
  <si>
    <t>VKF-141-2</t>
  </si>
  <si>
    <t>VKF-141-3</t>
  </si>
  <si>
    <t>VKF-141-4</t>
  </si>
  <si>
    <t>VKF-141-5</t>
  </si>
  <si>
    <t>VKF-142-1</t>
  </si>
  <si>
    <t>VKF-142-2</t>
  </si>
  <si>
    <t>VKF-142-3</t>
  </si>
  <si>
    <t>VKF-142-4</t>
  </si>
  <si>
    <t>VKF-142-5</t>
  </si>
  <si>
    <t>VKF-143-1</t>
  </si>
  <si>
    <t>VKF-143-2</t>
  </si>
  <si>
    <t>VKF-143-3</t>
  </si>
  <si>
    <t>VKF-143-4</t>
  </si>
  <si>
    <t>VKF-143-5</t>
  </si>
  <si>
    <t>VKF-144-1</t>
  </si>
  <si>
    <t>VKF-144-2</t>
  </si>
  <si>
    <t>VKF-144-3</t>
  </si>
  <si>
    <t>VKF-144-4</t>
  </si>
  <si>
    <t>VKF-144-5</t>
  </si>
  <si>
    <t>VKF-145-1</t>
  </si>
  <si>
    <t>VKF-146-1</t>
  </si>
  <si>
    <t>VKF-147-1</t>
  </si>
  <si>
    <t>VKF-147-2</t>
  </si>
  <si>
    <t>VKF-148-1</t>
  </si>
  <si>
    <t>VKF-148-2</t>
  </si>
  <si>
    <t>VKF-148-3</t>
  </si>
  <si>
    <t>VKF-149-1</t>
  </si>
  <si>
    <t>VKF-149-2</t>
  </si>
  <si>
    <t>VKF-150-1</t>
  </si>
  <si>
    <t>VKF-150-2</t>
  </si>
  <si>
    <t>VKF-150-3</t>
  </si>
  <si>
    <t>VKF-150-4</t>
  </si>
  <si>
    <t>VKF-150-5</t>
  </si>
  <si>
    <t>Zonnebloem</t>
  </si>
  <si>
    <t>VKF-151-1</t>
  </si>
  <si>
    <t>VKF-152-1</t>
  </si>
  <si>
    <t>VKF-152-2</t>
  </si>
  <si>
    <t>VKF-153-1</t>
  </si>
  <si>
    <t>VKF-153-2</t>
  </si>
  <si>
    <t>Maatregel</t>
  </si>
  <si>
    <t>Bedrag Klimaatsubsidies</t>
  </si>
  <si>
    <t>Rumst</t>
  </si>
  <si>
    <t>Kortijk</t>
  </si>
  <si>
    <t>Borsbeek</t>
  </si>
  <si>
    <t>Overijse</t>
  </si>
  <si>
    <t>Kuurne</t>
  </si>
  <si>
    <t>Mortsel</t>
  </si>
  <si>
    <t>Evergem</t>
  </si>
  <si>
    <t>Lovendegem</t>
  </si>
  <si>
    <t>Hooglede</t>
  </si>
  <si>
    <t>Beveren</t>
  </si>
  <si>
    <t>Nevele</t>
  </si>
  <si>
    <t>Herent</t>
  </si>
  <si>
    <t>Eeklo</t>
  </si>
  <si>
    <t>Wichelen</t>
  </si>
  <si>
    <t>Melle</t>
  </si>
  <si>
    <t>Kapellen</t>
  </si>
  <si>
    <t>Halle</t>
  </si>
  <si>
    <t>Aalst</t>
  </si>
  <si>
    <t>Kortessem</t>
  </si>
  <si>
    <t>Turnhout</t>
  </si>
  <si>
    <t>Peer</t>
  </si>
  <si>
    <t>Kluisbergen</t>
  </si>
  <si>
    <t>Halen</t>
  </si>
  <si>
    <t>Tielt</t>
  </si>
  <si>
    <t>Berlare</t>
  </si>
  <si>
    <t>Herselt</t>
  </si>
  <si>
    <t>Sint-Laureins</t>
  </si>
  <si>
    <t>Tessenderlo</t>
  </si>
  <si>
    <t>Medisch Pedagogisch Instituut De Kindervriend vzw</t>
  </si>
  <si>
    <t>vzw Kompas</t>
  </si>
  <si>
    <t>Kompas - De Zon</t>
  </si>
  <si>
    <t>De Regenboog</t>
  </si>
  <si>
    <t>De Wal Oranjerie</t>
  </si>
  <si>
    <t>Gebouw Polyvalente Zaal</t>
  </si>
  <si>
    <t>Landhuis Les Cycognes</t>
  </si>
  <si>
    <t>Zandeken</t>
  </si>
  <si>
    <t>Blok Grijs</t>
  </si>
  <si>
    <t>Blok Wit</t>
  </si>
  <si>
    <t>Administratief gebouw</t>
  </si>
  <si>
    <t>Medisch-Pedagogisch Centrum Priorij Ter Bank vzw</t>
  </si>
  <si>
    <t>Multifunctioneel Centrum Ten Dries vzw</t>
  </si>
  <si>
    <t>Psychiatrisch Centrum Sint-Jan vzw</t>
  </si>
  <si>
    <t xml:space="preserve">WZC Kannunik Triest </t>
  </si>
  <si>
    <t>WZC Kannunik Triest</t>
  </si>
  <si>
    <t>De Stap, Centrum Voor Kinderzorg en Gezinsondersteuning</t>
  </si>
  <si>
    <t>Zoersel</t>
  </si>
  <si>
    <t>Monnikenheide</t>
  </si>
  <si>
    <t>Begeleidingscentrum Sint Elisabeth</t>
  </si>
  <si>
    <t>Angèle Verburght</t>
  </si>
  <si>
    <t>Nazareth</t>
  </si>
  <si>
    <t>Zonnehoeve Living+</t>
  </si>
  <si>
    <t>Het Roerhuis</t>
  </si>
  <si>
    <t>Veurne</t>
  </si>
  <si>
    <t>Havenzate</t>
  </si>
  <si>
    <t>De Branding Waak</t>
  </si>
  <si>
    <t>PH6222-A-MCI</t>
  </si>
  <si>
    <t>Emmaüs vzw</t>
  </si>
  <si>
    <t>PH6229-W-MCI</t>
  </si>
  <si>
    <t>De Branding WAAK vzw</t>
  </si>
  <si>
    <t>PH6235-O-MCI</t>
  </si>
  <si>
    <t>Zonnehoeve Living+ vzw</t>
  </si>
  <si>
    <t>PH6221-L-MCI</t>
  </si>
  <si>
    <t>Begeleidingscentrum Sint Elisabeth vzw</t>
  </si>
  <si>
    <t>PH6237-W-MCI</t>
  </si>
  <si>
    <t>PH6208-W-IDB</t>
  </si>
  <si>
    <t>Havenzate vzw</t>
  </si>
  <si>
    <t>PH6227-O-IDB</t>
  </si>
  <si>
    <t>Angèle Verburght vzw</t>
  </si>
  <si>
    <t>PH6213-B-MCI</t>
  </si>
  <si>
    <t>uitbreiding Roerhuis met 10 bedden tehuis niet-werkenden, 10 bedden nursing en 10 plaatsen dagcentrum te Leuven</t>
  </si>
  <si>
    <t>uitbreiding van een nursingtehuis voor 8 plaatsen - leefgroep Rode Roos en verbouwing en uitbreiding van een tehuis niet-werkenden en van een nursingtehuis voor 26 plaatsen in het Monnikenbos te Zoersel</t>
  </si>
  <si>
    <t>uitbreiding van een tehuis werkenden voor 13 bewoners te Heule</t>
  </si>
  <si>
    <t>nieuwbouw van een tehuis niet-werkenden voor 18 plaatsen in de Sint Rochuswegel te Gavere</t>
  </si>
  <si>
    <t>uitbreiding van een tehuis niet-werkenden met 20 bedden te Hechtel-Eksel</t>
  </si>
  <si>
    <t>nieuwbouw van 2 woningen (Laubia 3 &amp; 4) voor 20 volwassenen (GES-doelgroep nursing vervanging) op het woonpark De Lovie te Poperinge</t>
  </si>
  <si>
    <t>nieuwbouw (vervanging) van een tehuis niet-werkenden met 11 plaatsen en een tehuis werkenden met 11 plaatsen in de Noordstraat te Veurne</t>
  </si>
  <si>
    <t>verbouwing en uitbreiding van een tehuis niet-werkenden (erkenning 20 bedden) te Nevele</t>
  </si>
  <si>
    <t>Goedgekeurde projecten infrastructuurforfait personen met een handicap van 1 januari tot 31 december 2018</t>
  </si>
  <si>
    <t>Verleende 
infrastructuurforfaits</t>
  </si>
  <si>
    <t>Lanaken</t>
  </si>
  <si>
    <t>Onthaal-, Oriëntatie en Observatiecentrum Kompas</t>
  </si>
  <si>
    <t>Steevliet</t>
  </si>
  <si>
    <t>Centrum voor Algemeen Welzijnswerk Oost-Brabant</t>
  </si>
  <si>
    <t>Mechelen</t>
  </si>
  <si>
    <t xml:space="preserve">Centrum Algemeen Welzijnswerk Boom Mechelen Lier </t>
  </si>
  <si>
    <t>De Vlam</t>
  </si>
  <si>
    <t>Heusden-Zolder</t>
  </si>
  <si>
    <t>Kinderdagverblijf Windekind</t>
  </si>
  <si>
    <t>Kinderdagverblijf 't Nestje vzw</t>
  </si>
  <si>
    <t>Hamme</t>
  </si>
  <si>
    <t>Kinderdagverblijf Zonnebloem</t>
  </si>
  <si>
    <t>Tienen</t>
  </si>
  <si>
    <t>Kinderdagverblijf Ooievaarsnest</t>
  </si>
  <si>
    <t>Leuven (Wilsele)</t>
  </si>
  <si>
    <t>Kinderdagverblijf 
't Anemoontje</t>
  </si>
  <si>
    <t>Landen</t>
  </si>
  <si>
    <t>Kinderdagverblijf Stadsbestuur Landen</t>
  </si>
  <si>
    <t>Sint-Jans-Molenbeek</t>
  </si>
  <si>
    <t>Kinderdagverblijf Bambino</t>
  </si>
  <si>
    <t>Kinderhuis Kakelbont</t>
  </si>
  <si>
    <t>Torhout</t>
  </si>
  <si>
    <t>Kinderdagverblijf Rembert</t>
  </si>
  <si>
    <t>Woonzorgcentrum Sint-Antonius</t>
  </si>
  <si>
    <t>Dagverzorgingscentrum Den Boomgaard</t>
  </si>
  <si>
    <t>Ganshoren</t>
  </si>
  <si>
    <t>Steenokkerzeel</t>
  </si>
  <si>
    <t>Lokaal Dienstencentrum Zoniënzorg</t>
  </si>
  <si>
    <t>Dienstencentrum De Rotonde</t>
  </si>
  <si>
    <t>Lokaal Dienstencentrum De Harmonie</t>
  </si>
  <si>
    <t>Lokaal Dienstencentrum Omikron</t>
  </si>
  <si>
    <t>Lokaal dienstencentrum Het Anker</t>
  </si>
  <si>
    <t>Dagverzorgingscentrum Sparke Viers</t>
  </si>
  <si>
    <t>Centrum Geestelijke Gezondheidszorg Kempen</t>
  </si>
  <si>
    <t>Wijkgezondheidscentrum Rabot</t>
  </si>
  <si>
    <t>Asse</t>
  </si>
  <si>
    <t>Walden</t>
  </si>
  <si>
    <t>Centrum voor Geestelijke Gezondheidszorg Ahasverus</t>
  </si>
  <si>
    <t>Bornem</t>
  </si>
  <si>
    <t>Huize Eyckerheyde</t>
  </si>
  <si>
    <t>Ranst</t>
  </si>
  <si>
    <t>Dienstverleningscentrum Zevenbergen</t>
  </si>
  <si>
    <t>Orthopedagogisch Centrum Sint-Ferdinand</t>
  </si>
  <si>
    <t>Deinze</t>
  </si>
  <si>
    <t>Centrum voor Ambulante Revalidatie Ter Kouter</t>
  </si>
  <si>
    <t>Centrum voor ambulante revalidatie Oostakker</t>
  </si>
  <si>
    <t>Dienstencentrum Mozaiek</t>
  </si>
  <si>
    <t xml:space="preserve">Centrum voor Ambulante Revalidatie Land Van Halle &amp; Asse </t>
  </si>
  <si>
    <t>Jette</t>
  </si>
  <si>
    <t>Meise</t>
  </si>
  <si>
    <t>Centrum voor Ambulante Revalidatie Brussel</t>
  </si>
  <si>
    <t>De Ark te Laken</t>
  </si>
  <si>
    <t>Centrum voor Ontwikkelingsstoornissen Brussel</t>
  </si>
  <si>
    <t>Kortrijk (Rollegem)</t>
  </si>
  <si>
    <t>Medisch Pedagogisch Instituut De Kindervriend</t>
  </si>
  <si>
    <t>Centrum voor Ambulante Revalidatie De Klinker</t>
  </si>
  <si>
    <t>Orthopedagogisch Centrum Sint-Idesbald</t>
  </si>
  <si>
    <t>Centrum voor Ambulante Revalidatie Accent</t>
  </si>
  <si>
    <t>Duffel</t>
  </si>
  <si>
    <t>Kinderdagverblijf Bambino vzw</t>
  </si>
  <si>
    <t>Kinderdagverblijf 
't Anemoontje vzw</t>
  </si>
  <si>
    <t>Stadsbestuur Landen</t>
  </si>
  <si>
    <t>Kompas vzw</t>
  </si>
  <si>
    <t>Steevliet vzw</t>
  </si>
  <si>
    <t>Centrum voor Algemeen Welzijnswerk Oost-Brabant vzw</t>
  </si>
  <si>
    <t>Centrum Algemeen Welzijnswerk Boom Mechelen Lier vzw</t>
  </si>
  <si>
    <t>De Vlam vzw</t>
  </si>
  <si>
    <t>Kakelbont vzw</t>
  </si>
  <si>
    <t>Ooievaarsnest vzw</t>
  </si>
  <si>
    <t>Mezennestje vzw</t>
  </si>
  <si>
    <t>Zoniënzorg vzw</t>
  </si>
  <si>
    <t>Dienstencentrum De Rotonde vzw</t>
  </si>
  <si>
    <t>Buurtwerk Noordwijk vzw</t>
  </si>
  <si>
    <t>Goddelijke Voorzienigheid vzw</t>
  </si>
  <si>
    <t>Curando O.L.V van 7 Weeën Ruiselede vzw</t>
  </si>
  <si>
    <t>Centrum Geestelijke Gezondheidszorg Kempen vzw</t>
  </si>
  <si>
    <t>Wijkgezondheidscentrum Rabot vzw</t>
  </si>
  <si>
    <t>Walden vzw</t>
  </si>
  <si>
    <t>Centrum voor Geestelijke Gezondheidszorg Ahasverus vzw</t>
  </si>
  <si>
    <t>Huize Eyckerheyde vzw</t>
  </si>
  <si>
    <t>Centrum voor Ambulante Revalidatie Ter Kouter vzw</t>
  </si>
  <si>
    <t>Centrum voor ambulante revalidatie Oostakker vzw</t>
  </si>
  <si>
    <t>Dienstencentrum Mozaiek vzw</t>
  </si>
  <si>
    <t>Omega vzw</t>
  </si>
  <si>
    <t>Centrum voor Ambulante Revalidatie Land Van Halle &amp; Asse vzw</t>
  </si>
  <si>
    <t>Centrum voor Ambulante Revalidatie Brussel vzw</t>
  </si>
  <si>
    <t>De Ark te Laken vzw</t>
  </si>
  <si>
    <t>Centrum voor Ontwikkelingsstoornissen Brussel vzw</t>
  </si>
  <si>
    <t>Centrum voor Ambulante Revalidatie De Klinker vzw</t>
  </si>
  <si>
    <t>Centrum voor Ambulante Revalidatie Accent vzw</t>
  </si>
  <si>
    <t>BJB141-O-TD</t>
  </si>
  <si>
    <t>uitbreiding (vervangingsnieuwbouw) voor 4 verticale leefgroepen van 22 kinderen (centraal en westelijk) en uitbreiding voor de horizontale leefgroep te Melle</t>
  </si>
  <si>
    <t>aanvullende belofte
door indexering
30/08/2018</t>
  </si>
  <si>
    <t>BJB143-L-TD</t>
  </si>
  <si>
    <t>nieuwbouw voor het Onthaal-, Oriëntatie- en Observatiecentrum Kompas (16 verblijfsmodules en 23 modules diagnostiek) in de Windekestraat te Genk</t>
  </si>
  <si>
    <t>aanvullende belofte
door verlaagd BTW-tarief
en door indexering
29/10/2018</t>
  </si>
  <si>
    <t>CAW536-A-CE</t>
  </si>
  <si>
    <t>aankoop met verbouwing en uitbreiding van een centrum voor algemeen welzijnswerk in de Sabbestraat te Mechelen</t>
  </si>
  <si>
    <t>aanvullende belofte
door indexering
8/10/2018</t>
  </si>
  <si>
    <t>CAW538-B-CE</t>
  </si>
  <si>
    <t>nieuwbouw van een crisisopvangcentrum voor 18 bewoners in de Waversebaan te Leuven (Heverlee)</t>
  </si>
  <si>
    <t>aanvullende belofte
door indexering
17/12/2018</t>
  </si>
  <si>
    <t>2-017-80-MV</t>
  </si>
  <si>
    <t>verbouwing en uitbreiding van het kinderdagverblijf met 72 plaatsen te Tienen</t>
  </si>
  <si>
    <t>KG725-W-CE</t>
  </si>
  <si>
    <t>nieuwbouw van een kinderdagverblijf voor een capaciteit van 56 plaatsen (capaciteitsvervanging) in de Oostendestraat 145 in Torhout</t>
  </si>
  <si>
    <t>aanvullende belofte
door indexering
20/03/2018</t>
  </si>
  <si>
    <t>KG700-B-IDB</t>
  </si>
  <si>
    <t>nieuwbouw (vervanging) van het Kinderdagverblijf 't Anemoontje voor 36 plaatsen in de Bosstraat 28 te Leuven (Wilsele)</t>
  </si>
  <si>
    <t>aanvullende belofte
door indexering
12/03/2018</t>
  </si>
  <si>
    <t>KG734-B-IDB</t>
  </si>
  <si>
    <t>nieuwbouw van een kinderdagverblijf voor 96 kinderopvangplaatsen te Landen</t>
  </si>
  <si>
    <t>aanvullende belofte
door indexering
12/04/2018</t>
  </si>
  <si>
    <t>KG697-L-IDB</t>
  </si>
  <si>
    <t>Kinderdagverblijf Windekind vzw</t>
  </si>
  <si>
    <t>uitbreiding van een kinderdagverblijf voor 69 plaatsen te Heusden-Zolder</t>
  </si>
  <si>
    <t>aanvullende belofte
door indexering
27/06/2018</t>
  </si>
  <si>
    <t>KG701-B-CE</t>
  </si>
  <si>
    <t>nieuwbouw van het Kinderdagverblijf Bambino voor 58 plaatsen in Sint-Jans-Molenbeek</t>
  </si>
  <si>
    <t>aanvullende belofte
door indexering
26/06/2018</t>
  </si>
  <si>
    <t>KG710-A-CE</t>
  </si>
  <si>
    <t>aankoop met verbouwing voor de kinderdagverblijven Christelijke Kinderopvang Hoboken (22 plaatsen) en Het Vlinderhuisje Hoboken (14 plaatsen) in de Sint Bernardsesteenweg 639 te Hoboken</t>
  </si>
  <si>
    <t>aanvullende belofte
door indexering
5/07/2018</t>
  </si>
  <si>
    <t>KG703-L-IDB</t>
  </si>
  <si>
    <t>nieuwbouw van een kinderdagverblijf 't Nestje met 53 plaatsen in de Geelsebaan te Tessenderlo</t>
  </si>
  <si>
    <t>aanvullende belofte
door indexering
31/10/2018</t>
  </si>
  <si>
    <t>KG724-B-CE</t>
  </si>
  <si>
    <t>verbouwing en uitbreiding van een woning tot een kinderopvang voor 30 kinderen in de Overstraat 65 te Herent</t>
  </si>
  <si>
    <t>aanvullende belofte
door indexering
13/11/2018</t>
  </si>
  <si>
    <t>KG731-O-MV</t>
  </si>
  <si>
    <t>OCMW Hamme</t>
  </si>
  <si>
    <t>nieuwbouw van een kinderdagverblijf voor 56 plaatsen (33 met vipa-subsidies) te Hamme</t>
  </si>
  <si>
    <t>aanvullende belofte
door indexering
20/12/2018</t>
  </si>
  <si>
    <t>BZ616-B-MV</t>
  </si>
  <si>
    <t>verbouwing van het Lokaal Dienstencentrum Zoniënzorg te Sint-Pieters-Woluwe</t>
  </si>
  <si>
    <t>BZ586-B-MCI</t>
  </si>
  <si>
    <t>uitbreiding en verbouwing van het Lokaal dienstencentrum De Zeyp te Ganshoren</t>
  </si>
  <si>
    <t>aanvullende belofte
door indexering
22/03/2018</t>
  </si>
  <si>
    <t>BZ697-L-MV</t>
  </si>
  <si>
    <t>Vitas</t>
  </si>
  <si>
    <t>verbouwing van een dagverzorgingscentrum te Peer</t>
  </si>
  <si>
    <t>aanvullende belofte
door indexering
18/05/2018</t>
  </si>
  <si>
    <t>BZ624-B-MCI</t>
  </si>
  <si>
    <t>nieuwbouw van het Lokaal Dienstencentrum De Harmonie te Brussel</t>
  </si>
  <si>
    <t>aanvullende belofte
door indexering
7/06/2018</t>
  </si>
  <si>
    <t>BZ713-B-CE</t>
  </si>
  <si>
    <t>uitbreiding en verbouwing van het Lokaal Dienstencentrum Omikron met 30 plaatsen in Steenokkerzeel</t>
  </si>
  <si>
    <t>aanvullende belofte
door indexering
11/06/2018</t>
  </si>
  <si>
    <t>BZ619-B-MV</t>
  </si>
  <si>
    <t>Lokaal Dienstencentrum Het Anker vzw</t>
  </si>
  <si>
    <t>verbouwing van het Lokaal Dienstencentrum Het Anker te Brussel</t>
  </si>
  <si>
    <t>BZ714-L-MV</t>
  </si>
  <si>
    <t>VitaS</t>
  </si>
  <si>
    <t>nieuwbouw van een dagverzorgingscentrum in de Hoekstraat te Hechtel-Eksel</t>
  </si>
  <si>
    <t>aanvullende belofte
door indexering
29/08/2018</t>
  </si>
  <si>
    <t>BZ710-W-TD</t>
  </si>
  <si>
    <t>verbouwing van het Dagverzorgingscentrum Sparke Viers te Brugge (Assebroek)</t>
  </si>
  <si>
    <t>aanvullende belofte
door indexering
17/09/2018</t>
  </si>
  <si>
    <t>PAG138-B-MV</t>
  </si>
  <si>
    <t>verbouwing van een herenhuis tot aanloopadres voor Beschut Wonen te Leuven</t>
  </si>
  <si>
    <t>aanvullende belofte
door indexering
1/02/2018</t>
  </si>
  <si>
    <t>PAG136-B-MV</t>
  </si>
  <si>
    <t>verbouwing en uitbreiding van een centrum voor geestelijke gezondheidszorg in Muurveld 38 te Asse</t>
  </si>
  <si>
    <t>aanvullende belofte
door indexering
10/04/2018</t>
  </si>
  <si>
    <t>PAG141-O-MV</t>
  </si>
  <si>
    <t>nieuwbouw van een wijkgezondheidscentrum voor &gt;2000 plaatsen te Gent.</t>
  </si>
  <si>
    <t>aanvullende belofte
door indexering
2/10/2018</t>
  </si>
  <si>
    <t>PAG128-A-CE</t>
  </si>
  <si>
    <t>uitbreiding van het centrum geestelijke gezondheidszorg, gelegen Lierseweg 128-130 in Herentals</t>
  </si>
  <si>
    <t>PH702-O-MCI</t>
  </si>
  <si>
    <t>verbouwing en uitbreiding van een revalidatiecentrum te Deinze</t>
  </si>
  <si>
    <t>aanvullende belofte
door indexering
12/02/2018</t>
  </si>
  <si>
    <t>PH6268-W-MCI</t>
  </si>
  <si>
    <t>nieuwbouw voor de logistieke diensten van een internaat te Kortrijk (Rollegem)</t>
  </si>
  <si>
    <t>PH678-O-MCI</t>
  </si>
  <si>
    <t>uitbreiding en verbouwing van een revalidatiecentrum te Gent</t>
  </si>
  <si>
    <t>PH709-B-MCI</t>
  </si>
  <si>
    <t>nieuwbouw van een revalidatiecentrum in de Ziekenhuislaan 100 te Halle</t>
  </si>
  <si>
    <t>PH737-W-MCI</t>
  </si>
  <si>
    <t>aankoop bijzondere uitrusting: 10 desktops en 10 schermen</t>
  </si>
  <si>
    <t>PH6263-A-MCI</t>
  </si>
  <si>
    <t>uitbreiding voor 18 plaatsen tehuis niet werkenden en 16 plaatsen internaat (capaciteitsuitbreidingen VIPA-buffer) voor doelgroepen GES en MED te Bornem</t>
  </si>
  <si>
    <t>PH6253-W-MCI</t>
  </si>
  <si>
    <t>nieuwbouw van een internaat voor 60 kinderen en jongvolwassenen (capaciteitsvervanging) op de campus Sint-Idesbald te Roeselare</t>
  </si>
  <si>
    <t>aanvullende belofte
door indexering
26/04/2018</t>
  </si>
  <si>
    <t>PH701-B-MCI</t>
  </si>
  <si>
    <t>aankoop en verbouwing van een revalidatiecentrum in de Carton de Wiartlaan 128 te Jette</t>
  </si>
  <si>
    <t>PH6236-O-IDB</t>
  </si>
  <si>
    <t>verbouwing en uitbreiding van een dagcentrum en een tehuis niet-werkenden te Oostakker</t>
  </si>
  <si>
    <t>PH6244-B-IDB</t>
  </si>
  <si>
    <t>verbouwing van een schoolgebouw tot een internaat voor 20 minderjarigen met een verstandelijke beperking (waarvan 12 erkende plaatsen) te Laken</t>
  </si>
  <si>
    <t>PH690-O-MCI</t>
  </si>
  <si>
    <t>Omega</t>
  </si>
  <si>
    <t>uitbreiding van een dagcentrum te Wetteren</t>
  </si>
  <si>
    <t>PH727-W-MCI</t>
  </si>
  <si>
    <t>aankoop bijzondere uitrusting: nieuw computernetwerk en randapparatuur</t>
  </si>
  <si>
    <t>PH688-B-MCI</t>
  </si>
  <si>
    <t>verbouwing van een Centrum voor Ontwikkelingsstoornissen te Jette</t>
  </si>
  <si>
    <t>aanvullende belofte
door indexering
14/08/2018</t>
  </si>
  <si>
    <t>PH6223-B-MCI</t>
  </si>
  <si>
    <t>Levendale vzw</t>
  </si>
  <si>
    <t>Levendale</t>
  </si>
  <si>
    <t>nieuwbouw tehuis niet-werkenden (14 plaatsen uitbreiding: 2 nursing en 12 tehuis niet-werkenden) in de Reedijk 9 te Merchtem</t>
  </si>
  <si>
    <t>aanvullende belofte
door indexering
18/09/2018</t>
  </si>
  <si>
    <t>PH717-A-MCI</t>
  </si>
  <si>
    <t>nieuwbouw voor 26 plaatsen internaat (capaciteitsvervanging) te Ranst</t>
  </si>
  <si>
    <t>aanvullende belofte
door indexering
25/10/2018</t>
  </si>
  <si>
    <t>PH6207-L-MCI</t>
  </si>
  <si>
    <t>nieuwbouw van een tehuis niet-werkenden voor 20 plaatsen (6 nursing en 14 bezigheid) in de Ziekerenweg te Sint-Truiden</t>
  </si>
  <si>
    <t>aanvullende belofte
door indexering
6/12/2018</t>
  </si>
  <si>
    <t>Psychiatrisch Verzorgingstehuis Schorshaegen</t>
  </si>
  <si>
    <t>nieuwbouw (vervanging) voor het Psychiatrisch Verzorgingstehuis Schorshaegen met 30 PVT-bedden op de Boonmarkt 27 te Heist-op-den-Berg</t>
  </si>
  <si>
    <t>Totaal goedgekeurde investeringen in 2018</t>
  </si>
  <si>
    <r>
      <rPr>
        <b/>
        <sz val="11"/>
        <rFont val="Calibri"/>
        <family val="2"/>
        <scheme val="minor"/>
      </rPr>
      <t>Klimaatsubsidies:</t>
    </r>
    <r>
      <rPr>
        <sz val="11"/>
        <rFont val="Calibri"/>
        <family val="2"/>
        <scheme val="minor"/>
      </rPr>
      <t xml:space="preserve"> erkende en vergunde voorzieningen binnen de sectoren van Welzijn, Volksgezondheid en Gezin kunnen VIPA subsidies aanvragen voor het uitvoeren van energiebesparende maatregelen, op voorwaarde dat ze eerst via het Vlaams Energiebedrijf een energiescan hebben laten uitvoeren. Het overzicht bevat de toegezegde ‘klimaatsubsidies’. De aanrekening op de VIPA-kredieten gebeurt op het moment van de toezegging.</t>
    </r>
  </si>
  <si>
    <r>
      <rPr>
        <b/>
        <sz val="11"/>
        <rFont val="Calibri"/>
        <family val="2"/>
        <scheme val="minor"/>
      </rPr>
      <t xml:space="preserve">Infrastructuurforfait personen met een handicap: </t>
    </r>
    <r>
      <rPr>
        <sz val="11"/>
        <rFont val="Calibri"/>
        <family val="2"/>
        <scheme val="minor"/>
      </rPr>
      <t>Deze betoelagingsvorm is van toepassing voor de meerderjarige personen met een handicap. Een voorziening kan een vraag indienen tot het bekomen van een akkoord infrastructuurforfait voor een beoogde investering. Zodra desbetreffende infrastructuur in gebruik wordt genomen, start de uitbetaling van het infrastructuurforfait. De grootte van dat forfait is afhankelijk van de zorgzwaarte van de personen met een handicap die gebruik van de infrastructuur en wordt aangepast aan de bezetting. Rekening houdend met voorgaande elementen wordt het forfait voor onbepaalde duur en jaarlijks uitbetaald zolang er bezetting is. Het forfait moet door de voorziening als korting doorgerekend worden naar de persoon met een handicap. Het forfait wordt jaarlijks aangerekend op de VIPA-kredieten op het moment van uitbetaling. Het overzicht bevat de voorzieningen die in 2018 een akkoord infrastructuurforfait, evenals een eerste betaling van het forfait ontvingen omdat de infrastructuur reeds in gebruik was genomen.</t>
    </r>
  </si>
  <si>
    <r>
      <rPr>
        <b/>
        <sz val="11"/>
        <rFont val="Calibri"/>
        <family val="2"/>
        <scheme val="minor"/>
      </rPr>
      <t>Strategisch forfait ziekenhuizen</t>
    </r>
    <r>
      <rPr>
        <sz val="11"/>
        <rFont val="Calibri"/>
        <family val="2"/>
        <scheme val="minor"/>
      </rPr>
      <t xml:space="preserve"> (voor nieuwbouw, uitbreiding van bestaande capaciteit en herconditionerings-investeringen): Een ziekenhuis kan een vraag indienen tot het bekomen van een akkoord strategisch forfait. Zodra desbetreffende infrastructuur in gebruik wordt genomen, start de uitbetaling van het strategisch forfait. De grootte van dat forfait is afhankelijk van een aantal parameters (bv. aantal operatiekwartieren, aantal bedden) en wordt aangepast aan het effectief gebruik van die parameters. Rekening houdend met voorgaande elementen wordt het forfait voor onbepaalde duur en jaarlijks uitbetaald zolang de onderliggende parameters in gebruik zijn. Het forfait wordt jaarlijks aangerekend op de VIPA-kredieten op het moment van uitbetaling. Het overzicht bevat de ziekenhuizen die in 2018 een akkoord strategisch forfait verkregen waarbij het bedrag van het jaarlijks strategisch forfait werd bepaald.</t>
    </r>
  </si>
  <si>
    <t>Goedgekeurde projecten dringende of onafwendbare investeringen in ziekenhuizen van 1 januari tot 31 december 2018</t>
  </si>
  <si>
    <t>Goedgekeurde projecten klimaatsubsidies van 1 januari tot 31 december 2018</t>
  </si>
  <si>
    <r>
      <rPr>
        <b/>
        <sz val="11"/>
        <rFont val="Calibri"/>
        <family val="2"/>
        <scheme val="minor"/>
      </rPr>
      <t>Instandhoudingsforfait ziekenhuizen:</t>
    </r>
    <r>
      <rPr>
        <sz val="11"/>
        <rFont val="Calibri"/>
        <family val="2"/>
        <scheme val="minor"/>
      </rPr>
      <t xml:space="preserve"> Die financiering moet het voor de ziekenhuizen mogelijk maken om hun bestaande infrastructuur d.m.v. onderhoudsinvesteringen kwalitatief op peil te houden. Het forfait wordt berekend en evolueert op basis van een aantal parameters (bv. aantal operatiekwartieren, aantal bedden) en wordt automatisch uitbetaald zonder aanvraagprocedure. De aanrekening op de VIPA-kredieten gebeurt op het moment van de uitbetaling.</t>
    </r>
  </si>
  <si>
    <t>Erk. Nr.</t>
  </si>
  <si>
    <t>Type</t>
  </si>
  <si>
    <t>Organisatietype</t>
  </si>
  <si>
    <t>009</t>
  </si>
  <si>
    <t>AZ</t>
  </si>
  <si>
    <t>ZiekenhuisNetwerk Antwerpen</t>
  </si>
  <si>
    <t>012</t>
  </si>
  <si>
    <t>Algemeen Ziekenhuis Sint-Blasius</t>
  </si>
  <si>
    <t xml:space="preserve">Dendermonde  </t>
  </si>
  <si>
    <t>UZ</t>
  </si>
  <si>
    <t>017</t>
  </si>
  <si>
    <t>Algemeen Ziekenhuis Maria-Middelares</t>
  </si>
  <si>
    <t xml:space="preserve">Gent  </t>
  </si>
  <si>
    <t>PZ</t>
  </si>
  <si>
    <t>026</t>
  </si>
  <si>
    <t>Algemeen Ziekenhuis Sint-Maarten</t>
  </si>
  <si>
    <t xml:space="preserve">Mechelen </t>
  </si>
  <si>
    <t>RZ</t>
  </si>
  <si>
    <t>032</t>
  </si>
  <si>
    <t>AZ Alma</t>
  </si>
  <si>
    <t xml:space="preserve">Eeklo  </t>
  </si>
  <si>
    <t>Algemeen totaal</t>
  </si>
  <si>
    <t>046</t>
  </si>
  <si>
    <t>CZ</t>
  </si>
  <si>
    <t>Verpleeginrichting De Dennen</t>
  </si>
  <si>
    <t xml:space="preserve">Westmalle  </t>
  </si>
  <si>
    <t>049</t>
  </si>
  <si>
    <t>AZ Sint-Jan Brugge-Oostende AV</t>
  </si>
  <si>
    <t xml:space="preserve">Brugge  </t>
  </si>
  <si>
    <t xml:space="preserve">Overzicht per provincie </t>
  </si>
  <si>
    <t>057</t>
  </si>
  <si>
    <t>Regionaal Ziekenhuis Jan Yperman</t>
  </si>
  <si>
    <t xml:space="preserve">Sint-Jan (Ieper)  </t>
  </si>
  <si>
    <t>063</t>
  </si>
  <si>
    <t>Algemeen Ziekenhuis Turnhout</t>
  </si>
  <si>
    <t xml:space="preserve">Turnhout  </t>
  </si>
  <si>
    <t>095</t>
  </si>
  <si>
    <t>Zorgband Leie &amp; Schelde</t>
  </si>
  <si>
    <t xml:space="preserve">Merelbeke  </t>
  </si>
  <si>
    <t>097</t>
  </si>
  <si>
    <t>Heilig Hartziekenhuis</t>
  </si>
  <si>
    <t xml:space="preserve">Lier  </t>
  </si>
  <si>
    <t>099</t>
  </si>
  <si>
    <t>GZA Ziekenhuizen</t>
  </si>
  <si>
    <t xml:space="preserve">Antwerpen  </t>
  </si>
  <si>
    <t>102</t>
  </si>
  <si>
    <t xml:space="preserve">Mol  </t>
  </si>
  <si>
    <t>Totaal Vlaanderen</t>
  </si>
  <si>
    <t>104</t>
  </si>
  <si>
    <t xml:space="preserve">Sint-Jozefkliniek </t>
  </si>
  <si>
    <t xml:space="preserve">Bornem  </t>
  </si>
  <si>
    <t>106</t>
  </si>
  <si>
    <t>Algemeen Ziekenhuis Sint-Maria</t>
  </si>
  <si>
    <t xml:space="preserve">Halle  </t>
  </si>
  <si>
    <t>108</t>
  </si>
  <si>
    <t>Regionaal Ziekenhuis Heilig Hart</t>
  </si>
  <si>
    <t xml:space="preserve">Leuven  </t>
  </si>
  <si>
    <t>109</t>
  </si>
  <si>
    <t>Algemeen Ziekenhuis Heilig Hart</t>
  </si>
  <si>
    <t xml:space="preserve">Tienen  </t>
  </si>
  <si>
    <t>116</t>
  </si>
  <si>
    <t>Revalidatie &amp; MS Centrum</t>
  </si>
  <si>
    <t>Pelt</t>
  </si>
  <si>
    <t>117</t>
  </si>
  <si>
    <t xml:space="preserve">Algemeen Ziekenhuis Delta </t>
  </si>
  <si>
    <t xml:space="preserve">Roeselare  </t>
  </si>
  <si>
    <t>124</t>
  </si>
  <si>
    <t>Sint-Jozefskliniek</t>
  </si>
  <si>
    <t xml:space="preserve">Izegem  </t>
  </si>
  <si>
    <t>126</t>
  </si>
  <si>
    <t>Onze-Lieve-Vrouwziekenhuis</t>
  </si>
  <si>
    <t xml:space="preserve">Aalst  </t>
  </si>
  <si>
    <t>134</t>
  </si>
  <si>
    <t>Sint-Vincentiusziekenhuis</t>
  </si>
  <si>
    <t xml:space="preserve">Deinze  </t>
  </si>
  <si>
    <t>140</t>
  </si>
  <si>
    <t xml:space="preserve">Assebroek  </t>
  </si>
  <si>
    <t>143</t>
  </si>
  <si>
    <t>170</t>
  </si>
  <si>
    <t>Algemeen Ziekenhuis Oudenaarde</t>
  </si>
  <si>
    <t xml:space="preserve">Oudenaarde  </t>
  </si>
  <si>
    <t>176</t>
  </si>
  <si>
    <t xml:space="preserve">AV A.S.Z. </t>
  </si>
  <si>
    <t>204</t>
  </si>
  <si>
    <t>Algemeen Ziekenhuis Vilvoorde</t>
  </si>
  <si>
    <t xml:space="preserve">Vilvoorde  </t>
  </si>
  <si>
    <t>217</t>
  </si>
  <si>
    <t>Algemeen Ziekenhuis Sint-Elisabeth</t>
  </si>
  <si>
    <t xml:space="preserve">Zottegem  </t>
  </si>
  <si>
    <t>236</t>
  </si>
  <si>
    <t xml:space="preserve">Revalidatieziekenhuis ReVarte </t>
  </si>
  <si>
    <t>243</t>
  </si>
  <si>
    <t>Jessa Ziekenhuis A.V.</t>
  </si>
  <si>
    <t xml:space="preserve">Hasselt  </t>
  </si>
  <si>
    <t>265</t>
  </si>
  <si>
    <t>Algemeen Ziekenhuis Lokeren</t>
  </si>
  <si>
    <t xml:space="preserve">Lokeren  </t>
  </si>
  <si>
    <t>290</t>
  </si>
  <si>
    <t>300</t>
  </si>
  <si>
    <t>UZ Antwerpen</t>
  </si>
  <si>
    <t>308</t>
  </si>
  <si>
    <t xml:space="preserve">Herentals  </t>
  </si>
  <si>
    <t>310</t>
  </si>
  <si>
    <t>AZ West (Sint-Augustinuskliniek)</t>
  </si>
  <si>
    <t xml:space="preserve">Veurne  </t>
  </si>
  <si>
    <t>314</t>
  </si>
  <si>
    <t xml:space="preserve">Algemeen Ziekenhuis Heilige Familie </t>
  </si>
  <si>
    <t xml:space="preserve">Reet  </t>
  </si>
  <si>
    <t>322</t>
  </si>
  <si>
    <t>UZ Leuven</t>
  </si>
  <si>
    <t>371</t>
  </si>
  <si>
    <t>Ziekenhuis Oost-Limburg</t>
  </si>
  <si>
    <t xml:space="preserve">Genk  </t>
  </si>
  <si>
    <t>378</t>
  </si>
  <si>
    <t xml:space="preserve">AZ Delta - campus Sint-Rembertziekenhuis </t>
  </si>
  <si>
    <t xml:space="preserve">Torhout  </t>
  </si>
  <si>
    <t>392</t>
  </si>
  <si>
    <t>Algemeen Ziekenhuis Zeno</t>
  </si>
  <si>
    <t xml:space="preserve">Knokke  </t>
  </si>
  <si>
    <t>395</t>
  </si>
  <si>
    <t>Sint-Andriesziekenhuis</t>
  </si>
  <si>
    <t xml:space="preserve">Tielt  </t>
  </si>
  <si>
    <t>396</t>
  </si>
  <si>
    <t>Algemeen Ziekenhuis Groeninge</t>
  </si>
  <si>
    <t xml:space="preserve">Kortrijk  </t>
  </si>
  <si>
    <t>397</t>
  </si>
  <si>
    <t>Onze-Lieve-Vrouw van Lourdes Ziekenhuis</t>
  </si>
  <si>
    <t xml:space="preserve">Waregem  </t>
  </si>
  <si>
    <t>499</t>
  </si>
  <si>
    <t>Ziekenhuis Inkendaal-Koninklijke Instelling</t>
  </si>
  <si>
    <t xml:space="preserve">Vlezenbeek  </t>
  </si>
  <si>
    <t>525</t>
  </si>
  <si>
    <t>Algemeen Ziekenhuis Damiaan</t>
  </si>
  <si>
    <t xml:space="preserve">Oostende  </t>
  </si>
  <si>
    <t>528</t>
  </si>
  <si>
    <t>pz</t>
  </si>
  <si>
    <t>536</t>
  </si>
  <si>
    <t>Algemeen Ziekenhuis Sint-Jozef</t>
  </si>
  <si>
    <t>550</t>
  </si>
  <si>
    <t>Algemeen Ziekenhuis Glorieux</t>
  </si>
  <si>
    <t xml:space="preserve">Ronse  </t>
  </si>
  <si>
    <t>595</t>
  </si>
  <si>
    <t>Algemeen Ziekenhuis Waas en Durme (AZ Nikolaas)</t>
  </si>
  <si>
    <t xml:space="preserve">Sint-Niklaas  </t>
  </si>
  <si>
    <t>670</t>
  </si>
  <si>
    <t>uz</t>
  </si>
  <si>
    <t>Universitair Ziekenhuis Gent</t>
  </si>
  <si>
    <t>676</t>
  </si>
  <si>
    <t>Koningin Elisabeth Instituut (KEI)</t>
  </si>
  <si>
    <t xml:space="preserve">Oostduinkerke  </t>
  </si>
  <si>
    <t>679</t>
  </si>
  <si>
    <t>Revalidatieziekenhuis IMBO</t>
  </si>
  <si>
    <t>682</t>
  </si>
  <si>
    <t>Algemeen Ziekenhuis Monica</t>
  </si>
  <si>
    <t xml:space="preserve">Deurne  </t>
  </si>
  <si>
    <t>689</t>
  </si>
  <si>
    <t>Imeldaziekenhuis</t>
  </si>
  <si>
    <t xml:space="preserve">Bonheiden  </t>
  </si>
  <si>
    <t>693</t>
  </si>
  <si>
    <t>Multiple Sclerose Kliniek</t>
  </si>
  <si>
    <t xml:space="preserve">Melsbroek  </t>
  </si>
  <si>
    <t>709</t>
  </si>
  <si>
    <t>Algemeen Ziekenhuis Sint-Dimpna</t>
  </si>
  <si>
    <t xml:space="preserve">Geel  </t>
  </si>
  <si>
    <t>710</t>
  </si>
  <si>
    <t xml:space="preserve">Brasschaat  </t>
  </si>
  <si>
    <t>712</t>
  </si>
  <si>
    <t>Algemeen Ziekenhuis Diest</t>
  </si>
  <si>
    <t xml:space="preserve">Diest  </t>
  </si>
  <si>
    <t>713</t>
  </si>
  <si>
    <t>Algemeen Ziekenhuis Jan Palfijn</t>
  </si>
  <si>
    <t>714</t>
  </si>
  <si>
    <t>Sint-Franciskusziekenhuis</t>
  </si>
  <si>
    <t xml:space="preserve">Heusden (Limburg)  </t>
  </si>
  <si>
    <t>715</t>
  </si>
  <si>
    <t>Sint-Trudo ziekenhuis</t>
  </si>
  <si>
    <t xml:space="preserve">Sint-Truiden  </t>
  </si>
  <si>
    <t>716</t>
  </si>
  <si>
    <t>Algemeen Ziekenhuis Vesalius</t>
  </si>
  <si>
    <t xml:space="preserve">Tongeren  </t>
  </si>
  <si>
    <t>717</t>
  </si>
  <si>
    <t>Ziekenhuis Maas en Kempen</t>
  </si>
  <si>
    <t xml:space="preserve">Maaseik  </t>
  </si>
  <si>
    <t>719</t>
  </si>
  <si>
    <t>Maria Ziekenhuis Noord-Limburg</t>
  </si>
  <si>
    <t>900</t>
  </si>
  <si>
    <t>Pz</t>
  </si>
  <si>
    <t>Psychiatrisch Centrum Dr. Guislain</t>
  </si>
  <si>
    <t>901</t>
  </si>
  <si>
    <t>Kliniek Sint-Jozef, Centrum voor Psychiatrie en Psychotherapie</t>
  </si>
  <si>
    <t>902</t>
  </si>
  <si>
    <t>Multiversum</t>
  </si>
  <si>
    <t>Boechout</t>
  </si>
  <si>
    <t>909</t>
  </si>
  <si>
    <t>OPZC Rekem</t>
  </si>
  <si>
    <t>Rekem</t>
  </si>
  <si>
    <t>911</t>
  </si>
  <si>
    <t>Psychiatrisch Ziekenhuis Sint-Franciscus -  De Pelgrim</t>
  </si>
  <si>
    <t>918</t>
  </si>
  <si>
    <t>Psychiatrisch Ziekenhuis en Revalidatiecentrum Sint-Hiëronymus</t>
  </si>
  <si>
    <t>930</t>
  </si>
  <si>
    <t>Psychiatrisch Ziekenhuis Sint-Camillus</t>
  </si>
  <si>
    <t>Sint-Denijs-Westrem</t>
  </si>
  <si>
    <t>934</t>
  </si>
  <si>
    <t>Psychosociaal Centrum Leuven</t>
  </si>
  <si>
    <t>937</t>
  </si>
  <si>
    <t>Psychiatrisch Ziekenhuis Bethaniënhuis</t>
  </si>
  <si>
    <t>939</t>
  </si>
  <si>
    <t xml:space="preserve">Openbaar Psychiatrisch Zorgcentrum Geel </t>
  </si>
  <si>
    <t xml:space="preserve">Geel </t>
  </si>
  <si>
    <t>942</t>
  </si>
  <si>
    <t>Psychiatrische Kliniek Sint-Annendael</t>
  </si>
  <si>
    <t>943</t>
  </si>
  <si>
    <t>Z.org KU Leuven</t>
  </si>
  <si>
    <t>Kortenberg</t>
  </si>
  <si>
    <t>944</t>
  </si>
  <si>
    <t>Psychiatrische Kliniek Sint-Alexius</t>
  </si>
  <si>
    <t>Grimbergen</t>
  </si>
  <si>
    <t>947</t>
  </si>
  <si>
    <t>Psychiatrische Kliniek Broeders Alexianen</t>
  </si>
  <si>
    <t>952</t>
  </si>
  <si>
    <t>Medisch Centrum Sint-Jozef</t>
  </si>
  <si>
    <t>Bilzen</t>
  </si>
  <si>
    <t>956</t>
  </si>
  <si>
    <t>Psychiatrisch Centrum Sint-Jan</t>
  </si>
  <si>
    <t>959</t>
  </si>
  <si>
    <t>Psychiatrisch Centrum Caritas</t>
  </si>
  <si>
    <t>960</t>
  </si>
  <si>
    <t>Psychiatrisch Ziekenhuis Sint-Lucia</t>
  </si>
  <si>
    <t>961</t>
  </si>
  <si>
    <t>Psychiatrisch Ziekenhuis Heilig Hart</t>
  </si>
  <si>
    <t>962</t>
  </si>
  <si>
    <t>Psychiatrisch Centrum Onze-Lieve-Vrouw van Vrede</t>
  </si>
  <si>
    <t>963</t>
  </si>
  <si>
    <t>Psychiatrisch Ziekenhuis Onze-Lieve-Vrouw</t>
  </si>
  <si>
    <t>970</t>
  </si>
  <si>
    <t>Psychiatrisch Ziekenhuis Duffel</t>
  </si>
  <si>
    <t>975</t>
  </si>
  <si>
    <t>Universitair Psychiatrisch Centrum Sint-Kamillus</t>
  </si>
  <si>
    <t>978</t>
  </si>
  <si>
    <t>Psychiatrisch Centrum Sint-Jan Baptist</t>
  </si>
  <si>
    <t>Zelzate</t>
  </si>
  <si>
    <t>982</t>
  </si>
  <si>
    <t>Psychiatrisch Centrum Sint-Amandus</t>
  </si>
  <si>
    <t>Beernem</t>
  </si>
  <si>
    <t>987</t>
  </si>
  <si>
    <t>Psychotherapeutisch Centrum Rustenburg</t>
  </si>
  <si>
    <t>988</t>
  </si>
  <si>
    <t>Psychiatrisch Ziekenhuis Zoete Nood Gods</t>
  </si>
  <si>
    <t>Lede</t>
  </si>
  <si>
    <t>989</t>
  </si>
  <si>
    <t>Kinderpsychiatrisch Centrum Genk</t>
  </si>
  <si>
    <t xml:space="preserve">Genk </t>
  </si>
  <si>
    <t>991</t>
  </si>
  <si>
    <t>Psychiatrisch Ziekenhuis  ASSTER</t>
  </si>
  <si>
    <t>992</t>
  </si>
  <si>
    <t>Psychiatrische Centra Gent - Sleidinge</t>
  </si>
  <si>
    <t>997</t>
  </si>
  <si>
    <t>Psycho-Sociaal Centrum Sint-Alexius</t>
  </si>
  <si>
    <t>998</t>
  </si>
  <si>
    <t>Psychiatrisch Ziekenhuis Stuivenberg</t>
  </si>
  <si>
    <t>Totalen:</t>
  </si>
  <si>
    <r>
      <rPr>
        <b/>
        <sz val="11"/>
        <rFont val="Calibri"/>
        <family val="2"/>
        <scheme val="minor"/>
      </rPr>
      <t>Toestelfinanciering ziekenhuizen</t>
    </r>
    <r>
      <rPr>
        <sz val="11"/>
        <rFont val="Calibri"/>
        <family val="2"/>
        <scheme val="minor"/>
      </rPr>
      <t>: Het VIPA verstrekt een forfaitaire betoelaging voor volgende zware medische apparatuur in de ziekenhuizen:
- Bestralingsapparaat: een apparaat dat geïnstalleerd is bij een dienst voor radiotherapie
- NMR: een magnetische resonantietomograaf
- PET-scanner</t>
    </r>
  </si>
  <si>
    <t>TOTAAL</t>
  </si>
  <si>
    <t>Goedgekeurde projecten instandhoudingsforfait van 1 januari tot 31 december 2018</t>
  </si>
  <si>
    <t>Goedgekeurde projecten toestelfinanciering van 1 januari tot 31 december 2018</t>
  </si>
  <si>
    <t>Soort betoelaging</t>
  </si>
  <si>
    <t>Bedrag (in €)</t>
  </si>
  <si>
    <t>Klassieke financiering (incl BU)</t>
  </si>
  <si>
    <t>Klassieke financiering (incl BU, aanvullende beloftes en indexeringen)</t>
  </si>
  <si>
    <t>Infrastructuurforfait voorzieningen personen met een handicap</t>
  </si>
  <si>
    <t>Strategisch forfait ziekenhuizen</t>
  </si>
  <si>
    <t>Klimaatsubsidies</t>
  </si>
  <si>
    <t>Legende</t>
  </si>
  <si>
    <t>BU: bijzondere uirusting</t>
  </si>
  <si>
    <t>Toestelfinanciering</t>
  </si>
  <si>
    <t>Instandhoudingsforfait</t>
  </si>
  <si>
    <t xml:space="preserve">UZ </t>
  </si>
  <si>
    <t>Type ziekenhuis</t>
  </si>
  <si>
    <t>rechtzetting van 2016</t>
  </si>
  <si>
    <t xml:space="preserve">Psychiatrische verzorgingstehuizen </t>
  </si>
  <si>
    <t>970-ZH274-A-CE</t>
  </si>
  <si>
    <t>991-ZH278-L-CE</t>
  </si>
  <si>
    <t xml:space="preserve">Verzorgingstehuizen (k-bedden) </t>
  </si>
  <si>
    <t>710-ZH277-SAM-A-TD
pilootproject</t>
  </si>
  <si>
    <t>Groendaelheyde Overijse</t>
  </si>
  <si>
    <t>Keukenmeubilair voor koude keuken</t>
  </si>
  <si>
    <t xml:space="preserve">resterend saldo op budget 2018:   </t>
  </si>
  <si>
    <t>Op budget 2018 aangerekende projecten klassieke financiering van 1 januari tot 31 december 2018</t>
  </si>
  <si>
    <r>
      <rPr>
        <b/>
        <sz val="11"/>
        <rFont val="Calibri"/>
        <family val="2"/>
        <scheme val="minor"/>
      </rPr>
      <t>Klassieke betoelaging:</t>
    </r>
    <r>
      <rPr>
        <sz val="11"/>
        <rFont val="Calibri"/>
        <family val="2"/>
        <scheme val="minor"/>
      </rPr>
      <t xml:space="preserve"> Een voorziening kan een vraag indienen tot het bekomen van investeringsbetoelaging (= subsidiebelofte) voor een beoogde investering. Het bedrag van de investeringsbetoelaging van de projecten in onderstaande lijst wordt aangerekend op de VIPA-kredieten van 2018. Dit neemt niet weg dat de datum waarop de minister de subsidiebelofte van een investering effectief goedkeurt, in een later jaar gebeurt (zie kolom 'Goedkeuring'). De subsidiebetalingen gebeuren in 5 schijven op basis van voorgelegde facturen. De subsidiebelofte wordt geïndexeerd op het moment van het aanvangsbevel van de werken. Om een volledig beeld te krijgen van in een bepaald jaar door de minister goedgekeurde (getekende) subsidiebeloftes, neemt u best contact op met het VIPA.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</si>
</sst>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7" x14ac:knownFonts="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8"/>
      <color rgb="FF83A729"/>
      <name val="Calibri"/>
      <family val="2"/>
      <scheme val="minor"/>
    </font>
    <font>
      <sz val="10"/>
      <name val="Calibri"/>
      <family val="2"/>
      <scheme val="minor"/>
    </font>
    <font>
      <sz val="10"/>
      <color theme="1"/>
      <name val="Calibri"/>
      <family val="2"/>
      <scheme val="minor"/>
    </font>
    <font>
      <sz val="8"/>
      <color theme="1"/>
      <name val="Calibri"/>
      <family val="2"/>
      <scheme val="minor"/>
    </font>
    <font>
      <b/>
      <sz val="10"/>
      <name val="Calibri"/>
      <family val="2"/>
      <scheme val="minor"/>
    </font>
    <font>
      <sz val="11"/>
      <name val="Calibri"/>
      <family val="2"/>
      <scheme val="minor"/>
    </font>
    <font>
      <sz val="10"/>
      <color indexed="60"/>
      <name val="Calibri"/>
      <family val="2"/>
      <scheme val="minor"/>
    </font>
    <font>
      <b/>
      <sz val="11"/>
      <color rgb="FFFFFF99"/>
      <name val="Calibri"/>
      <family val="2"/>
      <scheme val="minor"/>
    </font>
    <font>
      <b/>
      <sz val="11"/>
      <name val="Calibri"/>
      <family val="2"/>
      <scheme val="minor"/>
    </font>
    <font>
      <b/>
      <sz val="10"/>
      <color theme="0"/>
      <name val="Calibri"/>
      <family val="2"/>
      <scheme val="minor"/>
    </font>
    <font>
      <sz val="10"/>
      <color theme="0"/>
      <name val="Calibri"/>
      <family val="2"/>
      <scheme val="minor"/>
    </font>
    <font>
      <sz val="18"/>
      <color theme="1"/>
      <name val="Calibri"/>
      <family val="2"/>
      <scheme val="minor"/>
    </font>
    <font>
      <sz val="11"/>
      <color rgb="FF000000"/>
      <name val="Calibri"/>
      <family val="2"/>
      <scheme val="minor"/>
    </font>
    <font>
      <sz val="12"/>
      <color theme="1"/>
      <name val="Calibri"/>
      <family val="2"/>
      <scheme val="minor"/>
    </font>
    <font>
      <b/>
      <i/>
      <sz val="11"/>
      <color theme="1"/>
      <name val="Calibri"/>
      <family val="2"/>
      <scheme val="minor"/>
    </font>
    <font>
      <b/>
      <sz val="12"/>
      <color theme="1"/>
      <name val="Calibri"/>
      <family val="2"/>
      <scheme val="minor"/>
    </font>
    <font>
      <sz val="9"/>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3A72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00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xf numFmtId="0" fontId="1"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cellStyleXfs>
  <cellXfs count="150">
    <xf numFmtId="0" fontId="0" fillId="0" borderId="0" xfId="0"/>
    <xf numFmtId="0" fontId="22" fillId="0" borderId="1" xfId="0" applyFont="1" applyBorder="1" applyAlignment="1">
      <alignment horizontal="left" vertical="center" wrapText="1"/>
    </xf>
    <xf numFmtId="0" fontId="22" fillId="0" borderId="0" xfId="0" applyFont="1" applyAlignment="1">
      <alignment horizontal="left" vertical="center"/>
    </xf>
    <xf numFmtId="0" fontId="24" fillId="34" borderId="1" xfId="1" applyFont="1" applyFill="1" applyBorder="1" applyAlignment="1">
      <alignment horizontal="right" vertical="center" wrapText="1"/>
    </xf>
    <xf numFmtId="14" fontId="22" fillId="0" borderId="1" xfId="0" applyNumberFormat="1" applyFont="1" applyBorder="1" applyAlignment="1">
      <alignment horizontal="right" vertical="center" wrapText="1"/>
    </xf>
    <xf numFmtId="0" fontId="22" fillId="0" borderId="0" xfId="0" applyFont="1" applyAlignment="1">
      <alignment horizontal="right" vertical="center"/>
    </xf>
    <xf numFmtId="0" fontId="22" fillId="35" borderId="1" xfId="0" applyFont="1" applyFill="1" applyBorder="1" applyAlignment="1">
      <alignment horizontal="left" vertical="center" wrapText="1"/>
    </xf>
    <xf numFmtId="14" fontId="21" fillId="35" borderId="1" xfId="0" applyNumberFormat="1" applyFont="1" applyFill="1" applyBorder="1" applyAlignment="1">
      <alignment horizontal="right" vertical="center" wrapText="1"/>
    </xf>
    <xf numFmtId="0" fontId="21" fillId="35" borderId="1" xfId="0" applyFont="1" applyFill="1" applyBorder="1" applyAlignment="1">
      <alignment horizontal="left" vertical="center" wrapText="1"/>
    </xf>
    <xf numFmtId="0" fontId="22" fillId="0" borderId="1" xfId="0" applyFont="1" applyBorder="1" applyAlignment="1">
      <alignment horizontal="left" vertical="center"/>
    </xf>
    <xf numFmtId="0" fontId="21" fillId="35" borderId="1" xfId="1" applyFont="1" applyFill="1" applyBorder="1" applyAlignment="1">
      <alignment horizontal="left" vertical="center" wrapText="1"/>
    </xf>
    <xf numFmtId="0" fontId="22" fillId="35" borderId="1" xfId="0" applyFont="1" applyFill="1" applyBorder="1" applyAlignment="1">
      <alignment horizontal="left" vertical="center"/>
    </xf>
    <xf numFmtId="0" fontId="2"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center"/>
    </xf>
    <xf numFmtId="0" fontId="27" fillId="34" borderId="1" xfId="1" applyFont="1" applyFill="1" applyBorder="1" applyAlignment="1">
      <alignment horizontal="right" vertical="center" wrapText="1"/>
    </xf>
    <xf numFmtId="4" fontId="22" fillId="0" borderId="0" xfId="0" applyNumberFormat="1" applyFont="1" applyAlignment="1">
      <alignment horizontal="right" vertical="center" wrapText="1"/>
    </xf>
    <xf numFmtId="4" fontId="22" fillId="35" borderId="1" xfId="0" applyNumberFormat="1" applyFont="1" applyFill="1" applyBorder="1" applyAlignment="1">
      <alignment horizontal="right" vertical="center" wrapText="1"/>
    </xf>
    <xf numFmtId="4" fontId="21" fillId="35" borderId="1" xfId="1" applyNumberFormat="1" applyFont="1" applyFill="1" applyBorder="1" applyAlignment="1">
      <alignment horizontal="right" vertical="center" wrapText="1"/>
    </xf>
    <xf numFmtId="4" fontId="22" fillId="0" borderId="0" xfId="0" applyNumberFormat="1" applyFont="1" applyAlignment="1">
      <alignment horizontal="right" vertical="center"/>
    </xf>
    <xf numFmtId="4" fontId="2" fillId="0" borderId="0" xfId="0" applyNumberFormat="1" applyFont="1" applyAlignment="1">
      <alignment horizontal="right" vertical="center"/>
    </xf>
    <xf numFmtId="0" fontId="25" fillId="0" borderId="0" xfId="0" applyFont="1" applyAlignment="1">
      <alignment horizontal="right" vertical="center"/>
    </xf>
    <xf numFmtId="4" fontId="21" fillId="35" borderId="1" xfId="0" applyNumberFormat="1" applyFont="1" applyFill="1" applyBorder="1" applyAlignment="1">
      <alignment horizontal="right" vertical="center" wrapText="1"/>
    </xf>
    <xf numFmtId="4" fontId="22" fillId="0" borderId="1" xfId="0" applyNumberFormat="1" applyFont="1" applyBorder="1" applyAlignment="1">
      <alignment horizontal="right" vertical="center" wrapText="1"/>
    </xf>
    <xf numFmtId="0" fontId="22" fillId="35" borderId="14" xfId="0" applyFont="1" applyFill="1" applyBorder="1" applyAlignment="1">
      <alignment horizontal="left" vertical="center" wrapText="1"/>
    </xf>
    <xf numFmtId="4" fontId="22" fillId="0" borderId="0" xfId="0" applyNumberFormat="1" applyFont="1" applyAlignment="1">
      <alignment horizontal="left" vertical="center"/>
    </xf>
    <xf numFmtId="4" fontId="22" fillId="0" borderId="1" xfId="0" applyNumberFormat="1" applyFont="1" applyBorder="1" applyAlignment="1">
      <alignment horizontal="right" vertical="center"/>
    </xf>
    <xf numFmtId="4" fontId="22" fillId="0" borderId="1" xfId="0" applyNumberFormat="1" applyFont="1" applyBorder="1" applyAlignment="1">
      <alignment horizontal="left" vertical="center" wrapText="1"/>
    </xf>
    <xf numFmtId="4" fontId="22" fillId="0" borderId="0" xfId="0" applyNumberFormat="1" applyFont="1" applyAlignment="1">
      <alignment horizontal="left" vertical="center" wrapText="1"/>
    </xf>
    <xf numFmtId="0" fontId="22" fillId="0" borderId="14" xfId="0" applyFont="1" applyBorder="1" applyAlignment="1">
      <alignment horizontal="left" vertical="center" wrapText="1"/>
    </xf>
    <xf numFmtId="0" fontId="22" fillId="35" borderId="1" xfId="0" quotePrefix="1" applyFont="1" applyFill="1" applyBorder="1" applyAlignment="1">
      <alignment horizontal="left" vertical="center" wrapText="1"/>
    </xf>
    <xf numFmtId="4" fontId="22" fillId="0" borderId="11" xfId="0" applyNumberFormat="1" applyFont="1" applyBorder="1" applyAlignment="1">
      <alignment horizontal="right" vertical="center" wrapText="1"/>
    </xf>
    <xf numFmtId="4" fontId="22" fillId="35" borderId="1" xfId="0" applyNumberFormat="1" applyFont="1" applyFill="1" applyBorder="1" applyAlignment="1">
      <alignment horizontal="right" vertical="center"/>
    </xf>
    <xf numFmtId="4" fontId="19" fillId="34" borderId="1" xfId="1" applyNumberFormat="1" applyFont="1" applyFill="1" applyBorder="1" applyAlignment="1">
      <alignment horizontal="right" vertical="center" wrapText="1"/>
    </xf>
    <xf numFmtId="14" fontId="22" fillId="35" borderId="1" xfId="0" applyNumberFormat="1" applyFont="1" applyFill="1" applyBorder="1" applyAlignment="1">
      <alignment horizontal="right" vertical="center" wrapText="1"/>
    </xf>
    <xf numFmtId="164" fontId="22" fillId="35" borderId="1" xfId="0" applyNumberFormat="1" applyFont="1" applyFill="1" applyBorder="1" applyAlignment="1">
      <alignment horizontal="left" vertical="center" wrapText="1"/>
    </xf>
    <xf numFmtId="0" fontId="22" fillId="35" borderId="0" xfId="0" applyFont="1" applyFill="1" applyAlignment="1">
      <alignment horizontal="left" vertical="center"/>
    </xf>
    <xf numFmtId="4" fontId="22" fillId="35" borderId="1" xfId="0" applyNumberFormat="1" applyFont="1" applyFill="1" applyBorder="1" applyAlignment="1">
      <alignment horizontal="left" vertical="center" wrapText="1"/>
    </xf>
    <xf numFmtId="0" fontId="0" fillId="0" borderId="0" xfId="0" applyAlignment="1">
      <alignment horizontal="right"/>
    </xf>
    <xf numFmtId="0" fontId="0" fillId="36" borderId="0" xfId="0" applyFill="1"/>
    <xf numFmtId="14" fontId="0" fillId="0" borderId="0" xfId="0" applyNumberFormat="1"/>
    <xf numFmtId="0" fontId="2" fillId="0" borderId="1" xfId="0" applyFont="1" applyBorder="1"/>
    <xf numFmtId="4" fontId="2" fillId="0" borderId="1" xfId="0" applyNumberFormat="1" applyFont="1" applyBorder="1"/>
    <xf numFmtId="14" fontId="2" fillId="0" borderId="1" xfId="0" applyNumberFormat="1" applyFont="1" applyBorder="1" applyAlignment="1">
      <alignment horizontal="right"/>
    </xf>
    <xf numFmtId="0" fontId="2" fillId="0" borderId="1" xfId="0" applyFont="1" applyBorder="1" applyAlignment="1">
      <alignment horizontal="left" vertical="center"/>
    </xf>
    <xf numFmtId="0" fontId="0" fillId="0" borderId="1" xfId="0" applyFont="1" applyBorder="1"/>
    <xf numFmtId="0" fontId="2" fillId="0" borderId="1" xfId="0" applyFont="1" applyFill="1" applyBorder="1"/>
    <xf numFmtId="0" fontId="2" fillId="0" borderId="1" xfId="0" applyFont="1" applyFill="1" applyBorder="1" applyAlignment="1">
      <alignment horizontal="left" vertical="center"/>
    </xf>
    <xf numFmtId="0" fontId="0" fillId="0" borderId="1" xfId="0" applyFont="1" applyFill="1" applyBorder="1"/>
    <xf numFmtId="4" fontId="2" fillId="0" borderId="1" xfId="0" applyNumberFormat="1" applyFont="1" applyFill="1" applyBorder="1"/>
    <xf numFmtId="14" fontId="2" fillId="0" borderId="1" xfId="0" applyNumberFormat="1" applyFont="1" applyFill="1" applyBorder="1" applyAlignment="1">
      <alignment horizontal="right"/>
    </xf>
    <xf numFmtId="0" fontId="14" fillId="33" borderId="1" xfId="1" applyFont="1" applyFill="1" applyBorder="1" applyAlignment="1">
      <alignment horizontal="left" vertical="center" wrapText="1"/>
    </xf>
    <xf numFmtId="4" fontId="14" fillId="33" borderId="1" xfId="1" applyNumberFormat="1" applyFont="1" applyFill="1" applyBorder="1" applyAlignment="1">
      <alignment horizontal="left" vertical="center" wrapText="1"/>
    </xf>
    <xf numFmtId="0" fontId="14" fillId="33" borderId="1" xfId="1" applyFont="1" applyFill="1" applyBorder="1" applyAlignment="1">
      <alignment horizontal="right" vertical="center" wrapText="1"/>
    </xf>
    <xf numFmtId="0" fontId="29" fillId="33" borderId="1" xfId="1" applyFont="1" applyFill="1" applyBorder="1" applyAlignment="1">
      <alignment horizontal="left" vertical="center" wrapText="1"/>
    </xf>
    <xf numFmtId="4" fontId="29" fillId="33" borderId="1" xfId="1" applyNumberFormat="1" applyFont="1" applyFill="1" applyBorder="1" applyAlignment="1">
      <alignment horizontal="left" vertical="center" wrapText="1"/>
    </xf>
    <xf numFmtId="0" fontId="29" fillId="33" borderId="1" xfId="1" applyFont="1" applyFill="1" applyBorder="1" applyAlignment="1">
      <alignment horizontal="right" vertical="center" wrapText="1"/>
    </xf>
    <xf numFmtId="0" fontId="18" fillId="0" borderId="0" xfId="0" applyFont="1"/>
    <xf numFmtId="0" fontId="30" fillId="0" borderId="0" xfId="0" applyFont="1" applyAlignment="1">
      <alignment horizontal="left" vertical="center" wrapText="1"/>
    </xf>
    <xf numFmtId="0" fontId="2" fillId="35" borderId="1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5" fillId="0" borderId="14" xfId="0" applyFont="1" applyFill="1" applyBorder="1" applyAlignment="1">
      <alignment horizontal="left" vertical="center" wrapText="1"/>
    </xf>
    <xf numFmtId="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2" fillId="35"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xf>
    <xf numFmtId="4" fontId="2" fillId="35" borderId="1" xfId="0" applyNumberFormat="1" applyFont="1" applyFill="1" applyBorder="1" applyAlignment="1">
      <alignment horizontal="right" vertical="center" wrapText="1"/>
    </xf>
    <xf numFmtId="14" fontId="2" fillId="35" borderId="1" xfId="0" applyNumberFormat="1" applyFont="1" applyFill="1" applyBorder="1" applyAlignment="1">
      <alignment horizontal="right" vertical="center" wrapText="1"/>
    </xf>
    <xf numFmtId="14" fontId="25" fillId="35" borderId="1" xfId="0" applyNumberFormat="1" applyFont="1" applyFill="1" applyBorder="1" applyAlignment="1">
      <alignment horizontal="right" vertical="center" wrapText="1"/>
    </xf>
    <xf numFmtId="4" fontId="2" fillId="35" borderId="1" xfId="0" applyNumberFormat="1" applyFont="1" applyFill="1" applyBorder="1" applyAlignment="1">
      <alignment horizontal="left" vertical="center" wrapText="1"/>
    </xf>
    <xf numFmtId="0" fontId="22" fillId="0" borderId="0" xfId="0" applyFont="1"/>
    <xf numFmtId="0" fontId="31" fillId="0" borderId="0" xfId="0" applyFont="1"/>
    <xf numFmtId="0" fontId="2" fillId="0" borderId="1" xfId="0" applyFont="1" applyBorder="1" applyAlignment="1">
      <alignment wrapText="1"/>
    </xf>
    <xf numFmtId="0" fontId="2" fillId="0" borderId="0" xfId="0" applyFont="1" applyAlignment="1">
      <alignment wrapText="1"/>
    </xf>
    <xf numFmtId="0" fontId="32" fillId="0" borderId="1" xfId="0" applyFont="1" applyBorder="1" applyAlignment="1">
      <alignment wrapText="1"/>
    </xf>
    <xf numFmtId="4" fontId="19" fillId="34" borderId="14" xfId="1" applyNumberFormat="1" applyFont="1" applyFill="1" applyBorder="1" applyAlignment="1">
      <alignment horizontal="right" vertical="center" wrapText="1"/>
    </xf>
    <xf numFmtId="0" fontId="27" fillId="34" borderId="14" xfId="1" applyFont="1" applyFill="1" applyBorder="1" applyAlignment="1">
      <alignment horizontal="right" vertical="center" wrapText="1"/>
    </xf>
    <xf numFmtId="0" fontId="25" fillId="0" borderId="1" xfId="0" applyFont="1" applyBorder="1" applyAlignment="1">
      <alignment horizontal="left" vertical="center" wrapText="1"/>
    </xf>
    <xf numFmtId="0" fontId="2" fillId="0" borderId="1" xfId="0" applyFont="1" applyBorder="1" applyAlignment="1">
      <alignment horizontal="left"/>
    </xf>
    <xf numFmtId="0" fontId="2" fillId="0" borderId="1" xfId="0" applyFont="1" applyBorder="1" applyAlignment="1">
      <alignment vertical="center"/>
    </xf>
    <xf numFmtId="0" fontId="0" fillId="0" borderId="0" xfId="0" applyFill="1"/>
    <xf numFmtId="4" fontId="21" fillId="35" borderId="1" xfId="1" applyNumberFormat="1" applyFont="1" applyFill="1" applyBorder="1" applyAlignment="1">
      <alignment vertical="center" wrapText="1"/>
    </xf>
    <xf numFmtId="0" fontId="21" fillId="35" borderId="14" xfId="0" applyFont="1" applyFill="1" applyBorder="1" applyAlignment="1">
      <alignment horizontal="left" vertical="center" wrapText="1"/>
    </xf>
    <xf numFmtId="0" fontId="22" fillId="35" borderId="0" xfId="0" applyFont="1" applyFill="1" applyAlignment="1">
      <alignment horizontal="left" vertical="center" wrapText="1"/>
    </xf>
    <xf numFmtId="4" fontId="21" fillId="35" borderId="14" xfId="0" applyNumberFormat="1" applyFont="1" applyFill="1" applyBorder="1" applyAlignment="1">
      <alignment horizontal="right" vertical="center" wrapText="1"/>
    </xf>
    <xf numFmtId="4" fontId="2" fillId="0" borderId="0" xfId="0" applyNumberFormat="1" applyFont="1" applyAlignment="1">
      <alignment horizontal="left" vertical="center"/>
    </xf>
    <xf numFmtId="4" fontId="0" fillId="0" borderId="0" xfId="0" applyNumberFormat="1"/>
    <xf numFmtId="0" fontId="0" fillId="0" borderId="1" xfId="0" applyBorder="1"/>
    <xf numFmtId="4" fontId="0" fillId="0" borderId="1" xfId="0" applyNumberFormat="1" applyBorder="1" applyAlignment="1">
      <alignment horizontal="right"/>
    </xf>
    <xf numFmtId="4" fontId="0" fillId="0" borderId="1" xfId="0" applyNumberFormat="1" applyBorder="1"/>
    <xf numFmtId="0" fontId="17" fillId="37" borderId="1" xfId="0" applyFont="1" applyFill="1" applyBorder="1" applyAlignment="1">
      <alignment horizontal="left"/>
    </xf>
    <xf numFmtId="4" fontId="17" fillId="37" borderId="1" xfId="0" applyNumberFormat="1" applyFont="1" applyFill="1" applyBorder="1"/>
    <xf numFmtId="0" fontId="34" fillId="37" borderId="1" xfId="0" applyFont="1" applyFill="1" applyBorder="1" applyAlignment="1">
      <alignment horizontal="left"/>
    </xf>
    <xf numFmtId="4" fontId="34" fillId="37" borderId="1" xfId="0" applyNumberFormat="1" applyFont="1" applyFill="1" applyBorder="1"/>
    <xf numFmtId="0" fontId="17" fillId="37" borderId="1" xfId="0" applyFont="1" applyFill="1" applyBorder="1" applyAlignment="1">
      <alignment horizontal="right"/>
    </xf>
    <xf numFmtId="4" fontId="17" fillId="37" borderId="1" xfId="0" applyNumberFormat="1" applyFont="1" applyFill="1" applyBorder="1" applyAlignment="1">
      <alignment horizontal="right"/>
    </xf>
    <xf numFmtId="0" fontId="17" fillId="37" borderId="1" xfId="0" applyFont="1" applyFill="1" applyBorder="1"/>
    <xf numFmtId="0" fontId="14" fillId="33" borderId="1" xfId="1" applyFont="1" applyFill="1" applyBorder="1" applyAlignment="1">
      <alignment horizontal="right" wrapText="1"/>
    </xf>
    <xf numFmtId="0" fontId="14" fillId="33" borderId="1" xfId="1" applyFont="1" applyFill="1" applyBorder="1" applyAlignment="1">
      <alignment horizontal="left" wrapText="1"/>
    </xf>
    <xf numFmtId="0" fontId="17" fillId="38" borderId="1" xfId="0" applyFont="1" applyFill="1" applyBorder="1"/>
    <xf numFmtId="0" fontId="17" fillId="39" borderId="1" xfId="0" applyFont="1" applyFill="1" applyBorder="1"/>
    <xf numFmtId="4" fontId="17" fillId="39" borderId="1" xfId="0" applyNumberFormat="1" applyFont="1" applyFill="1" applyBorder="1"/>
    <xf numFmtId="0" fontId="17" fillId="0" borderId="0" xfId="0" applyFont="1"/>
    <xf numFmtId="0" fontId="21" fillId="0" borderId="14" xfId="0" applyFont="1" applyBorder="1" applyAlignment="1">
      <alignment horizontal="left" vertical="center" wrapText="1"/>
    </xf>
    <xf numFmtId="0" fontId="21" fillId="0" borderId="1" xfId="0" applyFont="1" applyBorder="1" applyAlignment="1">
      <alignment horizontal="left" vertical="center" wrapText="1"/>
    </xf>
    <xf numFmtId="14" fontId="22" fillId="0" borderId="1" xfId="0" applyNumberFormat="1" applyFont="1" applyBorder="1" applyAlignment="1">
      <alignment horizontal="right" vertical="center"/>
    </xf>
    <xf numFmtId="14" fontId="21" fillId="37" borderId="1" xfId="0" applyNumberFormat="1" applyFont="1" applyFill="1" applyBorder="1" applyAlignment="1">
      <alignment horizontal="right" vertical="center" wrapText="1"/>
    </xf>
    <xf numFmtId="0" fontId="22" fillId="37" borderId="1" xfId="0" applyFont="1" applyFill="1" applyBorder="1" applyAlignment="1">
      <alignment horizontal="right" vertical="center" wrapText="1"/>
    </xf>
    <xf numFmtId="0" fontId="21" fillId="37" borderId="1" xfId="1" applyFont="1" applyFill="1" applyBorder="1" applyAlignment="1">
      <alignment horizontal="right" vertical="center" wrapText="1"/>
    </xf>
    <xf numFmtId="164" fontId="22" fillId="0" borderId="1" xfId="0" applyNumberFormat="1" applyFont="1" applyBorder="1" applyAlignment="1">
      <alignment horizontal="left" vertical="center" wrapText="1"/>
    </xf>
    <xf numFmtId="14" fontId="21" fillId="0" borderId="1" xfId="0" applyNumberFormat="1" applyFont="1" applyBorder="1" applyAlignment="1">
      <alignment horizontal="right" vertical="center" wrapText="1"/>
    </xf>
    <xf numFmtId="4" fontId="21" fillId="0" borderId="1" xfId="0" applyNumberFormat="1" applyFont="1" applyBorder="1" applyAlignment="1">
      <alignment horizontal="right" vertical="center" wrapText="1"/>
    </xf>
    <xf numFmtId="0" fontId="22" fillId="0" borderId="1" xfId="0" applyFont="1" applyBorder="1" applyAlignment="1">
      <alignment vertical="center" wrapText="1"/>
    </xf>
    <xf numFmtId="0" fontId="21" fillId="0" borderId="1" xfId="0" applyFont="1" applyBorder="1" applyAlignment="1">
      <alignment vertical="center" wrapText="1"/>
    </xf>
    <xf numFmtId="0" fontId="21" fillId="0" borderId="13" xfId="0" applyFont="1" applyBorder="1" applyAlignment="1">
      <alignment horizontal="left" vertical="center" wrapText="1"/>
    </xf>
    <xf numFmtId="4" fontId="22" fillId="0" borderId="1" xfId="0" quotePrefix="1" applyNumberFormat="1" applyFont="1" applyBorder="1" applyAlignment="1">
      <alignment horizontal="right" vertical="center" wrapText="1"/>
    </xf>
    <xf numFmtId="4" fontId="21" fillId="0" borderId="14" xfId="0" applyNumberFormat="1" applyFont="1" applyBorder="1" applyAlignment="1">
      <alignment horizontal="right" vertical="center" wrapText="1"/>
    </xf>
    <xf numFmtId="0" fontId="19" fillId="34" borderId="1" xfId="1" applyFont="1" applyFill="1" applyBorder="1" applyAlignment="1">
      <alignment horizontal="right" vertical="center" wrapText="1"/>
    </xf>
    <xf numFmtId="0" fontId="22" fillId="0" borderId="1" xfId="0" applyFont="1" applyBorder="1" applyAlignment="1">
      <alignment horizontal="right" vertical="center" wrapText="1"/>
    </xf>
    <xf numFmtId="0" fontId="22" fillId="35" borderId="1" xfId="0" applyFont="1" applyFill="1" applyBorder="1" applyAlignment="1">
      <alignment horizontal="right" vertical="center" wrapText="1"/>
    </xf>
    <xf numFmtId="0" fontId="26" fillId="0" borderId="0" xfId="1" applyFont="1" applyAlignment="1">
      <alignment horizontal="left" vertical="center"/>
    </xf>
    <xf numFmtId="4" fontId="24" fillId="0" borderId="0" xfId="1" applyNumberFormat="1" applyFont="1" applyAlignment="1">
      <alignment horizontal="left" vertical="center"/>
    </xf>
    <xf numFmtId="0" fontId="33" fillId="0" borderId="0" xfId="0" applyFont="1" applyAlignment="1">
      <alignment horizontal="left" vertical="center"/>
    </xf>
    <xf numFmtId="0" fontId="19" fillId="40" borderId="1" xfId="1" applyFont="1" applyFill="1" applyBorder="1" applyAlignment="1">
      <alignment horizontal="left" vertical="center" wrapText="1"/>
    </xf>
    <xf numFmtId="4" fontId="19" fillId="40" borderId="1" xfId="1" applyNumberFormat="1" applyFont="1" applyFill="1" applyBorder="1" applyAlignment="1">
      <alignment horizontal="right" vertical="center" wrapText="1"/>
    </xf>
    <xf numFmtId="4" fontId="35" fillId="41" borderId="1" xfId="0" applyNumberFormat="1" applyFont="1" applyFill="1" applyBorder="1" applyAlignment="1">
      <alignment horizontal="right" vertical="center" wrapText="1"/>
    </xf>
    <xf numFmtId="0" fontId="36" fillId="0" borderId="0" xfId="0" applyFont="1" applyAlignment="1">
      <alignment horizontal="left" vertical="center"/>
    </xf>
    <xf numFmtId="0" fontId="35" fillId="0" borderId="0" xfId="0" applyFont="1" applyAlignment="1">
      <alignment horizontal="left" vertical="center"/>
    </xf>
    <xf numFmtId="0" fontId="35" fillId="37" borderId="1" xfId="0" applyFont="1" applyFill="1" applyBorder="1" applyAlignment="1">
      <alignment horizontal="right" vertical="center"/>
    </xf>
    <xf numFmtId="0" fontId="19" fillId="34" borderId="12" xfId="1" applyFont="1" applyFill="1" applyBorder="1" applyAlignment="1">
      <alignment horizontal="center" vertical="center" wrapText="1"/>
    </xf>
    <xf numFmtId="0" fontId="19" fillId="34" borderId="13" xfId="1" applyFont="1" applyFill="1" applyBorder="1" applyAlignment="1">
      <alignment horizontal="center" vertical="center" wrapText="1"/>
    </xf>
    <xf numFmtId="0" fontId="19" fillId="34" borderId="1" xfId="1" applyFont="1" applyFill="1" applyBorder="1" applyAlignment="1">
      <alignment horizontal="center" vertical="center" wrapText="1"/>
    </xf>
    <xf numFmtId="0" fontId="19" fillId="34" borderId="14" xfId="1" applyFont="1" applyFill="1" applyBorder="1" applyAlignment="1">
      <alignment horizontal="center" vertical="center" wrapText="1"/>
    </xf>
    <xf numFmtId="4" fontId="35" fillId="37" borderId="1" xfId="0" applyNumberFormat="1" applyFont="1" applyFill="1" applyBorder="1" applyAlignment="1">
      <alignment horizontal="center" vertical="center"/>
    </xf>
    <xf numFmtId="0" fontId="20" fillId="0" borderId="1" xfId="1" applyFont="1" applyBorder="1" applyAlignment="1">
      <alignment horizontal="center" vertical="center"/>
    </xf>
    <xf numFmtId="0" fontId="19" fillId="34" borderId="11" xfId="1" applyFont="1" applyFill="1" applyBorder="1" applyAlignment="1">
      <alignment horizontal="center" vertical="center" wrapText="1"/>
    </xf>
    <xf numFmtId="0" fontId="25" fillId="0" borderId="1" xfId="1" applyFont="1" applyFill="1" applyBorder="1" applyAlignment="1">
      <alignment horizontal="left" vertical="center" wrapText="1"/>
    </xf>
    <xf numFmtId="0" fontId="28" fillId="34" borderId="15" xfId="1" applyFont="1" applyFill="1" applyBorder="1" applyAlignment="1">
      <alignment horizontal="center" vertical="center" wrapText="1"/>
    </xf>
    <xf numFmtId="0" fontId="28" fillId="34" borderId="16" xfId="1" applyFont="1" applyFill="1" applyBorder="1" applyAlignment="1">
      <alignment horizontal="center" vertical="center" wrapText="1"/>
    </xf>
    <xf numFmtId="0" fontId="28" fillId="34" borderId="12" xfId="1" applyFont="1" applyFill="1" applyBorder="1" applyAlignment="1">
      <alignment horizontal="center" vertical="center" wrapText="1"/>
    </xf>
    <xf numFmtId="0" fontId="28" fillId="34" borderId="13" xfId="1" applyFont="1" applyFill="1" applyBorder="1" applyAlignment="1">
      <alignment horizontal="center" vertical="center" wrapText="1"/>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20" fillId="0" borderId="13" xfId="1" applyFont="1" applyBorder="1" applyAlignment="1">
      <alignment horizontal="center" vertical="center"/>
    </xf>
    <xf numFmtId="0" fontId="25" fillId="0" borderId="1" xfId="1" applyFont="1" applyBorder="1" applyAlignment="1">
      <alignment horizontal="left" vertical="center" wrapText="1"/>
    </xf>
    <xf numFmtId="0" fontId="20" fillId="0" borderId="1" xfId="1" applyFont="1" applyFill="1"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erekening" xfId="12" builtinId="22" customBuiltin="1"/>
    <cellStyle name="Controlecel" xfId="14" builtinId="23" customBuiltin="1"/>
    <cellStyle name="Gekoppelde cel" xfId="13" builtinId="24" customBuiltin="1"/>
    <cellStyle name="Goed" xfId="7" builtinId="26" customBuiltin="1"/>
    <cellStyle name="Invoer" xfId="10" builtinId="20" customBuiltin="1"/>
    <cellStyle name="Kop 1" xfId="3" builtinId="16" customBuiltin="1"/>
    <cellStyle name="Kop 2" xfId="4" builtinId="17" customBuiltin="1"/>
    <cellStyle name="Kop 3" xfId="5" builtinId="18" customBuiltin="1"/>
    <cellStyle name="Kop 4" xfId="6" builtinId="19" customBuiltin="1"/>
    <cellStyle name="Neutraal" xfId="9" builtinId="28" customBuiltin="1"/>
    <cellStyle name="Notitie" xfId="16" builtinId="10" customBuiltin="1"/>
    <cellStyle name="Ongeldig" xfId="8" builtinId="27" customBuiltin="1"/>
    <cellStyle name="Standaard" xfId="0" builtinId="0"/>
    <cellStyle name="Standaard 2" xfId="1" xr:uid="{00000000-0005-0000-0000-000025000000}"/>
    <cellStyle name="Titel" xfId="2" builtinId="15" customBuiltin="1"/>
    <cellStyle name="Totaal" xfId="18" builtinId="25" customBuiltin="1"/>
    <cellStyle name="Uitvoer" xfId="11" builtinId="21" customBuiltin="1"/>
    <cellStyle name="Verklarende tekst" xfId="17" builtinId="53" customBuiltin="1"/>
    <cellStyle name="Waarschuwingstekst" xfId="15" builtinId="11" customBuiltin="1"/>
  </cellStyles>
  <dxfs count="0"/>
  <tableStyles count="0" defaultTableStyle="TableStyleMedium2" defaultPivotStyle="PivotStyleLight16"/>
  <colors>
    <mruColors>
      <color rgb="FFCCFF66"/>
      <color rgb="FF66FF33"/>
      <color rgb="FF00FFFF"/>
      <color rgb="FFFFFF00"/>
      <color rgb="FFFFFFCC"/>
      <color rgb="FFFF66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3"/>
  <sheetViews>
    <sheetView tabSelected="1" zoomScale="130" zoomScaleNormal="130" workbookViewId="0">
      <pane xSplit="1" ySplit="1" topLeftCell="B2" activePane="bottomRight" state="frozen"/>
      <selection pane="topRight" activeCell="B1" sqref="B1"/>
      <selection pane="bottomLeft" activeCell="A2" sqref="A2"/>
      <selection pane="bottomRight" activeCell="A2" sqref="A2:H2"/>
    </sheetView>
  </sheetViews>
  <sheetFormatPr defaultColWidth="8.85546875" defaultRowHeight="15" x14ac:dyDescent="0.25"/>
  <cols>
    <col min="1" max="1" width="15.7109375" style="12" customWidth="1"/>
    <col min="2" max="2" width="16.42578125" style="14" customWidth="1"/>
    <col min="3" max="3" width="13.42578125" style="12" customWidth="1"/>
    <col min="4" max="5" width="23.140625" style="12" customWidth="1"/>
    <col min="6" max="6" width="70" style="12" customWidth="1"/>
    <col min="7" max="7" width="15.7109375" style="20" customWidth="1"/>
    <col min="8" max="8" width="20.7109375" style="21" customWidth="1"/>
    <col min="9" max="16384" width="8.85546875" style="12"/>
  </cols>
  <sheetData>
    <row r="1" spans="1:8" ht="23.25" x14ac:dyDescent="0.25">
      <c r="A1" s="145" t="s">
        <v>1516</v>
      </c>
      <c r="B1" s="146"/>
      <c r="C1" s="146"/>
      <c r="D1" s="146"/>
      <c r="E1" s="146"/>
      <c r="F1" s="146"/>
      <c r="G1" s="146"/>
      <c r="H1" s="147"/>
    </row>
    <row r="2" spans="1:8" ht="29.45" customHeight="1" x14ac:dyDescent="0.25">
      <c r="A2" s="148" t="s">
        <v>1517</v>
      </c>
      <c r="B2" s="148"/>
      <c r="C2" s="148"/>
      <c r="D2" s="148"/>
      <c r="E2" s="148"/>
      <c r="F2" s="148"/>
      <c r="G2" s="148"/>
      <c r="H2" s="148"/>
    </row>
    <row r="3" spans="1:8" s="58" customFormat="1" ht="25.5" x14ac:dyDescent="0.25">
      <c r="A3" s="54" t="s">
        <v>12</v>
      </c>
      <c r="B3" s="54" t="s">
        <v>13</v>
      </c>
      <c r="C3" s="54" t="s">
        <v>0</v>
      </c>
      <c r="D3" s="54" t="s">
        <v>1</v>
      </c>
      <c r="E3" s="54" t="s">
        <v>2</v>
      </c>
      <c r="F3" s="54" t="s">
        <v>3</v>
      </c>
      <c r="G3" s="55" t="s">
        <v>11</v>
      </c>
      <c r="H3" s="56" t="s">
        <v>4</v>
      </c>
    </row>
    <row r="4" spans="1:8" s="13" customFormat="1" ht="15.6" customHeight="1" x14ac:dyDescent="0.25">
      <c r="A4" s="133" t="s">
        <v>5</v>
      </c>
      <c r="B4" s="133"/>
      <c r="C4" s="133"/>
      <c r="D4" s="133"/>
      <c r="E4" s="133"/>
      <c r="F4" s="134"/>
      <c r="G4" s="33">
        <f>SUM(G5:G15)</f>
        <v>13418366.93</v>
      </c>
      <c r="H4" s="15"/>
    </row>
    <row r="5" spans="1:8" s="13" customFormat="1" ht="25.5" x14ac:dyDescent="0.25">
      <c r="A5" s="24" t="s">
        <v>29</v>
      </c>
      <c r="B5" s="29" t="s">
        <v>26</v>
      </c>
      <c r="C5" s="29" t="s">
        <v>31</v>
      </c>
      <c r="D5" s="107" t="s">
        <v>30</v>
      </c>
      <c r="E5" s="107" t="s">
        <v>90</v>
      </c>
      <c r="F5" s="24" t="s">
        <v>32</v>
      </c>
      <c r="G5" s="16">
        <v>2657827.91</v>
      </c>
      <c r="H5" s="4">
        <v>43171</v>
      </c>
    </row>
    <row r="6" spans="1:8" s="13" customFormat="1" ht="25.5" x14ac:dyDescent="0.25">
      <c r="A6" s="6" t="s">
        <v>87</v>
      </c>
      <c r="B6" s="1" t="s">
        <v>14</v>
      </c>
      <c r="C6" s="1" t="s">
        <v>71</v>
      </c>
      <c r="D6" s="108" t="s">
        <v>88</v>
      </c>
      <c r="E6" s="108" t="s">
        <v>89</v>
      </c>
      <c r="F6" s="1" t="s">
        <v>91</v>
      </c>
      <c r="G6" s="23">
        <v>66959.490000000005</v>
      </c>
      <c r="H6" s="4">
        <v>43277</v>
      </c>
    </row>
    <row r="7" spans="1:8" s="13" customFormat="1" ht="12.75" x14ac:dyDescent="0.25">
      <c r="A7" s="6" t="s">
        <v>106</v>
      </c>
      <c r="B7" s="1" t="s">
        <v>72</v>
      </c>
      <c r="C7" s="9" t="s">
        <v>109</v>
      </c>
      <c r="D7" s="9" t="s">
        <v>107</v>
      </c>
      <c r="E7" s="9" t="s">
        <v>108</v>
      </c>
      <c r="F7" s="1" t="s">
        <v>110</v>
      </c>
      <c r="G7" s="26">
        <v>2036149.26</v>
      </c>
      <c r="H7" s="109">
        <v>43286</v>
      </c>
    </row>
    <row r="8" spans="1:8" s="13" customFormat="1" ht="38.25" x14ac:dyDescent="0.25">
      <c r="A8" s="6" t="s">
        <v>1099</v>
      </c>
      <c r="B8" s="1" t="s">
        <v>16</v>
      </c>
      <c r="C8" s="9" t="s">
        <v>944</v>
      </c>
      <c r="D8" s="9" t="s">
        <v>1072</v>
      </c>
      <c r="E8" s="9" t="s">
        <v>1011</v>
      </c>
      <c r="F8" s="1" t="s">
        <v>1100</v>
      </c>
      <c r="G8" s="16">
        <v>58658.39</v>
      </c>
      <c r="H8" s="110" t="s">
        <v>1101</v>
      </c>
    </row>
    <row r="9" spans="1:8" s="25" customFormat="1" ht="25.5" x14ac:dyDescent="0.25">
      <c r="A9" s="6" t="s">
        <v>179</v>
      </c>
      <c r="B9" s="1" t="s">
        <v>26</v>
      </c>
      <c r="C9" s="1" t="s">
        <v>39</v>
      </c>
      <c r="D9" s="6" t="s">
        <v>180</v>
      </c>
      <c r="E9" s="6" t="s">
        <v>181</v>
      </c>
      <c r="F9" s="1" t="s">
        <v>182</v>
      </c>
      <c r="G9" s="17">
        <v>1572327.58</v>
      </c>
      <c r="H9" s="4">
        <v>43396</v>
      </c>
    </row>
    <row r="10" spans="1:8" s="25" customFormat="1" ht="63.75" x14ac:dyDescent="0.25">
      <c r="A10" s="6" t="s">
        <v>1102</v>
      </c>
      <c r="B10" s="1" t="s">
        <v>72</v>
      </c>
      <c r="C10" s="1" t="s">
        <v>1009</v>
      </c>
      <c r="D10" s="25" t="s">
        <v>1071</v>
      </c>
      <c r="E10" s="1" t="s">
        <v>1010</v>
      </c>
      <c r="F10" s="1" t="s">
        <v>1103</v>
      </c>
      <c r="G10" s="23">
        <v>22119.57</v>
      </c>
      <c r="H10" s="111" t="s">
        <v>1104</v>
      </c>
    </row>
    <row r="11" spans="1:8" s="25" customFormat="1" ht="25.5" x14ac:dyDescent="0.25">
      <c r="A11" s="6" t="s">
        <v>225</v>
      </c>
      <c r="B11" s="6" t="s">
        <v>16</v>
      </c>
      <c r="C11" s="6" t="s">
        <v>228</v>
      </c>
      <c r="D11" s="6" t="s">
        <v>226</v>
      </c>
      <c r="E11" s="6" t="s">
        <v>227</v>
      </c>
      <c r="F11" s="6" t="s">
        <v>229</v>
      </c>
      <c r="G11" s="17">
        <v>1406271.8</v>
      </c>
      <c r="H11" s="34">
        <v>43447</v>
      </c>
    </row>
    <row r="12" spans="1:8" s="25" customFormat="1" ht="38.25" x14ac:dyDescent="0.25">
      <c r="A12" s="6" t="s">
        <v>332</v>
      </c>
      <c r="B12" s="6" t="s">
        <v>14</v>
      </c>
      <c r="C12" s="6" t="s">
        <v>299</v>
      </c>
      <c r="D12" s="6" t="s">
        <v>333</v>
      </c>
      <c r="E12" s="6" t="s">
        <v>334</v>
      </c>
      <c r="F12" s="6" t="s">
        <v>335</v>
      </c>
      <c r="G12" s="17">
        <v>1638.72</v>
      </c>
      <c r="H12" s="7" t="s">
        <v>336</v>
      </c>
    </row>
    <row r="13" spans="1:8" s="25" customFormat="1" ht="25.5" x14ac:dyDescent="0.25">
      <c r="A13" s="6" t="s">
        <v>292</v>
      </c>
      <c r="B13" s="6" t="s">
        <v>14</v>
      </c>
      <c r="C13" s="6" t="s">
        <v>15</v>
      </c>
      <c r="D13" s="6" t="s">
        <v>293</v>
      </c>
      <c r="E13" s="6" t="s">
        <v>294</v>
      </c>
      <c r="F13" s="6" t="s">
        <v>295</v>
      </c>
      <c r="G13" s="17">
        <v>412378.33</v>
      </c>
      <c r="H13" s="34">
        <v>43454</v>
      </c>
    </row>
    <row r="14" spans="1:8" s="25" customFormat="1" ht="25.5" x14ac:dyDescent="0.25">
      <c r="A14" s="6" t="s">
        <v>230</v>
      </c>
      <c r="B14" s="6" t="s">
        <v>14</v>
      </c>
      <c r="C14" s="37" t="s">
        <v>233</v>
      </c>
      <c r="D14" s="37" t="s">
        <v>231</v>
      </c>
      <c r="E14" s="37" t="s">
        <v>232</v>
      </c>
      <c r="F14" s="37" t="s">
        <v>234</v>
      </c>
      <c r="G14" s="17">
        <v>2355804.9500000002</v>
      </c>
      <c r="H14" s="34">
        <v>43454</v>
      </c>
    </row>
    <row r="15" spans="1:8" s="25" customFormat="1" ht="25.5" x14ac:dyDescent="0.25">
      <c r="A15" s="6" t="s">
        <v>235</v>
      </c>
      <c r="B15" s="6" t="s">
        <v>26</v>
      </c>
      <c r="C15" s="6" t="s">
        <v>238</v>
      </c>
      <c r="D15" s="6" t="s">
        <v>236</v>
      </c>
      <c r="E15" s="6" t="s">
        <v>237</v>
      </c>
      <c r="F15" s="6" t="s">
        <v>239</v>
      </c>
      <c r="G15" s="17">
        <v>2828230.93</v>
      </c>
      <c r="H15" s="34">
        <v>43454</v>
      </c>
    </row>
    <row r="16" spans="1:8" s="13" customFormat="1" ht="15.6" customHeight="1" x14ac:dyDescent="0.25">
      <c r="A16" s="139" t="s">
        <v>6</v>
      </c>
      <c r="B16" s="133"/>
      <c r="C16" s="133"/>
      <c r="D16" s="133"/>
      <c r="E16" s="133"/>
      <c r="F16" s="134"/>
      <c r="G16" s="33">
        <f>SUM(G17:G21)</f>
        <v>5694388.0899999999</v>
      </c>
      <c r="H16" s="3"/>
    </row>
    <row r="17" spans="1:8" s="13" customFormat="1" ht="25.5" x14ac:dyDescent="0.25">
      <c r="A17" s="1" t="s">
        <v>111</v>
      </c>
      <c r="B17" s="1" t="s">
        <v>72</v>
      </c>
      <c r="C17" s="1" t="s">
        <v>109</v>
      </c>
      <c r="D17" s="1" t="s">
        <v>112</v>
      </c>
      <c r="E17" s="1" t="s">
        <v>113</v>
      </c>
      <c r="F17" s="1" t="s">
        <v>114</v>
      </c>
      <c r="G17" s="23">
        <v>2489265.5699999998</v>
      </c>
      <c r="H17" s="4">
        <v>43286</v>
      </c>
    </row>
    <row r="18" spans="1:8" s="13" customFormat="1" ht="38.25" x14ac:dyDescent="0.25">
      <c r="A18" s="1" t="s">
        <v>1105</v>
      </c>
      <c r="B18" s="1" t="s">
        <v>40</v>
      </c>
      <c r="C18" s="1" t="s">
        <v>1013</v>
      </c>
      <c r="D18" s="1" t="s">
        <v>1074</v>
      </c>
      <c r="E18" s="1" t="s">
        <v>1014</v>
      </c>
      <c r="F18" s="1" t="s">
        <v>1106</v>
      </c>
      <c r="G18" s="23">
        <v>366590</v>
      </c>
      <c r="H18" s="110" t="s">
        <v>1107</v>
      </c>
    </row>
    <row r="19" spans="1:8" s="25" customFormat="1" ht="38.25" x14ac:dyDescent="0.25">
      <c r="A19" s="1" t="s">
        <v>170</v>
      </c>
      <c r="B19" s="1" t="s">
        <v>16</v>
      </c>
      <c r="C19" s="1" t="s">
        <v>173</v>
      </c>
      <c r="D19" s="1" t="s">
        <v>171</v>
      </c>
      <c r="E19" s="1" t="s">
        <v>172</v>
      </c>
      <c r="F19" s="1" t="s">
        <v>196</v>
      </c>
      <c r="G19" s="23">
        <v>1571546.19</v>
      </c>
      <c r="H19" s="4">
        <v>43388</v>
      </c>
    </row>
    <row r="20" spans="1:8" s="25" customFormat="1" ht="38.25" x14ac:dyDescent="0.25">
      <c r="A20" s="8" t="s">
        <v>240</v>
      </c>
      <c r="B20" s="8" t="s">
        <v>26</v>
      </c>
      <c r="C20" s="8" t="s">
        <v>31</v>
      </c>
      <c r="D20" s="8" t="s">
        <v>241</v>
      </c>
      <c r="E20" s="8" t="s">
        <v>242</v>
      </c>
      <c r="F20" s="8" t="s">
        <v>243</v>
      </c>
      <c r="G20" s="22">
        <v>1229931.05</v>
      </c>
      <c r="H20" s="4">
        <v>43446</v>
      </c>
    </row>
    <row r="21" spans="1:8" s="25" customFormat="1" ht="38.25" x14ac:dyDescent="0.25">
      <c r="A21" s="6" t="s">
        <v>1108</v>
      </c>
      <c r="B21" s="6" t="s">
        <v>14</v>
      </c>
      <c r="C21" s="6" t="s">
        <v>104</v>
      </c>
      <c r="D21" s="6" t="s">
        <v>1073</v>
      </c>
      <c r="E21" s="6" t="s">
        <v>1012</v>
      </c>
      <c r="F21" s="6" t="s">
        <v>1109</v>
      </c>
      <c r="G21" s="17">
        <v>37055.279999999999</v>
      </c>
      <c r="H21" s="110" t="s">
        <v>1110</v>
      </c>
    </row>
    <row r="22" spans="1:8" s="13" customFormat="1" ht="15.6" customHeight="1" x14ac:dyDescent="0.25">
      <c r="A22" s="133" t="s">
        <v>7</v>
      </c>
      <c r="B22" s="133"/>
      <c r="C22" s="133"/>
      <c r="D22" s="133"/>
      <c r="E22" s="133"/>
      <c r="F22" s="134"/>
      <c r="G22" s="33">
        <f>SUM(G24:G45)</f>
        <v>11757502.5</v>
      </c>
      <c r="H22" s="3"/>
    </row>
    <row r="23" spans="1:8" s="13" customFormat="1" ht="25.5" x14ac:dyDescent="0.25">
      <c r="A23" s="10" t="s">
        <v>1111</v>
      </c>
      <c r="B23" s="1" t="s">
        <v>14</v>
      </c>
      <c r="C23" s="10" t="s">
        <v>1021</v>
      </c>
      <c r="D23" s="10" t="s">
        <v>1077</v>
      </c>
      <c r="E23" s="1" t="s">
        <v>1022</v>
      </c>
      <c r="F23" s="10" t="s">
        <v>1112</v>
      </c>
      <c r="G23" s="85">
        <v>96035.42</v>
      </c>
      <c r="H23" s="112" t="s">
        <v>1507</v>
      </c>
    </row>
    <row r="24" spans="1:8" s="13" customFormat="1" ht="25.5" x14ac:dyDescent="0.25">
      <c r="A24" s="6" t="s">
        <v>17</v>
      </c>
      <c r="B24" s="1" t="s">
        <v>14</v>
      </c>
      <c r="C24" s="1" t="s">
        <v>19</v>
      </c>
      <c r="D24" s="1" t="s">
        <v>18</v>
      </c>
      <c r="E24" s="1" t="s">
        <v>20</v>
      </c>
      <c r="F24" s="113" t="s">
        <v>21</v>
      </c>
      <c r="G24" s="17">
        <v>1315673.93</v>
      </c>
      <c r="H24" s="4">
        <v>43132</v>
      </c>
    </row>
    <row r="25" spans="1:8" s="13" customFormat="1" ht="38.25" x14ac:dyDescent="0.25">
      <c r="A25" s="6" t="s">
        <v>1113</v>
      </c>
      <c r="B25" s="1" t="s">
        <v>26</v>
      </c>
      <c r="C25" s="1" t="s">
        <v>1030</v>
      </c>
      <c r="D25" s="1" t="s">
        <v>1078</v>
      </c>
      <c r="E25" s="1" t="s">
        <v>1031</v>
      </c>
      <c r="F25" s="113" t="s">
        <v>1114</v>
      </c>
      <c r="G25" s="17">
        <v>56433.440000000002</v>
      </c>
      <c r="H25" s="110" t="s">
        <v>1115</v>
      </c>
    </row>
    <row r="26" spans="1:8" s="13" customFormat="1" ht="38.25" x14ac:dyDescent="0.25">
      <c r="A26" s="6" t="s">
        <v>1116</v>
      </c>
      <c r="B26" s="1" t="s">
        <v>14</v>
      </c>
      <c r="C26" s="1" t="s">
        <v>1023</v>
      </c>
      <c r="D26" s="1" t="s">
        <v>1069</v>
      </c>
      <c r="E26" s="1" t="s">
        <v>1024</v>
      </c>
      <c r="F26" s="113" t="s">
        <v>1117</v>
      </c>
      <c r="G26" s="17">
        <v>60083.74</v>
      </c>
      <c r="H26" s="110" t="s">
        <v>1118</v>
      </c>
    </row>
    <row r="27" spans="1:8" s="2" customFormat="1" ht="25.5" x14ac:dyDescent="0.25">
      <c r="A27" s="6" t="s">
        <v>46</v>
      </c>
      <c r="B27" s="1" t="s">
        <v>14</v>
      </c>
      <c r="C27" s="1" t="s">
        <v>49</v>
      </c>
      <c r="D27" s="6" t="s">
        <v>47</v>
      </c>
      <c r="E27" s="6" t="s">
        <v>48</v>
      </c>
      <c r="F27" s="1" t="s">
        <v>50</v>
      </c>
      <c r="G27" s="17">
        <v>899734.54</v>
      </c>
      <c r="H27" s="114">
        <v>43202</v>
      </c>
    </row>
    <row r="28" spans="1:8" s="13" customFormat="1" ht="38.25" x14ac:dyDescent="0.25">
      <c r="A28" s="6" t="s">
        <v>1119</v>
      </c>
      <c r="B28" s="1" t="s">
        <v>14</v>
      </c>
      <c r="C28" s="1" t="s">
        <v>1025</v>
      </c>
      <c r="D28" s="1" t="s">
        <v>1070</v>
      </c>
      <c r="E28" s="1" t="s">
        <v>1026</v>
      </c>
      <c r="F28" s="113" t="s">
        <v>1120</v>
      </c>
      <c r="G28" s="17">
        <v>112267.19</v>
      </c>
      <c r="H28" s="110" t="s">
        <v>1121</v>
      </c>
    </row>
    <row r="29" spans="1:8" s="13" customFormat="1" ht="25.5" x14ac:dyDescent="0.25">
      <c r="A29" s="6" t="s">
        <v>28</v>
      </c>
      <c r="B29" s="6" t="s">
        <v>16</v>
      </c>
      <c r="C29" s="6" t="s">
        <v>38</v>
      </c>
      <c r="D29" s="6" t="s">
        <v>41</v>
      </c>
      <c r="E29" s="6" t="s">
        <v>42</v>
      </c>
      <c r="F29" s="6" t="s">
        <v>43</v>
      </c>
      <c r="G29" s="17">
        <v>99970.5</v>
      </c>
      <c r="H29" s="7" t="s">
        <v>331</v>
      </c>
    </row>
    <row r="30" spans="1:8" s="13" customFormat="1" ht="38.25" x14ac:dyDescent="0.25">
      <c r="A30" s="6" t="s">
        <v>1122</v>
      </c>
      <c r="B30" s="6" t="s">
        <v>72</v>
      </c>
      <c r="C30" s="6" t="s">
        <v>1016</v>
      </c>
      <c r="D30" s="6" t="s">
        <v>1123</v>
      </c>
      <c r="E30" s="6" t="s">
        <v>1017</v>
      </c>
      <c r="F30" s="6" t="s">
        <v>1124</v>
      </c>
      <c r="G30" s="17">
        <v>44595.02</v>
      </c>
      <c r="H30" s="110" t="s">
        <v>1125</v>
      </c>
    </row>
    <row r="31" spans="1:8" s="13" customFormat="1" ht="38.25" x14ac:dyDescent="0.25">
      <c r="A31" s="6" t="s">
        <v>1126</v>
      </c>
      <c r="B31" s="6" t="s">
        <v>14</v>
      </c>
      <c r="C31" s="6" t="s">
        <v>1027</v>
      </c>
      <c r="D31" s="6" t="s">
        <v>1068</v>
      </c>
      <c r="E31" s="6" t="s">
        <v>1028</v>
      </c>
      <c r="F31" s="6" t="s">
        <v>1127</v>
      </c>
      <c r="G31" s="17">
        <v>120583.28</v>
      </c>
      <c r="H31" s="110" t="s">
        <v>1128</v>
      </c>
    </row>
    <row r="32" spans="1:8" s="28" customFormat="1" ht="38.25" x14ac:dyDescent="0.25">
      <c r="A32" s="6" t="s">
        <v>115</v>
      </c>
      <c r="B32" s="1" t="s">
        <v>72</v>
      </c>
      <c r="C32" s="1" t="s">
        <v>118</v>
      </c>
      <c r="D32" s="1" t="s">
        <v>116</v>
      </c>
      <c r="E32" s="1" t="s">
        <v>117</v>
      </c>
      <c r="F32" s="27" t="s">
        <v>119</v>
      </c>
      <c r="G32" s="23">
        <v>815384.43</v>
      </c>
      <c r="H32" s="4">
        <v>43286</v>
      </c>
    </row>
    <row r="33" spans="1:8" s="13" customFormat="1" ht="38.25" x14ac:dyDescent="0.25">
      <c r="A33" s="6" t="s">
        <v>1129</v>
      </c>
      <c r="B33" s="6" t="s">
        <v>40</v>
      </c>
      <c r="C33" s="6" t="s">
        <v>40</v>
      </c>
      <c r="D33" s="6" t="s">
        <v>1075</v>
      </c>
      <c r="E33" s="6" t="s">
        <v>1015</v>
      </c>
      <c r="F33" s="6" t="s">
        <v>1130</v>
      </c>
      <c r="G33" s="17">
        <v>62257.97</v>
      </c>
      <c r="H33" s="110" t="s">
        <v>1131</v>
      </c>
    </row>
    <row r="34" spans="1:8" s="13" customFormat="1" ht="38.25" x14ac:dyDescent="0.25">
      <c r="A34" s="36" t="s">
        <v>132</v>
      </c>
      <c r="B34" s="1" t="s">
        <v>26</v>
      </c>
      <c r="C34" s="9" t="s">
        <v>45</v>
      </c>
      <c r="D34" s="9" t="s">
        <v>133</v>
      </c>
      <c r="E34" s="9" t="s">
        <v>134</v>
      </c>
      <c r="F34" s="1" t="s">
        <v>135</v>
      </c>
      <c r="G34" s="19">
        <v>849749.29</v>
      </c>
      <c r="H34" s="7">
        <v>43319</v>
      </c>
    </row>
    <row r="35" spans="1:8" s="13" customFormat="1" ht="25.5" x14ac:dyDescent="0.25">
      <c r="A35" s="6" t="s">
        <v>120</v>
      </c>
      <c r="B35" s="6" t="s">
        <v>14</v>
      </c>
      <c r="C35" s="6" t="s">
        <v>123</v>
      </c>
      <c r="D35" s="6" t="s">
        <v>121</v>
      </c>
      <c r="E35" s="6" t="s">
        <v>122</v>
      </c>
      <c r="F35" s="6" t="s">
        <v>124</v>
      </c>
      <c r="G35" s="17">
        <v>574830.4</v>
      </c>
      <c r="H35" s="7">
        <v>43319</v>
      </c>
    </row>
    <row r="36" spans="1:8" s="13" customFormat="1" ht="25.5" x14ac:dyDescent="0.25">
      <c r="A36" s="6" t="s">
        <v>141</v>
      </c>
      <c r="B36" s="6" t="s">
        <v>14</v>
      </c>
      <c r="C36" s="6" t="s">
        <v>104</v>
      </c>
      <c r="D36" s="6" t="s">
        <v>142</v>
      </c>
      <c r="E36" s="6" t="s">
        <v>143</v>
      </c>
      <c r="F36" s="6" t="s">
        <v>144</v>
      </c>
      <c r="G36" s="17">
        <v>1249631.31</v>
      </c>
      <c r="H36" s="7">
        <v>43356</v>
      </c>
    </row>
    <row r="37" spans="1:8" s="13" customFormat="1" ht="25.5" x14ac:dyDescent="0.25">
      <c r="A37" s="6" t="s">
        <v>153</v>
      </c>
      <c r="B37" s="6" t="s">
        <v>40</v>
      </c>
      <c r="C37" s="6" t="s">
        <v>156</v>
      </c>
      <c r="D37" s="6" t="s">
        <v>154</v>
      </c>
      <c r="E37" s="6" t="s">
        <v>155</v>
      </c>
      <c r="F37" s="6" t="s">
        <v>160</v>
      </c>
      <c r="G37" s="17">
        <v>1602401.11</v>
      </c>
      <c r="H37" s="7">
        <v>43384</v>
      </c>
    </row>
    <row r="38" spans="1:8" s="13" customFormat="1" ht="25.5" x14ac:dyDescent="0.25">
      <c r="A38" s="6" t="s">
        <v>157</v>
      </c>
      <c r="B38" s="6" t="s">
        <v>40</v>
      </c>
      <c r="C38" s="6" t="s">
        <v>156</v>
      </c>
      <c r="D38" s="6" t="s">
        <v>158</v>
      </c>
      <c r="E38" s="6" t="s">
        <v>159</v>
      </c>
      <c r="F38" s="6" t="s">
        <v>161</v>
      </c>
      <c r="G38" s="17">
        <v>568946</v>
      </c>
      <c r="H38" s="7">
        <v>43384</v>
      </c>
    </row>
    <row r="39" spans="1:8" s="13" customFormat="1" ht="38.25" x14ac:dyDescent="0.25">
      <c r="A39" s="6" t="s">
        <v>1132</v>
      </c>
      <c r="B39" s="6" t="s">
        <v>72</v>
      </c>
      <c r="C39" s="6" t="s">
        <v>957</v>
      </c>
      <c r="D39" s="6" t="s">
        <v>1018</v>
      </c>
      <c r="E39" s="6" t="s">
        <v>1018</v>
      </c>
      <c r="F39" s="6" t="s">
        <v>1133</v>
      </c>
      <c r="G39" s="17">
        <v>39369.61</v>
      </c>
      <c r="H39" s="110" t="s">
        <v>1134</v>
      </c>
    </row>
    <row r="40" spans="1:8" s="13" customFormat="1" ht="12.75" x14ac:dyDescent="0.25">
      <c r="A40" s="6" t="s">
        <v>145</v>
      </c>
      <c r="B40" s="1" t="s">
        <v>26</v>
      </c>
      <c r="C40" s="6" t="s">
        <v>147</v>
      </c>
      <c r="D40" s="6" t="s">
        <v>146</v>
      </c>
      <c r="E40" s="6" t="s">
        <v>146</v>
      </c>
      <c r="F40" s="6" t="s">
        <v>148</v>
      </c>
      <c r="G40" s="23">
        <v>276770.36</v>
      </c>
      <c r="H40" s="7">
        <v>43404</v>
      </c>
    </row>
    <row r="41" spans="1:8" s="13" customFormat="1" ht="38.25" x14ac:dyDescent="0.25">
      <c r="A41" s="6" t="s">
        <v>1135</v>
      </c>
      <c r="B41" s="6" t="s">
        <v>14</v>
      </c>
      <c r="C41" s="6" t="s">
        <v>941</v>
      </c>
      <c r="D41" s="6" t="s">
        <v>1076</v>
      </c>
      <c r="E41" s="6" t="s">
        <v>1029</v>
      </c>
      <c r="F41" s="6" t="s">
        <v>1136</v>
      </c>
      <c r="G41" s="23">
        <v>24483.66</v>
      </c>
      <c r="H41" s="110" t="s">
        <v>1137</v>
      </c>
    </row>
    <row r="42" spans="1:8" s="13" customFormat="1" ht="38.25" x14ac:dyDescent="0.25">
      <c r="A42" s="6" t="s">
        <v>1138</v>
      </c>
      <c r="B42" s="6" t="s">
        <v>16</v>
      </c>
      <c r="C42" s="6" t="s">
        <v>1019</v>
      </c>
      <c r="D42" s="6" t="s">
        <v>1139</v>
      </c>
      <c r="E42" s="6" t="s">
        <v>1020</v>
      </c>
      <c r="F42" s="6" t="s">
        <v>1140</v>
      </c>
      <c r="G42" s="17">
        <v>35352.300000000003</v>
      </c>
      <c r="H42" s="110" t="s">
        <v>1141</v>
      </c>
    </row>
    <row r="43" spans="1:8" s="25" customFormat="1" ht="25.5" x14ac:dyDescent="0.25">
      <c r="A43" s="1" t="s">
        <v>174</v>
      </c>
      <c r="B43" s="1" t="s">
        <v>26</v>
      </c>
      <c r="C43" s="1" t="s">
        <v>79</v>
      </c>
      <c r="D43" s="1" t="s">
        <v>175</v>
      </c>
      <c r="E43" s="1" t="s">
        <v>176</v>
      </c>
      <c r="F43" s="1" t="s">
        <v>177</v>
      </c>
      <c r="G43" s="23">
        <v>899734.54</v>
      </c>
      <c r="H43" s="114">
        <v>43454</v>
      </c>
    </row>
    <row r="44" spans="1:8" s="13" customFormat="1" ht="25.5" x14ac:dyDescent="0.25">
      <c r="A44" s="6" t="s">
        <v>101</v>
      </c>
      <c r="B44" s="6" t="s">
        <v>14</v>
      </c>
      <c r="C44" s="6" t="s">
        <v>104</v>
      </c>
      <c r="D44" s="6" t="s">
        <v>102</v>
      </c>
      <c r="E44" s="6" t="s">
        <v>103</v>
      </c>
      <c r="F44" s="6" t="s">
        <v>105</v>
      </c>
      <c r="G44" s="17">
        <v>1344603.29</v>
      </c>
      <c r="H44" s="7">
        <v>43454</v>
      </c>
    </row>
    <row r="45" spans="1:8" s="25" customFormat="1" ht="25.5" x14ac:dyDescent="0.25">
      <c r="A45" s="6" t="s">
        <v>296</v>
      </c>
      <c r="B45" s="6" t="s">
        <v>14</v>
      </c>
      <c r="C45" s="6" t="s">
        <v>299</v>
      </c>
      <c r="D45" s="6" t="s">
        <v>297</v>
      </c>
      <c r="E45" s="6" t="s">
        <v>298</v>
      </c>
      <c r="F45" s="6" t="s">
        <v>300</v>
      </c>
      <c r="G45" s="17">
        <v>704646.59</v>
      </c>
      <c r="H45" s="34">
        <v>43454</v>
      </c>
    </row>
    <row r="46" spans="1:8" s="13" customFormat="1" ht="15.6" customHeight="1" x14ac:dyDescent="0.25">
      <c r="A46" s="133" t="s">
        <v>10</v>
      </c>
      <c r="B46" s="133"/>
      <c r="C46" s="133"/>
      <c r="D46" s="133"/>
      <c r="E46" s="133"/>
      <c r="F46" s="134"/>
      <c r="G46" s="33">
        <f>SUM(G47:G73)</f>
        <v>10280961.23</v>
      </c>
      <c r="H46" s="3"/>
    </row>
    <row r="47" spans="1:8" s="13" customFormat="1" ht="25.5" x14ac:dyDescent="0.25">
      <c r="A47" s="6" t="s">
        <v>22</v>
      </c>
      <c r="B47" s="1" t="s">
        <v>26</v>
      </c>
      <c r="C47" s="108" t="s">
        <v>25</v>
      </c>
      <c r="D47" s="108" t="s">
        <v>23</v>
      </c>
      <c r="E47" s="108" t="s">
        <v>24</v>
      </c>
      <c r="F47" s="108" t="s">
        <v>27</v>
      </c>
      <c r="G47" s="115">
        <v>652400.30000000005</v>
      </c>
      <c r="H47" s="114">
        <v>43111</v>
      </c>
    </row>
    <row r="48" spans="1:8" s="13" customFormat="1" ht="38.25" x14ac:dyDescent="0.25">
      <c r="A48" s="6" t="s">
        <v>1142</v>
      </c>
      <c r="B48" s="1" t="s">
        <v>14</v>
      </c>
      <c r="C48" s="108" t="s">
        <v>71</v>
      </c>
      <c r="D48" s="108" t="s">
        <v>1079</v>
      </c>
      <c r="E48" s="108" t="s">
        <v>1036</v>
      </c>
      <c r="F48" s="108" t="s">
        <v>1143</v>
      </c>
      <c r="G48" s="115">
        <v>31126.27</v>
      </c>
      <c r="H48" s="110" t="s">
        <v>1118</v>
      </c>
    </row>
    <row r="49" spans="1:8" s="13" customFormat="1" ht="38.25" x14ac:dyDescent="0.25">
      <c r="A49" s="6" t="s">
        <v>1144</v>
      </c>
      <c r="B49" s="1" t="s">
        <v>14</v>
      </c>
      <c r="C49" s="108" t="s">
        <v>1034</v>
      </c>
      <c r="D49" s="108" t="s">
        <v>1080</v>
      </c>
      <c r="E49" s="108" t="s">
        <v>1037</v>
      </c>
      <c r="F49" s="108" t="s">
        <v>1145</v>
      </c>
      <c r="G49" s="115">
        <v>26247.05</v>
      </c>
      <c r="H49" s="110" t="s">
        <v>1146</v>
      </c>
    </row>
    <row r="50" spans="1:8" s="13" customFormat="1" ht="38.25" x14ac:dyDescent="0.25">
      <c r="A50" s="6" t="s">
        <v>1147</v>
      </c>
      <c r="B50" s="116" t="s">
        <v>72</v>
      </c>
      <c r="C50" s="117" t="s">
        <v>950</v>
      </c>
      <c r="D50" s="117" t="s">
        <v>1148</v>
      </c>
      <c r="E50" s="1" t="s">
        <v>1032</v>
      </c>
      <c r="F50" s="117" t="s">
        <v>1149</v>
      </c>
      <c r="G50" s="115">
        <v>12116.39</v>
      </c>
      <c r="H50" s="110" t="s">
        <v>1150</v>
      </c>
    </row>
    <row r="51" spans="1:8" s="13" customFormat="1" ht="38.25" x14ac:dyDescent="0.25">
      <c r="A51" s="6" t="s">
        <v>1151</v>
      </c>
      <c r="B51" s="1" t="s">
        <v>14</v>
      </c>
      <c r="C51" s="108" t="s">
        <v>70</v>
      </c>
      <c r="D51" s="108" t="s">
        <v>1081</v>
      </c>
      <c r="E51" s="108" t="s">
        <v>1038</v>
      </c>
      <c r="F51" s="108" t="s">
        <v>1152</v>
      </c>
      <c r="G51" s="17">
        <v>56700.6</v>
      </c>
      <c r="H51" s="110" t="s">
        <v>1153</v>
      </c>
    </row>
    <row r="52" spans="1:8" s="13" customFormat="1" ht="38.25" x14ac:dyDescent="0.25">
      <c r="A52" s="6" t="s">
        <v>1154</v>
      </c>
      <c r="B52" s="6" t="s">
        <v>14</v>
      </c>
      <c r="C52" s="8" t="s">
        <v>1035</v>
      </c>
      <c r="D52" s="8" t="s">
        <v>1082</v>
      </c>
      <c r="E52" s="8" t="s">
        <v>1039</v>
      </c>
      <c r="F52" s="8" t="s">
        <v>1155</v>
      </c>
      <c r="G52" s="22">
        <v>8332.6299999999992</v>
      </c>
      <c r="H52" s="110" t="s">
        <v>1156</v>
      </c>
    </row>
    <row r="53" spans="1:8" s="13" customFormat="1" ht="38.25" x14ac:dyDescent="0.25">
      <c r="A53" s="24" t="s">
        <v>1157</v>
      </c>
      <c r="B53" s="24" t="s">
        <v>14</v>
      </c>
      <c r="C53" s="86" t="s">
        <v>70</v>
      </c>
      <c r="D53" s="87" t="s">
        <v>1158</v>
      </c>
      <c r="E53" s="24" t="s">
        <v>1040</v>
      </c>
      <c r="F53" s="86" t="s">
        <v>1159</v>
      </c>
      <c r="G53" s="88">
        <v>41264.03</v>
      </c>
      <c r="H53" s="110" t="s">
        <v>1128</v>
      </c>
    </row>
    <row r="54" spans="1:8" s="13" customFormat="1" ht="25.5" x14ac:dyDescent="0.25">
      <c r="A54" s="6" t="s">
        <v>92</v>
      </c>
      <c r="B54" s="6" t="s">
        <v>72</v>
      </c>
      <c r="C54" s="6" t="s">
        <v>95</v>
      </c>
      <c r="D54" s="6" t="s">
        <v>93</v>
      </c>
      <c r="E54" s="8" t="s">
        <v>94</v>
      </c>
      <c r="F54" s="8" t="s">
        <v>99</v>
      </c>
      <c r="G54" s="17">
        <v>681617.08</v>
      </c>
      <c r="H54" s="7">
        <v>43284</v>
      </c>
    </row>
    <row r="55" spans="1:8" s="13" customFormat="1" ht="25.5" x14ac:dyDescent="0.25">
      <c r="A55" s="6" t="s">
        <v>96</v>
      </c>
      <c r="B55" s="6" t="s">
        <v>14</v>
      </c>
      <c r="C55" s="6" t="s">
        <v>70</v>
      </c>
      <c r="D55" s="6" t="s">
        <v>97</v>
      </c>
      <c r="E55" s="8" t="s">
        <v>98</v>
      </c>
      <c r="F55" s="8" t="s">
        <v>100</v>
      </c>
      <c r="G55" s="17">
        <v>370835.11</v>
      </c>
      <c r="H55" s="7">
        <v>43284</v>
      </c>
    </row>
    <row r="56" spans="1:8" s="13" customFormat="1" ht="38.25" x14ac:dyDescent="0.25">
      <c r="A56" s="6" t="s">
        <v>1160</v>
      </c>
      <c r="B56" s="6" t="s">
        <v>72</v>
      </c>
      <c r="C56" s="6" t="s">
        <v>950</v>
      </c>
      <c r="D56" s="6" t="s">
        <v>1161</v>
      </c>
      <c r="E56" s="8" t="s">
        <v>1033</v>
      </c>
      <c r="F56" s="8" t="s">
        <v>1162</v>
      </c>
      <c r="G56" s="17">
        <v>16069.23</v>
      </c>
      <c r="H56" s="110" t="s">
        <v>1163</v>
      </c>
    </row>
    <row r="57" spans="1:8" s="13" customFormat="1" ht="38.25" x14ac:dyDescent="0.25">
      <c r="A57" s="6" t="s">
        <v>1164</v>
      </c>
      <c r="B57" s="6" t="s">
        <v>26</v>
      </c>
      <c r="C57" s="6" t="s">
        <v>79</v>
      </c>
      <c r="D57" s="6" t="s">
        <v>1083</v>
      </c>
      <c r="E57" s="8" t="s">
        <v>1041</v>
      </c>
      <c r="F57" s="8" t="s">
        <v>1165</v>
      </c>
      <c r="G57" s="17">
        <v>23074.21</v>
      </c>
      <c r="H57" s="110" t="s">
        <v>1166</v>
      </c>
    </row>
    <row r="58" spans="1:8" s="13" customFormat="1" ht="25.5" x14ac:dyDescent="0.25">
      <c r="A58" s="6" t="s">
        <v>183</v>
      </c>
      <c r="B58" s="1" t="s">
        <v>72</v>
      </c>
      <c r="C58" s="1" t="s">
        <v>95</v>
      </c>
      <c r="D58" s="6" t="s">
        <v>184</v>
      </c>
      <c r="E58" s="6" t="s">
        <v>185</v>
      </c>
      <c r="F58" s="1" t="s">
        <v>186</v>
      </c>
      <c r="G58" s="31">
        <v>374889.39</v>
      </c>
      <c r="H58" s="4">
        <v>43398</v>
      </c>
    </row>
    <row r="59" spans="1:8" s="13" customFormat="1" ht="25.5" x14ac:dyDescent="0.25">
      <c r="A59" s="6" t="s">
        <v>197</v>
      </c>
      <c r="B59" s="1" t="s">
        <v>26</v>
      </c>
      <c r="C59" s="6" t="s">
        <v>200</v>
      </c>
      <c r="D59" s="1" t="s">
        <v>198</v>
      </c>
      <c r="E59" s="1" t="s">
        <v>199</v>
      </c>
      <c r="F59" s="27" t="s">
        <v>201</v>
      </c>
      <c r="G59" s="17">
        <v>499572.72</v>
      </c>
      <c r="H59" s="4">
        <v>43398</v>
      </c>
    </row>
    <row r="60" spans="1:8" s="25" customFormat="1" ht="25.5" x14ac:dyDescent="0.25">
      <c r="A60" s="6" t="s">
        <v>202</v>
      </c>
      <c r="B60" s="1" t="s">
        <v>16</v>
      </c>
      <c r="C60" s="1" t="s">
        <v>61</v>
      </c>
      <c r="D60" s="1" t="s">
        <v>203</v>
      </c>
      <c r="E60" s="1" t="s">
        <v>204</v>
      </c>
      <c r="F60" s="27" t="s">
        <v>205</v>
      </c>
      <c r="G60" s="23">
        <v>351567.95</v>
      </c>
      <c r="H60" s="7">
        <v>43426</v>
      </c>
    </row>
    <row r="61" spans="1:8" s="25" customFormat="1" ht="25.5" x14ac:dyDescent="0.25">
      <c r="A61" s="6" t="s">
        <v>206</v>
      </c>
      <c r="B61" s="1" t="s">
        <v>16</v>
      </c>
      <c r="C61" s="1" t="s">
        <v>209</v>
      </c>
      <c r="D61" s="1" t="s">
        <v>207</v>
      </c>
      <c r="E61" s="1" t="s">
        <v>208</v>
      </c>
      <c r="F61" s="27" t="s">
        <v>210</v>
      </c>
      <c r="G61" s="23">
        <v>639214.44999999995</v>
      </c>
      <c r="H61" s="7">
        <v>43431</v>
      </c>
    </row>
    <row r="62" spans="1:8" s="28" customFormat="1" ht="12.75" x14ac:dyDescent="0.25">
      <c r="A62" s="6" t="s">
        <v>244</v>
      </c>
      <c r="B62" s="6" t="s">
        <v>72</v>
      </c>
      <c r="C62" s="35" t="s">
        <v>224</v>
      </c>
      <c r="D62" s="6" t="s">
        <v>245</v>
      </c>
      <c r="E62" s="6" t="s">
        <v>246</v>
      </c>
      <c r="F62" s="35" t="s">
        <v>247</v>
      </c>
      <c r="G62" s="17">
        <v>289687.26</v>
      </c>
      <c r="H62" s="34">
        <v>43447</v>
      </c>
    </row>
    <row r="63" spans="1:8" s="28" customFormat="1" ht="25.5" x14ac:dyDescent="0.25">
      <c r="A63" s="6" t="s">
        <v>248</v>
      </c>
      <c r="B63" s="6" t="s">
        <v>26</v>
      </c>
      <c r="C63" s="6" t="s">
        <v>251</v>
      </c>
      <c r="D63" s="6" t="s">
        <v>249</v>
      </c>
      <c r="E63" s="6" t="s">
        <v>250</v>
      </c>
      <c r="F63" s="6" t="s">
        <v>252</v>
      </c>
      <c r="G63" s="17">
        <v>553179.24</v>
      </c>
      <c r="H63" s="7">
        <v>43447</v>
      </c>
    </row>
    <row r="64" spans="1:8" s="25" customFormat="1" ht="25.5" x14ac:dyDescent="0.25">
      <c r="A64" s="11" t="s">
        <v>253</v>
      </c>
      <c r="B64" s="11" t="s">
        <v>16</v>
      </c>
      <c r="C64" s="11" t="s">
        <v>173</v>
      </c>
      <c r="D64" s="11" t="s">
        <v>254</v>
      </c>
      <c r="E64" s="6" t="s">
        <v>255</v>
      </c>
      <c r="F64" s="6" t="s">
        <v>256</v>
      </c>
      <c r="G64" s="32">
        <v>681617.08</v>
      </c>
      <c r="H64" s="7">
        <v>43447</v>
      </c>
    </row>
    <row r="65" spans="1:8" s="25" customFormat="1" ht="25.5" x14ac:dyDescent="0.25">
      <c r="A65" s="6" t="s">
        <v>257</v>
      </c>
      <c r="B65" s="6" t="s">
        <v>14</v>
      </c>
      <c r="C65" s="6" t="s">
        <v>260</v>
      </c>
      <c r="D65" s="6" t="s">
        <v>258</v>
      </c>
      <c r="E65" s="6" t="s">
        <v>259</v>
      </c>
      <c r="F65" s="6" t="s">
        <v>261</v>
      </c>
      <c r="G65" s="17">
        <v>482704.09</v>
      </c>
      <c r="H65" s="7">
        <v>43447</v>
      </c>
    </row>
    <row r="66" spans="1:8" s="25" customFormat="1" ht="25.5" x14ac:dyDescent="0.25">
      <c r="A66" s="6" t="s">
        <v>262</v>
      </c>
      <c r="B66" s="6" t="s">
        <v>14</v>
      </c>
      <c r="C66" s="6" t="s">
        <v>265</v>
      </c>
      <c r="D66" s="6" t="s">
        <v>263</v>
      </c>
      <c r="E66" s="6" t="s">
        <v>264</v>
      </c>
      <c r="F66" s="6" t="s">
        <v>266</v>
      </c>
      <c r="G66" s="17">
        <v>670749.62</v>
      </c>
      <c r="H66" s="7">
        <v>43447</v>
      </c>
    </row>
    <row r="67" spans="1:8" s="25" customFormat="1" ht="25.5" x14ac:dyDescent="0.25">
      <c r="A67" s="6" t="s">
        <v>267</v>
      </c>
      <c r="B67" s="6" t="s">
        <v>16</v>
      </c>
      <c r="C67" s="6" t="s">
        <v>61</v>
      </c>
      <c r="D67" s="6" t="s">
        <v>203</v>
      </c>
      <c r="E67" s="6" t="s">
        <v>268</v>
      </c>
      <c r="F67" s="37" t="s">
        <v>269</v>
      </c>
      <c r="G67" s="17">
        <v>639214.44999999995</v>
      </c>
      <c r="H67" s="7">
        <v>43447</v>
      </c>
    </row>
    <row r="68" spans="1:8" s="25" customFormat="1" ht="38.25" x14ac:dyDescent="0.25">
      <c r="A68" s="6" t="s">
        <v>270</v>
      </c>
      <c r="B68" s="1" t="s">
        <v>26</v>
      </c>
      <c r="C68" s="1" t="s">
        <v>273</v>
      </c>
      <c r="D68" s="1" t="s">
        <v>271</v>
      </c>
      <c r="E68" s="1" t="s">
        <v>272</v>
      </c>
      <c r="F68" s="27" t="s">
        <v>274</v>
      </c>
      <c r="G68" s="23">
        <v>374889.39</v>
      </c>
      <c r="H68" s="7">
        <v>43451</v>
      </c>
    </row>
    <row r="69" spans="1:8" s="25" customFormat="1" ht="25.5" x14ac:dyDescent="0.25">
      <c r="A69" s="1" t="s">
        <v>313</v>
      </c>
      <c r="B69" s="1" t="s">
        <v>40</v>
      </c>
      <c r="C69" s="1" t="s">
        <v>316</v>
      </c>
      <c r="D69" s="1" t="s">
        <v>314</v>
      </c>
      <c r="E69" s="1" t="s">
        <v>315</v>
      </c>
      <c r="F69" s="1" t="s">
        <v>317</v>
      </c>
      <c r="G69" s="23">
        <v>434621.77</v>
      </c>
      <c r="H69" s="7">
        <v>43452</v>
      </c>
    </row>
    <row r="70" spans="1:8" s="25" customFormat="1" ht="25.5" x14ac:dyDescent="0.25">
      <c r="A70" s="9" t="s">
        <v>301</v>
      </c>
      <c r="B70" s="9" t="s">
        <v>72</v>
      </c>
      <c r="C70" s="113" t="s">
        <v>224</v>
      </c>
      <c r="D70" s="1" t="s">
        <v>245</v>
      </c>
      <c r="E70" s="1" t="s">
        <v>302</v>
      </c>
      <c r="F70" s="113" t="s">
        <v>330</v>
      </c>
      <c r="G70" s="23">
        <v>586307.11</v>
      </c>
      <c r="H70" s="7">
        <v>43452</v>
      </c>
    </row>
    <row r="71" spans="1:8" s="25" customFormat="1" ht="25.5" x14ac:dyDescent="0.25">
      <c r="A71" s="1" t="s">
        <v>308</v>
      </c>
      <c r="B71" s="1" t="s">
        <v>72</v>
      </c>
      <c r="C71" s="1" t="s">
        <v>311</v>
      </c>
      <c r="D71" s="1" t="s">
        <v>309</v>
      </c>
      <c r="E71" s="1" t="s">
        <v>310</v>
      </c>
      <c r="F71" s="1" t="s">
        <v>312</v>
      </c>
      <c r="G71" s="23">
        <v>351567.95</v>
      </c>
      <c r="H71" s="7">
        <v>43452</v>
      </c>
    </row>
    <row r="72" spans="1:8" s="25" customFormat="1" ht="25.5" x14ac:dyDescent="0.25">
      <c r="A72" s="1" t="s">
        <v>162</v>
      </c>
      <c r="B72" s="13" t="s">
        <v>26</v>
      </c>
      <c r="C72" s="1" t="s">
        <v>79</v>
      </c>
      <c r="D72" s="1" t="s">
        <v>163</v>
      </c>
      <c r="E72" s="1" t="s">
        <v>164</v>
      </c>
      <c r="F72" s="118" t="s">
        <v>165</v>
      </c>
      <c r="G72" s="119">
        <v>374889.39</v>
      </c>
      <c r="H72" s="4">
        <v>43454</v>
      </c>
    </row>
    <row r="73" spans="1:8" s="25" customFormat="1" ht="38.25" x14ac:dyDescent="0.25">
      <c r="A73" s="1" t="s">
        <v>303</v>
      </c>
      <c r="B73" s="1" t="s">
        <v>14</v>
      </c>
      <c r="C73" s="1" t="s">
        <v>306</v>
      </c>
      <c r="D73" s="1" t="s">
        <v>304</v>
      </c>
      <c r="E73" s="1" t="s">
        <v>305</v>
      </c>
      <c r="F73" s="1" t="s">
        <v>307</v>
      </c>
      <c r="G73" s="23">
        <v>1056506.47</v>
      </c>
      <c r="H73" s="4">
        <v>43454</v>
      </c>
    </row>
    <row r="74" spans="1:8" s="13" customFormat="1" ht="15.6" customHeight="1" x14ac:dyDescent="0.25">
      <c r="A74" s="133" t="s">
        <v>8</v>
      </c>
      <c r="B74" s="133"/>
      <c r="C74" s="133"/>
      <c r="D74" s="133"/>
      <c r="E74" s="133"/>
      <c r="F74" s="134"/>
      <c r="G74" s="33">
        <f>SUM(G75:G82)</f>
        <v>2789995.23</v>
      </c>
      <c r="H74" s="3"/>
    </row>
    <row r="75" spans="1:8" s="25" customFormat="1" ht="38.25" x14ac:dyDescent="0.25">
      <c r="A75" s="6" t="s">
        <v>1167</v>
      </c>
      <c r="B75" s="1" t="s">
        <v>14</v>
      </c>
      <c r="C75" s="108" t="s">
        <v>15</v>
      </c>
      <c r="D75" s="108" t="s">
        <v>1086</v>
      </c>
      <c r="E75" s="108" t="s">
        <v>1045</v>
      </c>
      <c r="F75" s="108" t="s">
        <v>1168</v>
      </c>
      <c r="G75" s="115">
        <v>3366.12</v>
      </c>
      <c r="H75" s="110" t="s">
        <v>1169</v>
      </c>
    </row>
    <row r="76" spans="1:8" s="13" customFormat="1" ht="15.6" customHeight="1" x14ac:dyDescent="0.25">
      <c r="A76" s="6" t="s">
        <v>1170</v>
      </c>
      <c r="B76" s="1" t="s">
        <v>14</v>
      </c>
      <c r="C76" s="108" t="s">
        <v>1044</v>
      </c>
      <c r="D76" s="1" t="s">
        <v>1087</v>
      </c>
      <c r="E76" s="1" t="s">
        <v>1046</v>
      </c>
      <c r="F76" s="108" t="s">
        <v>1171</v>
      </c>
      <c r="G76" s="115">
        <v>30397.1</v>
      </c>
      <c r="H76" s="110" t="s">
        <v>1172</v>
      </c>
    </row>
    <row r="77" spans="1:8" s="13" customFormat="1" ht="25.5" x14ac:dyDescent="0.25">
      <c r="A77" s="24" t="s">
        <v>84</v>
      </c>
      <c r="B77" s="29" t="s">
        <v>40</v>
      </c>
      <c r="C77" s="107" t="s">
        <v>40</v>
      </c>
      <c r="D77" s="29" t="s">
        <v>178</v>
      </c>
      <c r="E77" s="29" t="s">
        <v>85</v>
      </c>
      <c r="F77" s="13" t="s">
        <v>86</v>
      </c>
      <c r="G77" s="120">
        <v>937223.48</v>
      </c>
      <c r="H77" s="114">
        <v>43277</v>
      </c>
    </row>
    <row r="78" spans="1:8" s="13" customFormat="1" ht="25.5" x14ac:dyDescent="0.25">
      <c r="A78" s="6" t="s">
        <v>136</v>
      </c>
      <c r="B78" s="1" t="s">
        <v>40</v>
      </c>
      <c r="C78" s="108" t="s">
        <v>139</v>
      </c>
      <c r="D78" s="1" t="s">
        <v>137</v>
      </c>
      <c r="E78" s="1" t="s">
        <v>138</v>
      </c>
      <c r="F78" s="1" t="s">
        <v>140</v>
      </c>
      <c r="G78" s="26">
        <v>812260.35</v>
      </c>
      <c r="H78" s="114">
        <v>43319</v>
      </c>
    </row>
    <row r="79" spans="1:8" s="13" customFormat="1" ht="38.25" x14ac:dyDescent="0.25">
      <c r="A79" s="6" t="s">
        <v>1173</v>
      </c>
      <c r="B79" s="1" t="s">
        <v>16</v>
      </c>
      <c r="C79" s="108" t="s">
        <v>38</v>
      </c>
      <c r="D79" s="29" t="s">
        <v>1085</v>
      </c>
      <c r="E79" s="29" t="s">
        <v>1043</v>
      </c>
      <c r="F79" s="1" t="s">
        <v>1174</v>
      </c>
      <c r="G79" s="26">
        <v>40173.07</v>
      </c>
      <c r="H79" s="110" t="s">
        <v>1175</v>
      </c>
    </row>
    <row r="80" spans="1:8" s="13" customFormat="1" ht="38.25" x14ac:dyDescent="0.25">
      <c r="A80" s="6" t="s">
        <v>1176</v>
      </c>
      <c r="B80" s="6" t="s">
        <v>40</v>
      </c>
      <c r="C80" s="8" t="s">
        <v>949</v>
      </c>
      <c r="D80" s="6" t="s">
        <v>1084</v>
      </c>
      <c r="E80" s="6" t="s">
        <v>1042</v>
      </c>
      <c r="F80" s="6" t="s">
        <v>1177</v>
      </c>
      <c r="G80" s="32">
        <v>66008.95</v>
      </c>
      <c r="H80" s="110" t="s">
        <v>1107</v>
      </c>
    </row>
    <row r="81" spans="1:8" s="13" customFormat="1" ht="25.5" x14ac:dyDescent="0.25">
      <c r="A81" s="6" t="s">
        <v>149</v>
      </c>
      <c r="B81" s="1" t="s">
        <v>26</v>
      </c>
      <c r="C81" s="1" t="s">
        <v>79</v>
      </c>
      <c r="D81" s="1" t="s">
        <v>150</v>
      </c>
      <c r="E81" s="108" t="s">
        <v>151</v>
      </c>
      <c r="F81" s="1" t="s">
        <v>152</v>
      </c>
      <c r="G81" s="26">
        <v>344366.62</v>
      </c>
      <c r="H81" s="7">
        <v>43445</v>
      </c>
    </row>
    <row r="82" spans="1:8" s="13" customFormat="1" ht="38.25" x14ac:dyDescent="0.25">
      <c r="A82" s="6" t="s">
        <v>318</v>
      </c>
      <c r="B82" s="6" t="s">
        <v>14</v>
      </c>
      <c r="C82" s="6" t="s">
        <v>104</v>
      </c>
      <c r="D82" s="6" t="s">
        <v>319</v>
      </c>
      <c r="E82" s="6" t="s">
        <v>320</v>
      </c>
      <c r="F82" s="6" t="s">
        <v>321</v>
      </c>
      <c r="G82" s="17">
        <v>556199.54</v>
      </c>
      <c r="H82" s="34">
        <v>43454</v>
      </c>
    </row>
    <row r="83" spans="1:8" s="13" customFormat="1" ht="15.6" customHeight="1" x14ac:dyDescent="0.25">
      <c r="A83" s="133" t="s">
        <v>9</v>
      </c>
      <c r="B83" s="133"/>
      <c r="C83" s="133"/>
      <c r="D83" s="133"/>
      <c r="E83" s="133"/>
      <c r="F83" s="134"/>
      <c r="G83" s="33">
        <f>SUM(G84:G118)</f>
        <v>17197811.579999998</v>
      </c>
      <c r="H83" s="3"/>
    </row>
    <row r="84" spans="1:8" s="25" customFormat="1" ht="38.25" x14ac:dyDescent="0.25">
      <c r="A84" s="11" t="s">
        <v>1178</v>
      </c>
      <c r="B84" s="1" t="s">
        <v>16</v>
      </c>
      <c r="C84" s="108" t="s">
        <v>1052</v>
      </c>
      <c r="D84" s="1" t="s">
        <v>1089</v>
      </c>
      <c r="E84" s="1" t="s">
        <v>1053</v>
      </c>
      <c r="F84" s="10" t="s">
        <v>1179</v>
      </c>
      <c r="G84" s="18">
        <v>64170.6</v>
      </c>
      <c r="H84" s="110" t="s">
        <v>1180</v>
      </c>
    </row>
    <row r="85" spans="1:8" s="13" customFormat="1" ht="15.6" customHeight="1" x14ac:dyDescent="0.25">
      <c r="A85" s="11" t="s">
        <v>33</v>
      </c>
      <c r="B85" s="1" t="s">
        <v>14</v>
      </c>
      <c r="C85" s="108" t="s">
        <v>36</v>
      </c>
      <c r="D85" s="1" t="s">
        <v>34</v>
      </c>
      <c r="E85" s="1" t="s">
        <v>35</v>
      </c>
      <c r="F85" s="10" t="s">
        <v>37</v>
      </c>
      <c r="G85" s="18">
        <v>645159.02</v>
      </c>
      <c r="H85" s="114">
        <v>43172</v>
      </c>
    </row>
    <row r="86" spans="1:8" s="2" customFormat="1" ht="38.25" x14ac:dyDescent="0.25">
      <c r="A86" s="11" t="s">
        <v>1181</v>
      </c>
      <c r="B86" s="1" t="s">
        <v>26</v>
      </c>
      <c r="C86" s="108" t="s">
        <v>1062</v>
      </c>
      <c r="D86" s="1" t="s">
        <v>958</v>
      </c>
      <c r="E86" s="1" t="s">
        <v>1063</v>
      </c>
      <c r="F86" s="10" t="s">
        <v>1182</v>
      </c>
      <c r="G86" s="18">
        <v>60527.43</v>
      </c>
      <c r="H86" s="110" t="s">
        <v>1146</v>
      </c>
    </row>
    <row r="87" spans="1:8" s="2" customFormat="1" ht="38.25" x14ac:dyDescent="0.25">
      <c r="A87" s="11" t="s">
        <v>1183</v>
      </c>
      <c r="B87" s="1" t="s">
        <v>16</v>
      </c>
      <c r="C87" s="108" t="s">
        <v>38</v>
      </c>
      <c r="D87" s="1" t="s">
        <v>1090</v>
      </c>
      <c r="E87" s="1" t="s">
        <v>1054</v>
      </c>
      <c r="F87" s="10" t="s">
        <v>1184</v>
      </c>
      <c r="G87" s="18">
        <v>65830.38</v>
      </c>
      <c r="H87" s="110" t="s">
        <v>1146</v>
      </c>
    </row>
    <row r="88" spans="1:8" s="2" customFormat="1" ht="38.25" x14ac:dyDescent="0.25">
      <c r="A88" s="11" t="s">
        <v>1185</v>
      </c>
      <c r="B88" s="1" t="s">
        <v>14</v>
      </c>
      <c r="C88" s="108" t="s">
        <v>946</v>
      </c>
      <c r="D88" s="1" t="s">
        <v>1093</v>
      </c>
      <c r="E88" s="1" t="s">
        <v>1056</v>
      </c>
      <c r="F88" s="10" t="s">
        <v>1186</v>
      </c>
      <c r="G88" s="18">
        <v>58874.12</v>
      </c>
      <c r="H88" s="110" t="s">
        <v>1146</v>
      </c>
    </row>
    <row r="89" spans="1:8" s="2" customFormat="1" ht="38.25" x14ac:dyDescent="0.25">
      <c r="A89" s="11" t="s">
        <v>1187</v>
      </c>
      <c r="B89" s="1" t="s">
        <v>26</v>
      </c>
      <c r="C89" s="108" t="s">
        <v>39</v>
      </c>
      <c r="D89" s="1" t="s">
        <v>1097</v>
      </c>
      <c r="E89" s="1" t="s">
        <v>1064</v>
      </c>
      <c r="F89" s="10" t="s">
        <v>1188</v>
      </c>
      <c r="G89" s="18">
        <v>310.35000000000002</v>
      </c>
      <c r="H89" s="110" t="s">
        <v>1146</v>
      </c>
    </row>
    <row r="90" spans="1:8" s="2" customFormat="1" ht="38.25" x14ac:dyDescent="0.25">
      <c r="A90" s="11" t="s">
        <v>1189</v>
      </c>
      <c r="B90" s="1" t="s">
        <v>40</v>
      </c>
      <c r="C90" s="108" t="s">
        <v>1047</v>
      </c>
      <c r="D90" s="1" t="s">
        <v>1088</v>
      </c>
      <c r="E90" s="1" t="s">
        <v>1048</v>
      </c>
      <c r="F90" s="10" t="s">
        <v>1190</v>
      </c>
      <c r="G90" s="18">
        <v>108003</v>
      </c>
      <c r="H90" s="110" t="s">
        <v>1121</v>
      </c>
    </row>
    <row r="91" spans="1:8" s="2" customFormat="1" ht="25.5" x14ac:dyDescent="0.25">
      <c r="A91" s="6" t="s">
        <v>65</v>
      </c>
      <c r="B91" s="1" t="s">
        <v>16</v>
      </c>
      <c r="C91" s="27" t="s">
        <v>68</v>
      </c>
      <c r="D91" s="6" t="s">
        <v>66</v>
      </c>
      <c r="E91" s="6" t="s">
        <v>67</v>
      </c>
      <c r="F91" s="1" t="s">
        <v>63</v>
      </c>
      <c r="G91" s="23">
        <v>325380.3</v>
      </c>
      <c r="H91" s="114">
        <v>43202</v>
      </c>
    </row>
    <row r="92" spans="1:8" s="2" customFormat="1" ht="25.5" x14ac:dyDescent="0.25">
      <c r="A92" s="6" t="s">
        <v>69</v>
      </c>
      <c r="B92" s="1" t="s">
        <v>16</v>
      </c>
      <c r="C92" s="27" t="s">
        <v>68</v>
      </c>
      <c r="D92" s="6" t="s">
        <v>66</v>
      </c>
      <c r="E92" s="6" t="s">
        <v>67</v>
      </c>
      <c r="F92" s="1" t="s">
        <v>64</v>
      </c>
      <c r="G92" s="17">
        <v>1796588.65</v>
      </c>
      <c r="H92" s="114">
        <v>43202</v>
      </c>
    </row>
    <row r="93" spans="1:8" s="2" customFormat="1" ht="38.25" x14ac:dyDescent="0.25">
      <c r="A93" s="6" t="s">
        <v>54</v>
      </c>
      <c r="B93" s="1" t="s">
        <v>16</v>
      </c>
      <c r="C93" s="6" t="s">
        <v>57</v>
      </c>
      <c r="D93" s="6" t="s">
        <v>55</v>
      </c>
      <c r="E93" s="6" t="s">
        <v>56</v>
      </c>
      <c r="F93" s="6" t="s">
        <v>51</v>
      </c>
      <c r="G93" s="17">
        <v>10164.33</v>
      </c>
      <c r="H93" s="114">
        <v>43202</v>
      </c>
    </row>
    <row r="94" spans="1:8" s="2" customFormat="1" ht="25.5" x14ac:dyDescent="0.25">
      <c r="A94" s="6" t="s">
        <v>58</v>
      </c>
      <c r="B94" s="1" t="s">
        <v>16</v>
      </c>
      <c r="C94" s="6" t="s">
        <v>61</v>
      </c>
      <c r="D94" s="6" t="s">
        <v>59</v>
      </c>
      <c r="E94" s="6" t="s">
        <v>60</v>
      </c>
      <c r="F94" s="6" t="s">
        <v>52</v>
      </c>
      <c r="G94" s="17">
        <v>22104.799999999999</v>
      </c>
      <c r="H94" s="114">
        <v>43202</v>
      </c>
    </row>
    <row r="95" spans="1:8" s="2" customFormat="1" ht="25.5" x14ac:dyDescent="0.25">
      <c r="A95" s="6" t="s">
        <v>62</v>
      </c>
      <c r="B95" s="1" t="s">
        <v>16</v>
      </c>
      <c r="C95" s="6" t="s">
        <v>61</v>
      </c>
      <c r="D95" s="6" t="s">
        <v>59</v>
      </c>
      <c r="E95" s="6" t="s">
        <v>60</v>
      </c>
      <c r="F95" s="6" t="s">
        <v>53</v>
      </c>
      <c r="G95" s="17">
        <v>7042.49</v>
      </c>
      <c r="H95" s="114">
        <v>43202</v>
      </c>
    </row>
    <row r="96" spans="1:8" s="2" customFormat="1" ht="38.25" x14ac:dyDescent="0.25">
      <c r="A96" s="11" t="s">
        <v>1191</v>
      </c>
      <c r="B96" s="6" t="s">
        <v>26</v>
      </c>
      <c r="C96" s="8" t="s">
        <v>45</v>
      </c>
      <c r="D96" s="6" t="s">
        <v>44</v>
      </c>
      <c r="E96" s="6" t="s">
        <v>1065</v>
      </c>
      <c r="F96" s="10" t="s">
        <v>1192</v>
      </c>
      <c r="G96" s="18">
        <v>364243.28</v>
      </c>
      <c r="H96" s="110" t="s">
        <v>1193</v>
      </c>
    </row>
    <row r="97" spans="1:8" s="2" customFormat="1" ht="25.5" x14ac:dyDescent="0.25">
      <c r="A97" s="6" t="s">
        <v>73</v>
      </c>
      <c r="B97" s="1" t="s">
        <v>14</v>
      </c>
      <c r="C97" s="108" t="s">
        <v>80</v>
      </c>
      <c r="D97" s="108" t="s">
        <v>75</v>
      </c>
      <c r="E97" s="108" t="s">
        <v>76</v>
      </c>
      <c r="F97" s="108" t="s">
        <v>82</v>
      </c>
      <c r="G97" s="115">
        <v>3209054.85</v>
      </c>
      <c r="H97" s="7">
        <v>43256</v>
      </c>
    </row>
    <row r="98" spans="1:8" s="13" customFormat="1" ht="25.5" x14ac:dyDescent="0.25">
      <c r="A98" s="6" t="s">
        <v>74</v>
      </c>
      <c r="B98" s="6" t="s">
        <v>26</v>
      </c>
      <c r="C98" s="108" t="s">
        <v>79</v>
      </c>
      <c r="D98" s="108" t="s">
        <v>77</v>
      </c>
      <c r="E98" s="108" t="s">
        <v>78</v>
      </c>
      <c r="F98" s="108" t="s">
        <v>81</v>
      </c>
      <c r="G98" s="115">
        <v>9434.1299999999992</v>
      </c>
      <c r="H98" s="7">
        <v>43256</v>
      </c>
    </row>
    <row r="99" spans="1:8" s="13" customFormat="1" ht="38.25" x14ac:dyDescent="0.25">
      <c r="A99" s="11" t="s">
        <v>1194</v>
      </c>
      <c r="B99" s="1" t="s">
        <v>14</v>
      </c>
      <c r="C99" s="8" t="s">
        <v>1027</v>
      </c>
      <c r="D99" s="6" t="s">
        <v>1094</v>
      </c>
      <c r="E99" s="6" t="s">
        <v>1059</v>
      </c>
      <c r="F99" s="10" t="s">
        <v>1195</v>
      </c>
      <c r="G99" s="18">
        <v>78298.12</v>
      </c>
      <c r="H99" s="110" t="s">
        <v>1153</v>
      </c>
    </row>
    <row r="100" spans="1:8" s="2" customFormat="1" ht="38.25" x14ac:dyDescent="0.25">
      <c r="A100" s="6" t="s">
        <v>1196</v>
      </c>
      <c r="B100" s="6" t="s">
        <v>16</v>
      </c>
      <c r="C100" s="8" t="s">
        <v>38</v>
      </c>
      <c r="D100" s="8" t="s">
        <v>1091</v>
      </c>
      <c r="E100" s="8" t="s">
        <v>1055</v>
      </c>
      <c r="F100" s="8" t="s">
        <v>1197</v>
      </c>
      <c r="G100" s="22">
        <v>200438.81</v>
      </c>
      <c r="H100" s="110" t="s">
        <v>1125</v>
      </c>
    </row>
    <row r="101" spans="1:8" s="13" customFormat="1" ht="38.25" x14ac:dyDescent="0.25">
      <c r="A101" s="6" t="s">
        <v>1198</v>
      </c>
      <c r="B101" s="6" t="s">
        <v>14</v>
      </c>
      <c r="C101" s="8" t="s">
        <v>70</v>
      </c>
      <c r="D101" s="8" t="s">
        <v>1095</v>
      </c>
      <c r="E101" s="8" t="s">
        <v>1060</v>
      </c>
      <c r="F101" s="8" t="s">
        <v>1199</v>
      </c>
      <c r="G101" s="22">
        <v>56423.91</v>
      </c>
      <c r="H101" s="110" t="s">
        <v>1125</v>
      </c>
    </row>
    <row r="102" spans="1:8" s="13" customFormat="1" ht="38.25" x14ac:dyDescent="0.25">
      <c r="A102" s="6" t="s">
        <v>1200</v>
      </c>
      <c r="B102" s="6" t="s">
        <v>16</v>
      </c>
      <c r="C102" s="8" t="s">
        <v>83</v>
      </c>
      <c r="D102" s="8" t="s">
        <v>1092</v>
      </c>
      <c r="E102" s="8" t="s">
        <v>1201</v>
      </c>
      <c r="F102" s="8" t="s">
        <v>1202</v>
      </c>
      <c r="G102" s="22">
        <v>5341.02</v>
      </c>
      <c r="H102" s="110" t="s">
        <v>1131</v>
      </c>
    </row>
    <row r="103" spans="1:8" s="13" customFormat="1" ht="38.25" x14ac:dyDescent="0.25">
      <c r="A103" s="6" t="s">
        <v>1203</v>
      </c>
      <c r="B103" s="6" t="s">
        <v>26</v>
      </c>
      <c r="C103" s="8" t="s">
        <v>31</v>
      </c>
      <c r="D103" s="6" t="s">
        <v>1098</v>
      </c>
      <c r="E103" s="6" t="s">
        <v>1066</v>
      </c>
      <c r="F103" s="8" t="s">
        <v>1204</v>
      </c>
      <c r="G103" s="22">
        <v>315.01</v>
      </c>
      <c r="H103" s="110" t="s">
        <v>1131</v>
      </c>
    </row>
    <row r="104" spans="1:8" s="13" customFormat="1" ht="25.5" x14ac:dyDescent="0.25">
      <c r="A104" s="6" t="s">
        <v>125</v>
      </c>
      <c r="B104" s="6" t="s">
        <v>16</v>
      </c>
      <c r="C104" s="8" t="s">
        <v>128</v>
      </c>
      <c r="D104" s="6" t="s">
        <v>126</v>
      </c>
      <c r="E104" s="6" t="s">
        <v>127</v>
      </c>
      <c r="F104" s="8" t="s">
        <v>129</v>
      </c>
      <c r="G104" s="22">
        <v>25096.16</v>
      </c>
      <c r="H104" s="7">
        <v>43319</v>
      </c>
    </row>
    <row r="105" spans="1:8" s="13" customFormat="1" ht="25.5" x14ac:dyDescent="0.25">
      <c r="A105" s="6" t="s">
        <v>130</v>
      </c>
      <c r="B105" s="6" t="s">
        <v>16</v>
      </c>
      <c r="C105" s="8" t="s">
        <v>128</v>
      </c>
      <c r="D105" s="6" t="s">
        <v>126</v>
      </c>
      <c r="E105" s="6" t="s">
        <v>127</v>
      </c>
      <c r="F105" s="8" t="s">
        <v>131</v>
      </c>
      <c r="G105" s="22">
        <v>24184.42</v>
      </c>
      <c r="H105" s="7">
        <v>43319</v>
      </c>
    </row>
    <row r="106" spans="1:8" s="13" customFormat="1" ht="38.25" x14ac:dyDescent="0.25">
      <c r="A106" s="6" t="s">
        <v>1205</v>
      </c>
      <c r="B106" s="1" t="s">
        <v>14</v>
      </c>
      <c r="C106" s="108" t="s">
        <v>1057</v>
      </c>
      <c r="D106" s="6" t="s">
        <v>1096</v>
      </c>
      <c r="E106" s="6" t="s">
        <v>1061</v>
      </c>
      <c r="F106" s="108" t="s">
        <v>1206</v>
      </c>
      <c r="G106" s="115">
        <v>45240.639999999999</v>
      </c>
      <c r="H106" s="110" t="s">
        <v>1207</v>
      </c>
    </row>
    <row r="107" spans="1:8" s="13" customFormat="1" ht="38.25" x14ac:dyDescent="0.25">
      <c r="A107" s="6" t="s">
        <v>1208</v>
      </c>
      <c r="B107" s="1" t="s">
        <v>14</v>
      </c>
      <c r="C107" s="108" t="s">
        <v>1058</v>
      </c>
      <c r="D107" s="6" t="s">
        <v>1209</v>
      </c>
      <c r="E107" s="6" t="s">
        <v>1210</v>
      </c>
      <c r="F107" s="108" t="s">
        <v>1211</v>
      </c>
      <c r="G107" s="115">
        <v>59056.86</v>
      </c>
      <c r="H107" s="110" t="s">
        <v>1212</v>
      </c>
    </row>
    <row r="108" spans="1:8" s="13" customFormat="1" ht="25.5" x14ac:dyDescent="0.25">
      <c r="A108" s="6" t="s">
        <v>187</v>
      </c>
      <c r="B108" s="1" t="s">
        <v>40</v>
      </c>
      <c r="C108" s="6" t="s">
        <v>190</v>
      </c>
      <c r="D108" s="6" t="s">
        <v>188</v>
      </c>
      <c r="E108" s="6" t="s">
        <v>189</v>
      </c>
      <c r="F108" s="6" t="s">
        <v>220</v>
      </c>
      <c r="G108" s="17">
        <v>745631.16</v>
      </c>
      <c r="H108" s="7">
        <v>43398</v>
      </c>
    </row>
    <row r="109" spans="1:8" s="2" customFormat="1" ht="38.25" x14ac:dyDescent="0.25">
      <c r="A109" s="6" t="s">
        <v>1213</v>
      </c>
      <c r="B109" s="1" t="s">
        <v>40</v>
      </c>
      <c r="C109" s="1" t="s">
        <v>1049</v>
      </c>
      <c r="D109" s="30" t="s">
        <v>986</v>
      </c>
      <c r="E109" s="30" t="s">
        <v>1050</v>
      </c>
      <c r="F109" s="1" t="s">
        <v>1214</v>
      </c>
      <c r="G109" s="26">
        <v>58420.71</v>
      </c>
      <c r="H109" s="110" t="s">
        <v>1215</v>
      </c>
    </row>
    <row r="110" spans="1:8" s="25" customFormat="1" ht="25.5" x14ac:dyDescent="0.25">
      <c r="A110" s="6" t="s">
        <v>191</v>
      </c>
      <c r="B110" s="1" t="s">
        <v>16</v>
      </c>
      <c r="C110" s="1" t="s">
        <v>194</v>
      </c>
      <c r="D110" s="30" t="s">
        <v>192</v>
      </c>
      <c r="E110" s="30" t="s">
        <v>193</v>
      </c>
      <c r="F110" s="1" t="s">
        <v>195</v>
      </c>
      <c r="G110" s="26">
        <v>18846.8</v>
      </c>
      <c r="H110" s="4">
        <v>43398</v>
      </c>
    </row>
    <row r="111" spans="1:8" s="25" customFormat="1" ht="38.25" x14ac:dyDescent="0.25">
      <c r="A111" s="6" t="s">
        <v>1216</v>
      </c>
      <c r="B111" s="1" t="s">
        <v>72</v>
      </c>
      <c r="C111" s="1" t="s">
        <v>224</v>
      </c>
      <c r="D111" s="30" t="s">
        <v>44</v>
      </c>
      <c r="E111" s="30" t="s">
        <v>1051</v>
      </c>
      <c r="F111" s="1" t="s">
        <v>1217</v>
      </c>
      <c r="G111" s="26">
        <v>127812.93</v>
      </c>
      <c r="H111" s="110" t="s">
        <v>1218</v>
      </c>
    </row>
    <row r="112" spans="1:8" s="25" customFormat="1" ht="25.5" x14ac:dyDescent="0.25">
      <c r="A112" s="6" t="s">
        <v>275</v>
      </c>
      <c r="B112" s="6" t="s">
        <v>16</v>
      </c>
      <c r="C112" s="6" t="s">
        <v>83</v>
      </c>
      <c r="D112" s="30" t="s">
        <v>276</v>
      </c>
      <c r="E112" s="30" t="s">
        <v>277</v>
      </c>
      <c r="F112" s="6" t="s">
        <v>278</v>
      </c>
      <c r="G112" s="32">
        <v>15883.59</v>
      </c>
      <c r="H112" s="34">
        <v>43447</v>
      </c>
    </row>
    <row r="113" spans="1:8" s="25" customFormat="1" ht="25.5" x14ac:dyDescent="0.25">
      <c r="A113" s="6" t="s">
        <v>279</v>
      </c>
      <c r="B113" s="6" t="s">
        <v>16</v>
      </c>
      <c r="C113" s="6" t="s">
        <v>83</v>
      </c>
      <c r="D113" s="30" t="s">
        <v>276</v>
      </c>
      <c r="E113" s="30" t="s">
        <v>277</v>
      </c>
      <c r="F113" s="6" t="s">
        <v>280</v>
      </c>
      <c r="G113" s="32">
        <v>10488.41</v>
      </c>
      <c r="H113" s="34">
        <v>43447</v>
      </c>
    </row>
    <row r="114" spans="1:8" s="2" customFormat="1" ht="25.5" x14ac:dyDescent="0.25">
      <c r="A114" s="6" t="s">
        <v>281</v>
      </c>
      <c r="B114" s="6" t="s">
        <v>16</v>
      </c>
      <c r="C114" s="6" t="s">
        <v>284</v>
      </c>
      <c r="D114" s="30" t="s">
        <v>282</v>
      </c>
      <c r="E114" s="30" t="s">
        <v>283</v>
      </c>
      <c r="F114" s="6" t="s">
        <v>285</v>
      </c>
      <c r="G114" s="32">
        <v>18846.8</v>
      </c>
      <c r="H114" s="34">
        <v>43447</v>
      </c>
    </row>
    <row r="115" spans="1:8" s="2" customFormat="1" ht="38.25" x14ac:dyDescent="0.25">
      <c r="A115" s="6" t="s">
        <v>69</v>
      </c>
      <c r="B115" s="6" t="s">
        <v>16</v>
      </c>
      <c r="C115" s="37" t="s">
        <v>68</v>
      </c>
      <c r="D115" s="6" t="s">
        <v>66</v>
      </c>
      <c r="E115" s="6" t="s">
        <v>67</v>
      </c>
      <c r="F115" s="6" t="s">
        <v>322</v>
      </c>
      <c r="G115" s="17">
        <v>333820.90999999997</v>
      </c>
      <c r="H115" s="7" t="s">
        <v>336</v>
      </c>
    </row>
    <row r="116" spans="1:8" s="2" customFormat="1" ht="25.5" x14ac:dyDescent="0.25">
      <c r="A116" s="6" t="s">
        <v>73</v>
      </c>
      <c r="B116" s="6" t="s">
        <v>14</v>
      </c>
      <c r="C116" s="6" t="s">
        <v>80</v>
      </c>
      <c r="D116" s="6" t="s">
        <v>75</v>
      </c>
      <c r="E116" s="6" t="s">
        <v>76</v>
      </c>
      <c r="F116" s="6" t="s">
        <v>337</v>
      </c>
      <c r="G116" s="17">
        <v>553204.80000000005</v>
      </c>
      <c r="H116" s="7" t="s">
        <v>336</v>
      </c>
    </row>
    <row r="117" spans="1:8" s="25" customFormat="1" ht="25.5" x14ac:dyDescent="0.25">
      <c r="A117" s="6" t="s">
        <v>323</v>
      </c>
      <c r="B117" s="6" t="s">
        <v>16</v>
      </c>
      <c r="C117" s="6" t="s">
        <v>38</v>
      </c>
      <c r="D117" s="6" t="s">
        <v>44</v>
      </c>
      <c r="E117" s="6" t="s">
        <v>324</v>
      </c>
      <c r="F117" s="6" t="s">
        <v>325</v>
      </c>
      <c r="G117" s="17">
        <v>5236316.66</v>
      </c>
      <c r="H117" s="34">
        <v>43454</v>
      </c>
    </row>
    <row r="118" spans="1:8" s="25" customFormat="1" ht="25.5" x14ac:dyDescent="0.25">
      <c r="A118" s="6" t="s">
        <v>211</v>
      </c>
      <c r="B118" s="6" t="s">
        <v>26</v>
      </c>
      <c r="C118" s="6" t="s">
        <v>214</v>
      </c>
      <c r="D118" s="6" t="s">
        <v>212</v>
      </c>
      <c r="E118" s="6" t="s">
        <v>213</v>
      </c>
      <c r="F118" s="37" t="s">
        <v>215</v>
      </c>
      <c r="G118" s="17">
        <v>2837256.13</v>
      </c>
      <c r="H118" s="34">
        <v>43454</v>
      </c>
    </row>
    <row r="119" spans="1:8" s="25" customFormat="1" ht="15.6" customHeight="1" x14ac:dyDescent="0.25">
      <c r="A119" s="133" t="s">
        <v>1508</v>
      </c>
      <c r="B119" s="133"/>
      <c r="C119" s="133"/>
      <c r="D119" s="133"/>
      <c r="E119" s="133"/>
      <c r="F119" s="134"/>
      <c r="G119" s="33">
        <f>SUM(G120:G121)</f>
        <v>1401543.89</v>
      </c>
      <c r="H119" s="3"/>
    </row>
    <row r="120" spans="1:8" s="28" customFormat="1" ht="38.25" x14ac:dyDescent="0.25">
      <c r="A120" s="6" t="s">
        <v>1509</v>
      </c>
      <c r="B120" s="6" t="s">
        <v>40</v>
      </c>
      <c r="C120" s="6" t="s">
        <v>1067</v>
      </c>
      <c r="D120" s="6" t="s">
        <v>986</v>
      </c>
      <c r="E120" s="6" t="s">
        <v>1219</v>
      </c>
      <c r="F120" s="6" t="s">
        <v>1220</v>
      </c>
      <c r="G120" s="17">
        <v>112620.25</v>
      </c>
      <c r="H120" s="110" t="s">
        <v>1128</v>
      </c>
    </row>
    <row r="121" spans="1:8" ht="15.6" customHeight="1" x14ac:dyDescent="0.25">
      <c r="A121" s="9" t="s">
        <v>1510</v>
      </c>
      <c r="B121" s="9" t="s">
        <v>72</v>
      </c>
      <c r="C121" s="27" t="s">
        <v>290</v>
      </c>
      <c r="D121" s="27" t="s">
        <v>288</v>
      </c>
      <c r="E121" s="1" t="s">
        <v>289</v>
      </c>
      <c r="F121" s="1" t="s">
        <v>291</v>
      </c>
      <c r="G121" s="23">
        <v>1288923.6399999999</v>
      </c>
      <c r="H121" s="4">
        <v>43446</v>
      </c>
    </row>
    <row r="122" spans="1:8" s="2" customFormat="1" ht="15.6" customHeight="1" x14ac:dyDescent="0.25">
      <c r="A122" s="133" t="s">
        <v>1511</v>
      </c>
      <c r="B122" s="133"/>
      <c r="C122" s="133"/>
      <c r="D122" s="133"/>
      <c r="E122" s="133"/>
      <c r="F122" s="134"/>
      <c r="G122" s="33">
        <f>SUM(G123:G125)</f>
        <v>6570862.7999999989</v>
      </c>
      <c r="H122" s="3"/>
    </row>
    <row r="123" spans="1:8" s="2" customFormat="1" ht="25.5" x14ac:dyDescent="0.25">
      <c r="A123" s="6" t="s">
        <v>168</v>
      </c>
      <c r="B123" s="11" t="s">
        <v>26</v>
      </c>
      <c r="C123" s="6" t="s">
        <v>147</v>
      </c>
      <c r="D123" s="6" t="s">
        <v>166</v>
      </c>
      <c r="E123" s="6" t="s">
        <v>167</v>
      </c>
      <c r="F123" s="6" t="s">
        <v>169</v>
      </c>
      <c r="G123" s="17">
        <v>1165848.73</v>
      </c>
      <c r="H123" s="34">
        <v>43454</v>
      </c>
    </row>
    <row r="124" spans="1:8" s="2" customFormat="1" ht="25.5" x14ac:dyDescent="0.25">
      <c r="A124" s="6" t="s">
        <v>219</v>
      </c>
      <c r="B124" s="6" t="s">
        <v>26</v>
      </c>
      <c r="C124" s="6" t="s">
        <v>31</v>
      </c>
      <c r="D124" s="6" t="s">
        <v>216</v>
      </c>
      <c r="E124" s="6" t="s">
        <v>217</v>
      </c>
      <c r="F124" s="37" t="s">
        <v>218</v>
      </c>
      <c r="G124" s="17">
        <v>3220495.96</v>
      </c>
      <c r="H124" s="34">
        <v>43454</v>
      </c>
    </row>
    <row r="125" spans="1:8" s="28" customFormat="1" ht="25.5" x14ac:dyDescent="0.25">
      <c r="A125" s="9" t="s">
        <v>326</v>
      </c>
      <c r="B125" s="9" t="s">
        <v>16</v>
      </c>
      <c r="C125" s="27" t="s">
        <v>173</v>
      </c>
      <c r="D125" s="1" t="s">
        <v>327</v>
      </c>
      <c r="E125" s="1" t="s">
        <v>328</v>
      </c>
      <c r="F125" s="1" t="s">
        <v>329</v>
      </c>
      <c r="G125" s="26">
        <v>2184518.11</v>
      </c>
      <c r="H125" s="4">
        <v>43454</v>
      </c>
    </row>
    <row r="126" spans="1:8" s="25" customFormat="1" ht="15.6" customHeight="1" x14ac:dyDescent="0.25">
      <c r="A126" s="135" t="s">
        <v>223</v>
      </c>
      <c r="B126" s="135"/>
      <c r="C126" s="135"/>
      <c r="D126" s="135"/>
      <c r="E126" s="135"/>
      <c r="F126" s="135"/>
      <c r="G126" s="33">
        <f>SUM(G127)</f>
        <v>1045060.99</v>
      </c>
      <c r="H126" s="121"/>
    </row>
    <row r="127" spans="1:8" s="25" customFormat="1" ht="38.25" x14ac:dyDescent="0.25">
      <c r="A127" s="1" t="s">
        <v>1512</v>
      </c>
      <c r="B127" s="1" t="s">
        <v>40</v>
      </c>
      <c r="C127" s="1" t="s">
        <v>221</v>
      </c>
      <c r="D127" s="1" t="s">
        <v>222</v>
      </c>
      <c r="E127" s="1" t="s">
        <v>286</v>
      </c>
      <c r="F127" s="1" t="s">
        <v>287</v>
      </c>
      <c r="G127" s="23">
        <v>1045060.99</v>
      </c>
      <c r="H127" s="122" t="s">
        <v>336</v>
      </c>
    </row>
    <row r="128" spans="1:8" ht="15.6" customHeight="1" x14ac:dyDescent="0.25">
      <c r="A128" s="136" t="s">
        <v>1513</v>
      </c>
      <c r="B128" s="136"/>
      <c r="C128" s="136"/>
      <c r="D128" s="136"/>
      <c r="E128" s="136"/>
      <c r="F128" s="136"/>
      <c r="G128" s="79">
        <f>SUM(G129)</f>
        <v>3125.87</v>
      </c>
      <c r="H128" s="121"/>
    </row>
    <row r="129" spans="1:8" s="89" customFormat="1" x14ac:dyDescent="0.25">
      <c r="A129" s="6"/>
      <c r="B129" s="6"/>
      <c r="C129" s="6"/>
      <c r="D129" s="6"/>
      <c r="E129" s="6"/>
      <c r="F129" s="6" t="s">
        <v>1514</v>
      </c>
      <c r="G129" s="17">
        <v>3125.87</v>
      </c>
      <c r="H129" s="123"/>
    </row>
    <row r="130" spans="1:8" x14ac:dyDescent="0.25">
      <c r="C130" s="124"/>
      <c r="D130" s="124"/>
      <c r="E130" s="124"/>
      <c r="F130" s="125"/>
      <c r="G130" s="19"/>
      <c r="H130" s="5"/>
    </row>
    <row r="131" spans="1:8" ht="15.75" x14ac:dyDescent="0.25">
      <c r="E131" s="126"/>
      <c r="F131" s="127" t="s">
        <v>1221</v>
      </c>
      <c r="G131" s="128">
        <f>SUM(G4,G16,G22,G46,G74,G83,G119,G122,G126,G128)</f>
        <v>70159619.109999999</v>
      </c>
      <c r="H131" s="129">
        <v>71390000</v>
      </c>
    </row>
    <row r="132" spans="1:8" x14ac:dyDescent="0.25">
      <c r="E132" s="14"/>
      <c r="F132" s="14"/>
    </row>
    <row r="133" spans="1:8" ht="15.75" x14ac:dyDescent="0.25">
      <c r="A133" s="130"/>
      <c r="B133" s="130"/>
      <c r="C133" s="130"/>
      <c r="E133" s="131"/>
      <c r="F133" s="132" t="s">
        <v>1515</v>
      </c>
      <c r="G133" s="137">
        <f>SUM(H131)-G131</f>
        <v>1230380.8900000006</v>
      </c>
      <c r="H133" s="137"/>
    </row>
  </sheetData>
  <sortState xmlns:xlrd2="http://schemas.microsoft.com/office/spreadsheetml/2017/richdata2" ref="A126:H126">
    <sortCondition ref="A126"/>
  </sortState>
  <mergeCells count="13">
    <mergeCell ref="A122:F122"/>
    <mergeCell ref="A126:F126"/>
    <mergeCell ref="A128:F128"/>
    <mergeCell ref="G133:H133"/>
    <mergeCell ref="A1:H1"/>
    <mergeCell ref="A4:F4"/>
    <mergeCell ref="A16:F16"/>
    <mergeCell ref="A22:F22"/>
    <mergeCell ref="A46:F46"/>
    <mergeCell ref="A2:H2"/>
    <mergeCell ref="A74:F74"/>
    <mergeCell ref="A83:F83"/>
    <mergeCell ref="A119:F119"/>
  </mergeCells>
  <pageMargins left="0.31496062992125984" right="0.31496062992125984" top="0.35433070866141736" bottom="0.35433070866141736" header="0.31496062992125984" footer="0.31496062992125984"/>
  <pageSetup paperSize="9" scale="1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10806-A0D6-46E8-B143-7EE78E018117}">
  <sheetPr>
    <pageSetUpPr fitToPage="1"/>
  </sheetPr>
  <dimension ref="A1:H12"/>
  <sheetViews>
    <sheetView workbookViewId="0">
      <selection sqref="A1:H2"/>
    </sheetView>
  </sheetViews>
  <sheetFormatPr defaultRowHeight="15" x14ac:dyDescent="0.25"/>
  <cols>
    <col min="1" max="1" width="14.28515625" customWidth="1"/>
    <col min="2" max="2" width="17.5703125" customWidth="1"/>
    <col min="3" max="3" width="9.42578125" bestFit="1" customWidth="1"/>
    <col min="4" max="4" width="21.5703125" customWidth="1"/>
    <col min="5" max="5" width="39.28515625" customWidth="1"/>
    <col min="6" max="6" width="60.85546875" customWidth="1"/>
    <col min="7" max="7" width="18.85546875" customWidth="1"/>
    <col min="8" max="8" width="12.7109375" customWidth="1"/>
  </cols>
  <sheetData>
    <row r="1" spans="1:8" s="75" customFormat="1" ht="23.25" x14ac:dyDescent="0.35">
      <c r="A1" s="138" t="s">
        <v>1007</v>
      </c>
      <c r="B1" s="138"/>
      <c r="C1" s="138"/>
      <c r="D1" s="138"/>
      <c r="E1" s="138"/>
      <c r="F1" s="138"/>
      <c r="G1" s="138"/>
      <c r="H1" s="138"/>
    </row>
    <row r="2" spans="1:8" s="12" customFormat="1" ht="74.45" customHeight="1" x14ac:dyDescent="0.25">
      <c r="A2" s="140" t="s">
        <v>1223</v>
      </c>
      <c r="B2" s="140"/>
      <c r="C2" s="140"/>
      <c r="D2" s="140"/>
      <c r="E2" s="140"/>
      <c r="F2" s="140"/>
      <c r="G2" s="140"/>
      <c r="H2" s="140"/>
    </row>
    <row r="3" spans="1:8" s="74" customFormat="1" ht="28.9" customHeight="1" x14ac:dyDescent="0.2">
      <c r="A3" s="51" t="s">
        <v>12</v>
      </c>
      <c r="B3" s="51" t="s">
        <v>13</v>
      </c>
      <c r="C3" s="51" t="s">
        <v>0</v>
      </c>
      <c r="D3" s="51" t="s">
        <v>1</v>
      </c>
      <c r="E3" s="51" t="s">
        <v>2</v>
      </c>
      <c r="F3" s="51" t="s">
        <v>3</v>
      </c>
      <c r="G3" s="52" t="s">
        <v>1008</v>
      </c>
      <c r="H3" s="53" t="s">
        <v>4</v>
      </c>
    </row>
    <row r="4" spans="1:8" s="74" customFormat="1" ht="15.75" x14ac:dyDescent="0.2">
      <c r="A4" s="141"/>
      <c r="B4" s="141"/>
      <c r="C4" s="141"/>
      <c r="D4" s="141"/>
      <c r="E4" s="141"/>
      <c r="F4" s="142"/>
      <c r="G4" s="79">
        <f>SUM(G5:G12)</f>
        <v>87797.460883713633</v>
      </c>
      <c r="H4" s="80"/>
    </row>
    <row r="5" spans="1:8" s="74" customFormat="1" ht="43.15" customHeight="1" x14ac:dyDescent="0.2">
      <c r="A5" s="81" t="s">
        <v>985</v>
      </c>
      <c r="B5" s="68" t="s">
        <v>40</v>
      </c>
      <c r="C5" s="68" t="s">
        <v>975</v>
      </c>
      <c r="D5" s="68" t="s">
        <v>986</v>
      </c>
      <c r="E5" s="68" t="s">
        <v>976</v>
      </c>
      <c r="F5" s="68" t="s">
        <v>1000</v>
      </c>
      <c r="G5" s="67">
        <v>9495.0435599999983</v>
      </c>
      <c r="H5" s="63">
        <v>43405</v>
      </c>
    </row>
    <row r="6" spans="1:8" s="74" customFormat="1" ht="13.15" customHeight="1" x14ac:dyDescent="0.2">
      <c r="A6" s="81" t="s">
        <v>987</v>
      </c>
      <c r="B6" s="68" t="s">
        <v>26</v>
      </c>
      <c r="C6" s="68" t="s">
        <v>31</v>
      </c>
      <c r="D6" s="68" t="s">
        <v>988</v>
      </c>
      <c r="E6" s="68" t="s">
        <v>984</v>
      </c>
      <c r="F6" s="65" t="s">
        <v>1001</v>
      </c>
      <c r="G6" s="67">
        <v>6857.5314600000002</v>
      </c>
      <c r="H6" s="63">
        <v>43405</v>
      </c>
    </row>
    <row r="7" spans="1:8" s="74" customFormat="1" ht="30" x14ac:dyDescent="0.2">
      <c r="A7" s="81" t="s">
        <v>989</v>
      </c>
      <c r="B7" s="68" t="s">
        <v>16</v>
      </c>
      <c r="C7" s="68" t="s">
        <v>979</v>
      </c>
      <c r="D7" s="68" t="s">
        <v>990</v>
      </c>
      <c r="E7" s="68" t="s">
        <v>980</v>
      </c>
      <c r="F7" s="68" t="s">
        <v>1002</v>
      </c>
      <c r="G7" s="69">
        <v>10772.102430000001</v>
      </c>
      <c r="H7" s="63">
        <v>43405</v>
      </c>
    </row>
    <row r="8" spans="1:8" s="74" customFormat="1" ht="30" x14ac:dyDescent="0.2">
      <c r="A8" s="81" t="s">
        <v>991</v>
      </c>
      <c r="B8" s="68" t="s">
        <v>72</v>
      </c>
      <c r="C8" s="68" t="s">
        <v>950</v>
      </c>
      <c r="D8" s="68" t="s">
        <v>992</v>
      </c>
      <c r="E8" s="68" t="s">
        <v>977</v>
      </c>
      <c r="F8" s="68" t="s">
        <v>1003</v>
      </c>
      <c r="G8" s="70">
        <v>11028.904110000001</v>
      </c>
      <c r="H8" s="63">
        <v>43405</v>
      </c>
    </row>
    <row r="9" spans="1:8" s="74" customFormat="1" ht="33.6" customHeight="1" x14ac:dyDescent="0.2">
      <c r="A9" s="81" t="s">
        <v>993</v>
      </c>
      <c r="B9" s="68" t="s">
        <v>26</v>
      </c>
      <c r="C9" s="68" t="s">
        <v>214</v>
      </c>
      <c r="D9" s="68" t="s">
        <v>212</v>
      </c>
      <c r="E9" s="68" t="s">
        <v>213</v>
      </c>
      <c r="F9" s="64" t="s">
        <v>1004</v>
      </c>
      <c r="G9" s="70">
        <v>10550.048400000001</v>
      </c>
      <c r="H9" s="63">
        <v>43405</v>
      </c>
    </row>
    <row r="10" spans="1:8" s="74" customFormat="1" ht="45" x14ac:dyDescent="0.25">
      <c r="A10" s="81" t="s">
        <v>994</v>
      </c>
      <c r="B10" s="68" t="s">
        <v>26</v>
      </c>
      <c r="C10" s="83" t="s">
        <v>982</v>
      </c>
      <c r="D10" s="68" t="s">
        <v>995</v>
      </c>
      <c r="E10" s="41" t="s">
        <v>983</v>
      </c>
      <c r="F10" s="64" t="s">
        <v>1005</v>
      </c>
      <c r="G10" s="70">
        <v>9495.0435599999983</v>
      </c>
      <c r="H10" s="63">
        <v>43405</v>
      </c>
    </row>
    <row r="11" spans="1:8" s="74" customFormat="1" ht="30" x14ac:dyDescent="0.25">
      <c r="A11" s="81" t="s">
        <v>996</v>
      </c>
      <c r="B11" s="68" t="s">
        <v>16</v>
      </c>
      <c r="C11" s="41" t="s">
        <v>940</v>
      </c>
      <c r="D11" s="68" t="s">
        <v>997</v>
      </c>
      <c r="E11" s="41" t="s">
        <v>978</v>
      </c>
      <c r="F11" s="64" t="s">
        <v>1006</v>
      </c>
      <c r="G11" s="70">
        <v>12660.058079999999</v>
      </c>
      <c r="H11" s="63">
        <v>43405</v>
      </c>
    </row>
    <row r="12" spans="1:8" s="74" customFormat="1" ht="45" x14ac:dyDescent="0.25">
      <c r="A12" s="82" t="s">
        <v>998</v>
      </c>
      <c r="B12" s="76" t="s">
        <v>14</v>
      </c>
      <c r="C12" s="41" t="s">
        <v>104</v>
      </c>
      <c r="D12" s="76" t="s">
        <v>44</v>
      </c>
      <c r="E12" s="41" t="s">
        <v>981</v>
      </c>
      <c r="F12" s="73" t="s">
        <v>999</v>
      </c>
      <c r="G12" s="70">
        <v>16938.729283713637</v>
      </c>
      <c r="H12" s="63">
        <v>43405</v>
      </c>
    </row>
  </sheetData>
  <mergeCells count="3">
    <mergeCell ref="A1:H1"/>
    <mergeCell ref="A4:F4"/>
    <mergeCell ref="A2:H2"/>
  </mergeCells>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0A1E-B353-4E45-8D77-A69C91C5114F}">
  <sheetPr>
    <pageSetUpPr fitToPage="1"/>
  </sheetPr>
  <dimension ref="A1:J25"/>
  <sheetViews>
    <sheetView topLeftCell="A7" workbookViewId="0">
      <selection activeCell="B24" sqref="B24:C25"/>
    </sheetView>
  </sheetViews>
  <sheetFormatPr defaultRowHeight="15" x14ac:dyDescent="0.25"/>
  <cols>
    <col min="1" max="1" width="15.7109375" customWidth="1"/>
    <col min="2" max="2" width="17" customWidth="1"/>
    <col min="3" max="3" width="12.7109375" bestFit="1" customWidth="1"/>
    <col min="4" max="4" width="11" customWidth="1"/>
    <col min="5" max="5" width="28.42578125" customWidth="1"/>
    <col min="6" max="6" width="27.28515625" customWidth="1"/>
    <col min="7" max="7" width="77.28515625" customWidth="1"/>
    <col min="8" max="8" width="22.140625" customWidth="1"/>
    <col min="9" max="9" width="13.7109375" customWidth="1"/>
    <col min="10" max="10" width="9.85546875" bestFit="1" customWidth="1"/>
  </cols>
  <sheetData>
    <row r="1" spans="1:10" ht="23.25" x14ac:dyDescent="0.25">
      <c r="A1" s="138" t="s">
        <v>1225</v>
      </c>
      <c r="B1" s="138"/>
      <c r="C1" s="138"/>
      <c r="D1" s="138"/>
      <c r="E1" s="138"/>
      <c r="F1" s="138"/>
      <c r="G1" s="138"/>
      <c r="H1" s="138"/>
      <c r="I1" s="138"/>
    </row>
    <row r="2" spans="1:10" s="12" customFormat="1" ht="67.150000000000006" customHeight="1" x14ac:dyDescent="0.25">
      <c r="A2" s="140" t="s">
        <v>1224</v>
      </c>
      <c r="B2" s="140"/>
      <c r="C2" s="140"/>
      <c r="D2" s="140"/>
      <c r="E2" s="140"/>
      <c r="F2" s="140"/>
      <c r="G2" s="140"/>
      <c r="H2" s="140"/>
      <c r="I2" s="140"/>
    </row>
    <row r="3" spans="1:10" s="57" customFormat="1" ht="30" x14ac:dyDescent="0.25">
      <c r="A3" s="51" t="s">
        <v>12</v>
      </c>
      <c r="B3" s="51" t="s">
        <v>13</v>
      </c>
      <c r="C3" s="51" t="s">
        <v>0</v>
      </c>
      <c r="D3" s="51" t="s">
        <v>1506</v>
      </c>
      <c r="E3" s="51" t="s">
        <v>1</v>
      </c>
      <c r="F3" s="51" t="s">
        <v>2</v>
      </c>
      <c r="G3" s="51" t="s">
        <v>3</v>
      </c>
      <c r="H3" s="52" t="s">
        <v>338</v>
      </c>
      <c r="I3" s="53" t="s">
        <v>4</v>
      </c>
    </row>
    <row r="4" spans="1:10" ht="15.75" x14ac:dyDescent="0.25">
      <c r="A4" s="143"/>
      <c r="B4" s="143"/>
      <c r="C4" s="143"/>
      <c r="D4" s="143"/>
      <c r="E4" s="143"/>
      <c r="F4" s="143"/>
      <c r="G4" s="144"/>
      <c r="H4" s="33">
        <f>SUM(H5:H14)</f>
        <v>13327188.1</v>
      </c>
      <c r="I4" s="15"/>
    </row>
    <row r="5" spans="1:10" ht="30" x14ac:dyDescent="0.25">
      <c r="A5" s="59" t="s">
        <v>339</v>
      </c>
      <c r="B5" s="60" t="s">
        <v>40</v>
      </c>
      <c r="C5" s="60" t="s">
        <v>340</v>
      </c>
      <c r="D5" s="61" t="s">
        <v>1241</v>
      </c>
      <c r="E5" s="61" t="s">
        <v>341</v>
      </c>
      <c r="F5" s="61" t="s">
        <v>341</v>
      </c>
      <c r="G5" s="64" t="s">
        <v>342</v>
      </c>
      <c r="H5" s="62">
        <v>340029.65</v>
      </c>
      <c r="I5" s="63">
        <v>43451</v>
      </c>
    </row>
    <row r="6" spans="1:10" ht="30" x14ac:dyDescent="0.25">
      <c r="A6" s="64" t="s">
        <v>343</v>
      </c>
      <c r="B6" s="65" t="s">
        <v>26</v>
      </c>
      <c r="C6" s="65" t="s">
        <v>79</v>
      </c>
      <c r="D6" s="66" t="s">
        <v>1232</v>
      </c>
      <c r="E6" s="66" t="s">
        <v>344</v>
      </c>
      <c r="F6" s="66" t="s">
        <v>345</v>
      </c>
      <c r="G6" s="76" t="s">
        <v>346</v>
      </c>
      <c r="H6" s="67">
        <v>362308.53</v>
      </c>
      <c r="I6" s="63">
        <v>43451</v>
      </c>
    </row>
    <row r="7" spans="1:10" ht="30" x14ac:dyDescent="0.25">
      <c r="A7" s="64" t="s">
        <v>347</v>
      </c>
      <c r="B7" s="65" t="s">
        <v>16</v>
      </c>
      <c r="C7" s="68" t="s">
        <v>38</v>
      </c>
      <c r="D7" s="68" t="s">
        <v>1241</v>
      </c>
      <c r="E7" s="77" t="s">
        <v>44</v>
      </c>
      <c r="F7" s="68" t="s">
        <v>348</v>
      </c>
      <c r="G7" s="78" t="s">
        <v>349</v>
      </c>
      <c r="H7" s="67">
        <v>219373.97</v>
      </c>
      <c r="I7" s="63">
        <v>43451</v>
      </c>
    </row>
    <row r="8" spans="1:10" ht="30" x14ac:dyDescent="0.25">
      <c r="A8" s="64"/>
      <c r="B8" s="65"/>
      <c r="C8" s="68"/>
      <c r="D8" s="68" t="s">
        <v>1241</v>
      </c>
      <c r="E8" s="68"/>
      <c r="F8" s="68" t="s">
        <v>350</v>
      </c>
      <c r="G8" s="78" t="s">
        <v>351</v>
      </c>
      <c r="H8" s="67">
        <v>438747.94</v>
      </c>
      <c r="I8" s="63">
        <v>43451</v>
      </c>
    </row>
    <row r="9" spans="1:10" x14ac:dyDescent="0.25">
      <c r="A9" s="64" t="s">
        <v>352</v>
      </c>
      <c r="B9" s="65" t="s">
        <v>26</v>
      </c>
      <c r="C9" s="68" t="s">
        <v>147</v>
      </c>
      <c r="D9" s="64" t="s">
        <v>1241</v>
      </c>
      <c r="E9" s="64" t="s">
        <v>353</v>
      </c>
      <c r="F9" s="64" t="s">
        <v>354</v>
      </c>
      <c r="G9" s="68" t="s">
        <v>355</v>
      </c>
      <c r="H9" s="70">
        <v>504560.13</v>
      </c>
      <c r="I9" s="63">
        <v>43451</v>
      </c>
    </row>
    <row r="10" spans="1:10" ht="30" x14ac:dyDescent="0.25">
      <c r="A10" s="64" t="s">
        <v>356</v>
      </c>
      <c r="B10" s="64" t="s">
        <v>26</v>
      </c>
      <c r="C10" s="64" t="s">
        <v>31</v>
      </c>
      <c r="D10" s="64" t="s">
        <v>1241</v>
      </c>
      <c r="E10" s="64" t="s">
        <v>216</v>
      </c>
      <c r="F10" s="64" t="s">
        <v>357</v>
      </c>
      <c r="G10" s="64" t="s">
        <v>358</v>
      </c>
      <c r="H10" s="70">
        <v>109686.98</v>
      </c>
      <c r="I10" s="71">
        <v>43451</v>
      </c>
      <c r="J10" s="90"/>
    </row>
    <row r="11" spans="1:10" x14ac:dyDescent="0.25">
      <c r="A11" s="64"/>
      <c r="B11" s="64"/>
      <c r="C11" s="64"/>
      <c r="D11" s="64" t="s">
        <v>1241</v>
      </c>
      <c r="E11" s="64"/>
      <c r="F11" s="64" t="s">
        <v>357</v>
      </c>
      <c r="G11" s="64" t="s">
        <v>359</v>
      </c>
      <c r="H11" s="70">
        <v>329060.95</v>
      </c>
      <c r="I11" s="71">
        <v>43451</v>
      </c>
    </row>
    <row r="12" spans="1:10" x14ac:dyDescent="0.25">
      <c r="A12" s="64" t="s">
        <v>360</v>
      </c>
      <c r="B12" s="64" t="s">
        <v>16</v>
      </c>
      <c r="C12" s="64" t="s">
        <v>361</v>
      </c>
      <c r="D12" s="64" t="s">
        <v>1241</v>
      </c>
      <c r="E12" s="77" t="s">
        <v>362</v>
      </c>
      <c r="F12" s="64" t="s">
        <v>363</v>
      </c>
      <c r="G12" s="76" t="s">
        <v>364</v>
      </c>
      <c r="H12" s="70">
        <v>361967.05</v>
      </c>
      <c r="I12" s="72">
        <v>43451</v>
      </c>
    </row>
    <row r="13" spans="1:10" ht="45" x14ac:dyDescent="0.25">
      <c r="A13" s="64" t="s">
        <v>365</v>
      </c>
      <c r="B13" s="64" t="s">
        <v>70</v>
      </c>
      <c r="C13" s="64" t="s">
        <v>70</v>
      </c>
      <c r="D13" s="64" t="s">
        <v>1505</v>
      </c>
      <c r="E13" s="64" t="s">
        <v>366</v>
      </c>
      <c r="F13" s="64" t="s">
        <v>367</v>
      </c>
      <c r="G13" s="64" t="s">
        <v>368</v>
      </c>
      <c r="H13" s="70">
        <v>8757994.5</v>
      </c>
      <c r="I13" s="71">
        <v>43451</v>
      </c>
    </row>
    <row r="14" spans="1:10" ht="30" x14ac:dyDescent="0.25">
      <c r="A14" s="64" t="s">
        <v>369</v>
      </c>
      <c r="B14" s="64" t="s">
        <v>26</v>
      </c>
      <c r="C14" s="73" t="s">
        <v>370</v>
      </c>
      <c r="D14" s="73" t="s">
        <v>1245</v>
      </c>
      <c r="E14" s="73" t="s">
        <v>371</v>
      </c>
      <c r="F14" s="73" t="s">
        <v>372</v>
      </c>
      <c r="G14" s="73" t="s">
        <v>373</v>
      </c>
      <c r="H14" s="70">
        <v>1903458.4</v>
      </c>
      <c r="I14" s="71">
        <v>43451</v>
      </c>
    </row>
    <row r="17" spans="2:6" ht="30" x14ac:dyDescent="0.25">
      <c r="B17" s="51" t="s">
        <v>1257</v>
      </c>
      <c r="C17" s="53">
        <v>2018</v>
      </c>
      <c r="E17" s="102" t="s">
        <v>1230</v>
      </c>
      <c r="F17" s="101">
        <v>2018</v>
      </c>
    </row>
    <row r="18" spans="2:6" x14ac:dyDescent="0.25">
      <c r="B18" s="91" t="s">
        <v>40</v>
      </c>
      <c r="C18" s="93">
        <v>340029.65</v>
      </c>
      <c r="E18" s="91" t="s">
        <v>1232</v>
      </c>
      <c r="F18" s="93">
        <v>362308.53</v>
      </c>
    </row>
    <row r="19" spans="2:6" x14ac:dyDescent="0.25">
      <c r="B19" s="91" t="s">
        <v>72</v>
      </c>
      <c r="C19" s="93">
        <v>0</v>
      </c>
      <c r="E19" s="91" t="s">
        <v>1237</v>
      </c>
      <c r="F19" s="93">
        <v>8757994.5</v>
      </c>
    </row>
    <row r="20" spans="2:6" x14ac:dyDescent="0.25">
      <c r="B20" s="91" t="s">
        <v>16</v>
      </c>
      <c r="C20" s="93">
        <v>1020088.96</v>
      </c>
      <c r="E20" s="91" t="s">
        <v>1241</v>
      </c>
      <c r="F20" s="93">
        <v>2303426.67</v>
      </c>
    </row>
    <row r="21" spans="2:6" x14ac:dyDescent="0.25">
      <c r="B21" s="91" t="s">
        <v>14</v>
      </c>
      <c r="C21" s="93">
        <v>0</v>
      </c>
      <c r="E21" s="91" t="s">
        <v>1245</v>
      </c>
      <c r="F21" s="93">
        <v>1903458.4</v>
      </c>
    </row>
    <row r="22" spans="2:6" x14ac:dyDescent="0.25">
      <c r="B22" s="91" t="s">
        <v>26</v>
      </c>
      <c r="C22" s="93">
        <v>3209074.99</v>
      </c>
      <c r="E22" s="94" t="s">
        <v>1249</v>
      </c>
      <c r="F22" s="95">
        <v>13327188.1</v>
      </c>
    </row>
    <row r="23" spans="2:6" x14ac:dyDescent="0.25">
      <c r="B23" s="96" t="s">
        <v>1275</v>
      </c>
      <c r="C23" s="97">
        <v>4569193.5999999996</v>
      </c>
    </row>
    <row r="24" spans="2:6" x14ac:dyDescent="0.25">
      <c r="B24" s="91" t="s">
        <v>70</v>
      </c>
      <c r="C24" s="93">
        <v>8757994.5</v>
      </c>
    </row>
    <row r="25" spans="2:6" x14ac:dyDescent="0.25">
      <c r="B25" s="94" t="s">
        <v>1249</v>
      </c>
      <c r="C25" s="95">
        <v>13327188.1</v>
      </c>
    </row>
  </sheetData>
  <mergeCells count="3">
    <mergeCell ref="A1:I1"/>
    <mergeCell ref="A4:G4"/>
    <mergeCell ref="A2:I2"/>
  </mergeCells>
  <pageMargins left="0.7" right="0.7" top="0.75" bottom="0.75" header="0.3" footer="0.3"/>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0AA7-7E9D-4B38-9646-2CBD0B562657}">
  <dimension ref="A1:I100"/>
  <sheetViews>
    <sheetView workbookViewId="0">
      <selection activeCell="H3" sqref="H3:I18"/>
    </sheetView>
  </sheetViews>
  <sheetFormatPr defaultRowHeight="15" x14ac:dyDescent="0.25"/>
  <cols>
    <col min="1" max="1" width="7.28515625" bestFit="1" customWidth="1"/>
    <col min="2" max="2" width="5.140625" bestFit="1" customWidth="1"/>
    <col min="3" max="3" width="58.42578125" bestFit="1" customWidth="1"/>
    <col min="4" max="4" width="19.28515625" bestFit="1" customWidth="1"/>
    <col min="5" max="7" width="13.7109375" style="38" bestFit="1" customWidth="1"/>
    <col min="8" max="8" width="22.5703125" style="38" customWidth="1"/>
    <col min="9" max="9" width="13.7109375" style="38" bestFit="1" customWidth="1"/>
    <col min="10" max="10" width="13.7109375" bestFit="1" customWidth="1"/>
    <col min="11" max="11" width="14.5703125" bestFit="1" customWidth="1"/>
    <col min="12" max="12" width="21.7109375" bestFit="1" customWidth="1"/>
    <col min="13" max="17" width="13.7109375" bestFit="1" customWidth="1"/>
  </cols>
  <sheetData>
    <row r="1" spans="1:9" s="12" customFormat="1" ht="23.45" customHeight="1" x14ac:dyDescent="0.25">
      <c r="A1" s="145" t="s">
        <v>1492</v>
      </c>
      <c r="B1" s="146"/>
      <c r="C1" s="146"/>
      <c r="D1" s="146"/>
      <c r="E1" s="146"/>
      <c r="F1" s="146"/>
      <c r="G1" s="146"/>
      <c r="H1" s="147"/>
    </row>
    <row r="2" spans="1:9" s="12" customFormat="1" ht="52.9" customHeight="1" x14ac:dyDescent="0.25">
      <c r="A2" s="148" t="s">
        <v>1227</v>
      </c>
      <c r="B2" s="148"/>
      <c r="C2" s="148"/>
      <c r="D2" s="148"/>
      <c r="E2" s="148"/>
      <c r="F2" s="148"/>
      <c r="G2" s="148"/>
      <c r="H2" s="148"/>
    </row>
    <row r="3" spans="1:9" ht="30" x14ac:dyDescent="0.25">
      <c r="A3" s="51" t="s">
        <v>1228</v>
      </c>
      <c r="B3" s="51" t="s">
        <v>1229</v>
      </c>
      <c r="C3" s="51" t="s">
        <v>2</v>
      </c>
      <c r="D3" s="51" t="s">
        <v>13</v>
      </c>
      <c r="E3" s="51" t="s">
        <v>0</v>
      </c>
      <c r="F3" s="51">
        <v>2018</v>
      </c>
      <c r="G3"/>
      <c r="H3" s="102" t="s">
        <v>1230</v>
      </c>
      <c r="I3" s="101">
        <v>2018</v>
      </c>
    </row>
    <row r="4" spans="1:9" x14ac:dyDescent="0.25">
      <c r="A4" s="91" t="s">
        <v>1231</v>
      </c>
      <c r="B4" s="91" t="s">
        <v>1232</v>
      </c>
      <c r="C4" s="91" t="s">
        <v>1233</v>
      </c>
      <c r="D4" s="91" t="s">
        <v>40</v>
      </c>
      <c r="E4" s="91" t="s">
        <v>40</v>
      </c>
      <c r="F4" s="92">
        <v>6156695.9299999997</v>
      </c>
      <c r="G4"/>
      <c r="H4" s="91" t="s">
        <v>1232</v>
      </c>
      <c r="I4" s="93">
        <v>69331668.280000001</v>
      </c>
    </row>
    <row r="5" spans="1:9" x14ac:dyDescent="0.25">
      <c r="A5" s="91" t="s">
        <v>1234</v>
      </c>
      <c r="B5" s="91" t="s">
        <v>1232</v>
      </c>
      <c r="C5" s="91" t="s">
        <v>1235</v>
      </c>
      <c r="D5" s="91" t="s">
        <v>16</v>
      </c>
      <c r="E5" s="91" t="s">
        <v>1236</v>
      </c>
      <c r="F5" s="92">
        <v>1340427.83</v>
      </c>
      <c r="G5"/>
      <c r="H5" s="91" t="s">
        <v>1237</v>
      </c>
      <c r="I5" s="93">
        <v>19315596.349999994</v>
      </c>
    </row>
    <row r="6" spans="1:9" x14ac:dyDescent="0.25">
      <c r="A6" s="91" t="s">
        <v>1238</v>
      </c>
      <c r="B6" s="91" t="s">
        <v>1232</v>
      </c>
      <c r="C6" s="91" t="s">
        <v>1239</v>
      </c>
      <c r="D6" s="91" t="s">
        <v>16</v>
      </c>
      <c r="E6" s="91" t="s">
        <v>1240</v>
      </c>
      <c r="F6" s="92">
        <v>1350638.84</v>
      </c>
      <c r="G6"/>
      <c r="H6" s="91" t="s">
        <v>1241</v>
      </c>
      <c r="I6" s="93">
        <v>2475071.61</v>
      </c>
    </row>
    <row r="7" spans="1:9" x14ac:dyDescent="0.25">
      <c r="A7" s="91" t="s">
        <v>1242</v>
      </c>
      <c r="B7" s="91" t="s">
        <v>1232</v>
      </c>
      <c r="C7" s="91" t="s">
        <v>1243</v>
      </c>
      <c r="D7" s="91" t="s">
        <v>40</v>
      </c>
      <c r="E7" s="91" t="s">
        <v>1244</v>
      </c>
      <c r="F7" s="92">
        <v>1282733.43</v>
      </c>
      <c r="G7"/>
      <c r="H7" s="91" t="s">
        <v>1245</v>
      </c>
      <c r="I7" s="93">
        <v>21173245.68</v>
      </c>
    </row>
    <row r="8" spans="1:9" x14ac:dyDescent="0.25">
      <c r="A8" s="91" t="s">
        <v>1246</v>
      </c>
      <c r="B8" s="91" t="s">
        <v>1232</v>
      </c>
      <c r="C8" s="91" t="s">
        <v>1247</v>
      </c>
      <c r="D8" s="91" t="s">
        <v>16</v>
      </c>
      <c r="E8" s="91" t="s">
        <v>1248</v>
      </c>
      <c r="F8" s="92">
        <v>1078917.46</v>
      </c>
      <c r="G8"/>
      <c r="H8" s="94" t="s">
        <v>1249</v>
      </c>
      <c r="I8" s="95">
        <v>112295581.91999999</v>
      </c>
    </row>
    <row r="9" spans="1:9" x14ac:dyDescent="0.25">
      <c r="A9" s="91" t="s">
        <v>1250</v>
      </c>
      <c r="B9" s="91" t="s">
        <v>1251</v>
      </c>
      <c r="C9" s="91" t="s">
        <v>1252</v>
      </c>
      <c r="D9" s="91" t="s">
        <v>40</v>
      </c>
      <c r="E9" s="91" t="s">
        <v>1253</v>
      </c>
      <c r="F9" s="92">
        <v>171409.36</v>
      </c>
      <c r="G9"/>
      <c r="H9"/>
      <c r="I9"/>
    </row>
    <row r="10" spans="1:9" x14ac:dyDescent="0.25">
      <c r="A10" s="91" t="s">
        <v>1254</v>
      </c>
      <c r="B10" s="91" t="s">
        <v>1232</v>
      </c>
      <c r="C10" s="91" t="s">
        <v>1255</v>
      </c>
      <c r="D10" s="91" t="s">
        <v>26</v>
      </c>
      <c r="E10" s="91" t="s">
        <v>1256</v>
      </c>
      <c r="F10" s="92">
        <v>4028477.21</v>
      </c>
      <c r="G10"/>
      <c r="H10" s="51" t="s">
        <v>1257</v>
      </c>
      <c r="I10" s="53">
        <v>2018</v>
      </c>
    </row>
    <row r="11" spans="1:9" x14ac:dyDescent="0.25">
      <c r="A11" s="91" t="s">
        <v>1258</v>
      </c>
      <c r="B11" s="91" t="s">
        <v>1232</v>
      </c>
      <c r="C11" s="91" t="s">
        <v>1259</v>
      </c>
      <c r="D11" s="91" t="s">
        <v>26</v>
      </c>
      <c r="E11" s="91" t="s">
        <v>1260</v>
      </c>
      <c r="F11" s="92">
        <v>2111644.81</v>
      </c>
      <c r="G11"/>
      <c r="H11" s="91" t="s">
        <v>40</v>
      </c>
      <c r="I11" s="93">
        <f>F4+F7+F9+F12+F14+F15+F16+F17+F32+F36+F37+F39+F50+F56+F57+F59+F60+F70+F76+F77+F89+F99</f>
        <v>32881113.639999993</v>
      </c>
    </row>
    <row r="12" spans="1:9" x14ac:dyDescent="0.25">
      <c r="A12" s="91" t="s">
        <v>1261</v>
      </c>
      <c r="B12" s="91" t="s">
        <v>1232</v>
      </c>
      <c r="C12" s="91" t="s">
        <v>1262</v>
      </c>
      <c r="D12" s="91" t="s">
        <v>40</v>
      </c>
      <c r="E12" s="91" t="s">
        <v>1263</v>
      </c>
      <c r="F12" s="92">
        <v>1465275.95</v>
      </c>
      <c r="G12"/>
      <c r="H12" s="91" t="s">
        <v>72</v>
      </c>
      <c r="I12" s="93">
        <f>F21+F33+F41+F63+F64+F65+F66+F67+F82+F95+F96</f>
        <v>13178559.870000001</v>
      </c>
    </row>
    <row r="13" spans="1:9" x14ac:dyDescent="0.25">
      <c r="A13" s="91" t="s">
        <v>1264</v>
      </c>
      <c r="B13" s="91" t="s">
        <v>1251</v>
      </c>
      <c r="C13" s="91" t="s">
        <v>1265</v>
      </c>
      <c r="D13" s="91" t="s">
        <v>16</v>
      </c>
      <c r="E13" s="91" t="s">
        <v>1266</v>
      </c>
      <c r="F13" s="92">
        <v>262894.08000000002</v>
      </c>
      <c r="G13"/>
      <c r="H13" s="91" t="s">
        <v>16</v>
      </c>
      <c r="I13" s="93">
        <f>F5+F6+F8+F13+F24+F25+F28+F29+F31+F34+F35+F51+F52+F53+F62+F68+F72+F73+F74+F83+F84+F85+F91+F94+F97</f>
        <v>24932109.149999999</v>
      </c>
    </row>
    <row r="14" spans="1:9" x14ac:dyDescent="0.25">
      <c r="A14" s="91" t="s">
        <v>1267</v>
      </c>
      <c r="B14" s="91" t="s">
        <v>1232</v>
      </c>
      <c r="C14" s="91" t="s">
        <v>1268</v>
      </c>
      <c r="D14" s="91" t="s">
        <v>40</v>
      </c>
      <c r="E14" s="91" t="s">
        <v>1269</v>
      </c>
      <c r="F14" s="92">
        <v>1587157.58</v>
      </c>
      <c r="G14"/>
      <c r="H14" s="91" t="s">
        <v>14</v>
      </c>
      <c r="I14" s="93">
        <f>F18+F19+F20+F30+F40+F47+F58+F61+F75+F78+F79+F80+F81+F90</f>
        <v>17736232.039999999</v>
      </c>
    </row>
    <row r="15" spans="1:9" x14ac:dyDescent="0.25">
      <c r="A15" s="91" t="s">
        <v>1270</v>
      </c>
      <c r="B15" s="91" t="s">
        <v>1232</v>
      </c>
      <c r="C15" s="91" t="s">
        <v>1271</v>
      </c>
      <c r="D15" s="91" t="s">
        <v>40</v>
      </c>
      <c r="E15" s="91" t="s">
        <v>1272</v>
      </c>
      <c r="F15" s="92">
        <v>2927765.81</v>
      </c>
      <c r="G15"/>
      <c r="H15" s="91" t="s">
        <v>26</v>
      </c>
      <c r="I15" s="93">
        <f>F10+F11+F22+F23+F26+F38+F42+F43+F44+F45+F46+F48+F49+F54+F55+F69+F71+F86+F87+F88+F92+F93</f>
        <v>20357381.940000001</v>
      </c>
    </row>
    <row r="16" spans="1:9" x14ac:dyDescent="0.25">
      <c r="A16" s="91" t="s">
        <v>1273</v>
      </c>
      <c r="B16" s="91" t="s">
        <v>1232</v>
      </c>
      <c r="C16" s="91" t="s">
        <v>1268</v>
      </c>
      <c r="D16" s="91" t="s">
        <v>40</v>
      </c>
      <c r="E16" s="91" t="s">
        <v>1274</v>
      </c>
      <c r="F16" s="92">
        <v>868794.45</v>
      </c>
      <c r="G16"/>
      <c r="H16" s="96" t="s">
        <v>1275</v>
      </c>
      <c r="I16" s="97">
        <f>SUM(I11:I15)</f>
        <v>109085396.63999999</v>
      </c>
    </row>
    <row r="17" spans="1:9" x14ac:dyDescent="0.25">
      <c r="A17" s="91" t="s">
        <v>1276</v>
      </c>
      <c r="B17" s="91" t="s">
        <v>1232</v>
      </c>
      <c r="C17" s="91" t="s">
        <v>1277</v>
      </c>
      <c r="D17" s="91" t="s">
        <v>40</v>
      </c>
      <c r="E17" s="91" t="s">
        <v>1278</v>
      </c>
      <c r="F17" s="92">
        <v>555788.68000000005</v>
      </c>
      <c r="G17"/>
      <c r="H17" s="91" t="s">
        <v>70</v>
      </c>
      <c r="I17" s="93">
        <f>F27+F98</f>
        <v>3210185.2800000003</v>
      </c>
    </row>
    <row r="18" spans="1:9" x14ac:dyDescent="0.25">
      <c r="A18" s="91" t="s">
        <v>1279</v>
      </c>
      <c r="B18" s="91" t="s">
        <v>1232</v>
      </c>
      <c r="C18" s="91" t="s">
        <v>1280</v>
      </c>
      <c r="D18" s="91" t="s">
        <v>14</v>
      </c>
      <c r="E18" s="91" t="s">
        <v>1281</v>
      </c>
      <c r="F18" s="92">
        <v>1139620.3799999999</v>
      </c>
      <c r="G18"/>
      <c r="H18" s="94" t="s">
        <v>1249</v>
      </c>
      <c r="I18" s="95">
        <f>SUM(I16:I17)</f>
        <v>112295581.91999999</v>
      </c>
    </row>
    <row r="19" spans="1:9" x14ac:dyDescent="0.25">
      <c r="A19" s="91" t="s">
        <v>1282</v>
      </c>
      <c r="B19" s="91" t="s">
        <v>1232</v>
      </c>
      <c r="C19" s="91" t="s">
        <v>1283</v>
      </c>
      <c r="D19" s="91" t="s">
        <v>14</v>
      </c>
      <c r="E19" s="91" t="s">
        <v>1284</v>
      </c>
      <c r="F19" s="92">
        <v>594402.67000000004</v>
      </c>
      <c r="G19"/>
      <c r="H19"/>
      <c r="I19"/>
    </row>
    <row r="20" spans="1:9" x14ac:dyDescent="0.25">
      <c r="A20" s="91" t="s">
        <v>1285</v>
      </c>
      <c r="B20" s="91" t="s">
        <v>1232</v>
      </c>
      <c r="C20" s="91" t="s">
        <v>1286</v>
      </c>
      <c r="D20" s="91" t="s">
        <v>14</v>
      </c>
      <c r="E20" s="91" t="s">
        <v>1287</v>
      </c>
      <c r="F20" s="92">
        <v>918149.01</v>
      </c>
      <c r="G20"/>
      <c r="H20"/>
      <c r="I20"/>
    </row>
    <row r="21" spans="1:9" x14ac:dyDescent="0.25">
      <c r="A21" s="91" t="s">
        <v>1288</v>
      </c>
      <c r="B21" s="91" t="s">
        <v>1251</v>
      </c>
      <c r="C21" s="91" t="s">
        <v>1289</v>
      </c>
      <c r="D21" s="91" t="s">
        <v>72</v>
      </c>
      <c r="E21" s="91" t="s">
        <v>1290</v>
      </c>
      <c r="F21" s="92">
        <v>391108.97</v>
      </c>
      <c r="G21"/>
      <c r="H21"/>
      <c r="I21"/>
    </row>
    <row r="22" spans="1:9" x14ac:dyDescent="0.25">
      <c r="A22" s="91" t="s">
        <v>1291</v>
      </c>
      <c r="B22" s="91" t="s">
        <v>1232</v>
      </c>
      <c r="C22" s="91" t="s">
        <v>1292</v>
      </c>
      <c r="D22" s="91" t="s">
        <v>26</v>
      </c>
      <c r="E22" s="91" t="s">
        <v>1293</v>
      </c>
      <c r="F22" s="92">
        <v>2447647.58</v>
      </c>
      <c r="G22"/>
      <c r="H22"/>
      <c r="I22"/>
    </row>
    <row r="23" spans="1:9" x14ac:dyDescent="0.25">
      <c r="A23" s="91" t="s">
        <v>1294</v>
      </c>
      <c r="B23" s="91" t="s">
        <v>1232</v>
      </c>
      <c r="C23" s="91" t="s">
        <v>1295</v>
      </c>
      <c r="D23" s="91" t="s">
        <v>26</v>
      </c>
      <c r="E23" s="91" t="s">
        <v>1296</v>
      </c>
      <c r="F23" s="92">
        <v>741936.57</v>
      </c>
      <c r="G23"/>
      <c r="H23"/>
      <c r="I23"/>
    </row>
    <row r="24" spans="1:9" x14ac:dyDescent="0.25">
      <c r="A24" s="91" t="s">
        <v>1297</v>
      </c>
      <c r="B24" s="91" t="s">
        <v>1232</v>
      </c>
      <c r="C24" s="91" t="s">
        <v>1298</v>
      </c>
      <c r="D24" s="91" t="s">
        <v>16</v>
      </c>
      <c r="E24" s="91" t="s">
        <v>1299</v>
      </c>
      <c r="F24" s="92">
        <v>1798046.56</v>
      </c>
      <c r="G24"/>
      <c r="H24"/>
      <c r="I24"/>
    </row>
    <row r="25" spans="1:9" x14ac:dyDescent="0.25">
      <c r="A25" s="91" t="s">
        <v>1300</v>
      </c>
      <c r="B25" s="91" t="s">
        <v>1232</v>
      </c>
      <c r="C25" s="91" t="s">
        <v>1301</v>
      </c>
      <c r="D25" s="91" t="s">
        <v>16</v>
      </c>
      <c r="E25" s="91" t="s">
        <v>1302</v>
      </c>
      <c r="F25" s="92">
        <v>535224.88</v>
      </c>
      <c r="G25"/>
      <c r="H25"/>
      <c r="I25"/>
    </row>
    <row r="26" spans="1:9" x14ac:dyDescent="0.25">
      <c r="A26" s="91" t="s">
        <v>1303</v>
      </c>
      <c r="B26" s="91" t="s">
        <v>1232</v>
      </c>
      <c r="C26" s="91" t="s">
        <v>394</v>
      </c>
      <c r="D26" s="91" t="s">
        <v>26</v>
      </c>
      <c r="E26" s="91" t="s">
        <v>1304</v>
      </c>
      <c r="F26" s="92">
        <v>1295474.94</v>
      </c>
      <c r="G26"/>
      <c r="H26"/>
      <c r="I26"/>
    </row>
    <row r="27" spans="1:9" x14ac:dyDescent="0.25">
      <c r="A27" s="91" t="s">
        <v>1305</v>
      </c>
      <c r="B27" s="91" t="s">
        <v>1237</v>
      </c>
      <c r="C27" s="91" t="s">
        <v>367</v>
      </c>
      <c r="D27" s="91" t="s">
        <v>70</v>
      </c>
      <c r="E27" s="91" t="s">
        <v>1057</v>
      </c>
      <c r="F27" s="92">
        <v>3168800.99</v>
      </c>
      <c r="G27"/>
      <c r="H27"/>
      <c r="I27"/>
    </row>
    <row r="28" spans="1:9" x14ac:dyDescent="0.25">
      <c r="A28" s="91" t="s">
        <v>1306</v>
      </c>
      <c r="B28" s="91" t="s">
        <v>1232</v>
      </c>
      <c r="C28" s="91" t="s">
        <v>1307</v>
      </c>
      <c r="D28" s="91" t="s">
        <v>16</v>
      </c>
      <c r="E28" s="91" t="s">
        <v>1308</v>
      </c>
      <c r="F28" s="92">
        <v>480359.43</v>
      </c>
      <c r="G28"/>
      <c r="H28"/>
      <c r="I28"/>
    </row>
    <row r="29" spans="1:9" x14ac:dyDescent="0.25">
      <c r="A29" s="91" t="s">
        <v>1309</v>
      </c>
      <c r="B29" s="91" t="s">
        <v>1232</v>
      </c>
      <c r="C29" s="91" t="s">
        <v>1310</v>
      </c>
      <c r="D29" s="91" t="s">
        <v>16</v>
      </c>
      <c r="E29" s="91" t="s">
        <v>1299</v>
      </c>
      <c r="F29" s="92">
        <v>2040771.17</v>
      </c>
      <c r="G29"/>
      <c r="H29"/>
      <c r="I29"/>
    </row>
    <row r="30" spans="1:9" x14ac:dyDescent="0.25">
      <c r="A30" s="91" t="s">
        <v>1311</v>
      </c>
      <c r="B30" s="91" t="s">
        <v>1232</v>
      </c>
      <c r="C30" s="91" t="s">
        <v>1312</v>
      </c>
      <c r="D30" s="91" t="s">
        <v>14</v>
      </c>
      <c r="E30" s="91" t="s">
        <v>1313</v>
      </c>
      <c r="F30" s="92">
        <v>774507.18</v>
      </c>
      <c r="G30"/>
      <c r="H30"/>
      <c r="I30"/>
    </row>
    <row r="31" spans="1:9" x14ac:dyDescent="0.25">
      <c r="A31" s="91" t="s">
        <v>1314</v>
      </c>
      <c r="B31" s="91" t="s">
        <v>1232</v>
      </c>
      <c r="C31" s="91" t="s">
        <v>1315</v>
      </c>
      <c r="D31" s="91" t="s">
        <v>16</v>
      </c>
      <c r="E31" s="91" t="s">
        <v>1316</v>
      </c>
      <c r="F31" s="92">
        <v>754030.6</v>
      </c>
      <c r="G31"/>
      <c r="H31"/>
      <c r="I31"/>
    </row>
    <row r="32" spans="1:9" x14ac:dyDescent="0.25">
      <c r="A32" s="91" t="s">
        <v>1317</v>
      </c>
      <c r="B32" s="91" t="s">
        <v>1251</v>
      </c>
      <c r="C32" s="91" t="s">
        <v>1318</v>
      </c>
      <c r="D32" s="91" t="s">
        <v>40</v>
      </c>
      <c r="E32" s="91" t="s">
        <v>1272</v>
      </c>
      <c r="F32" s="92">
        <v>579111.34</v>
      </c>
      <c r="G32"/>
      <c r="H32"/>
      <c r="I32"/>
    </row>
    <row r="33" spans="1:9" x14ac:dyDescent="0.25">
      <c r="A33" s="91" t="s">
        <v>1319</v>
      </c>
      <c r="B33" s="91" t="s">
        <v>1232</v>
      </c>
      <c r="C33" s="91" t="s">
        <v>1320</v>
      </c>
      <c r="D33" s="91" t="s">
        <v>72</v>
      </c>
      <c r="E33" s="91" t="s">
        <v>1321</v>
      </c>
      <c r="F33" s="92">
        <v>3034437.85</v>
      </c>
      <c r="G33"/>
      <c r="H33"/>
      <c r="I33"/>
    </row>
    <row r="34" spans="1:9" x14ac:dyDescent="0.25">
      <c r="A34" s="91" t="s">
        <v>1322</v>
      </c>
      <c r="B34" s="91" t="s">
        <v>1232</v>
      </c>
      <c r="C34" s="91" t="s">
        <v>1323</v>
      </c>
      <c r="D34" s="91" t="s">
        <v>16</v>
      </c>
      <c r="E34" s="91" t="s">
        <v>1324</v>
      </c>
      <c r="F34" s="92">
        <v>680278.82</v>
      </c>
      <c r="G34"/>
      <c r="H34"/>
      <c r="I34"/>
    </row>
    <row r="35" spans="1:9" x14ac:dyDescent="0.25">
      <c r="A35" s="91" t="s">
        <v>1325</v>
      </c>
      <c r="B35" s="91" t="s">
        <v>1232</v>
      </c>
      <c r="C35" s="91" t="s">
        <v>345</v>
      </c>
      <c r="D35" s="91" t="s">
        <v>16</v>
      </c>
      <c r="E35" s="91" t="s">
        <v>1240</v>
      </c>
      <c r="F35" s="92">
        <v>1454758.87</v>
      </c>
      <c r="G35"/>
      <c r="H35"/>
      <c r="I35"/>
    </row>
    <row r="36" spans="1:9" x14ac:dyDescent="0.25">
      <c r="A36" s="91" t="s">
        <v>1326</v>
      </c>
      <c r="B36" s="91" t="s">
        <v>1237</v>
      </c>
      <c r="C36" s="91" t="s">
        <v>1327</v>
      </c>
      <c r="D36" s="91" t="s">
        <v>40</v>
      </c>
      <c r="E36" s="91" t="s">
        <v>40</v>
      </c>
      <c r="F36" s="92">
        <v>3107738.01</v>
      </c>
      <c r="G36"/>
      <c r="H36"/>
      <c r="I36"/>
    </row>
    <row r="37" spans="1:9" x14ac:dyDescent="0.25">
      <c r="A37" s="91" t="s">
        <v>1328</v>
      </c>
      <c r="B37" s="91" t="s">
        <v>1232</v>
      </c>
      <c r="C37" s="91" t="s">
        <v>1315</v>
      </c>
      <c r="D37" s="91" t="s">
        <v>40</v>
      </c>
      <c r="E37" s="91" t="s">
        <v>1329</v>
      </c>
      <c r="F37" s="92">
        <v>571730.56000000006</v>
      </c>
      <c r="G37"/>
      <c r="H37"/>
      <c r="I37"/>
    </row>
    <row r="38" spans="1:9" x14ac:dyDescent="0.25">
      <c r="A38" s="91" t="s">
        <v>1330</v>
      </c>
      <c r="B38" s="91" t="s">
        <v>1232</v>
      </c>
      <c r="C38" s="91" t="s">
        <v>1331</v>
      </c>
      <c r="D38" s="91" t="s">
        <v>26</v>
      </c>
      <c r="E38" s="91" t="s">
        <v>1332</v>
      </c>
      <c r="F38" s="92">
        <v>608483.79</v>
      </c>
      <c r="G38"/>
      <c r="H38"/>
      <c r="I38"/>
    </row>
    <row r="39" spans="1:9" x14ac:dyDescent="0.25">
      <c r="A39" s="91" t="s">
        <v>1333</v>
      </c>
      <c r="B39" s="91" t="s">
        <v>1232</v>
      </c>
      <c r="C39" s="91" t="s">
        <v>1334</v>
      </c>
      <c r="D39" s="91" t="s">
        <v>40</v>
      </c>
      <c r="E39" s="91" t="s">
        <v>1335</v>
      </c>
      <c r="F39" s="92">
        <v>640541.55000000005</v>
      </c>
      <c r="G39"/>
      <c r="H39"/>
      <c r="I39"/>
    </row>
    <row r="40" spans="1:9" x14ac:dyDescent="0.25">
      <c r="A40" s="91" t="s">
        <v>1336</v>
      </c>
      <c r="B40" s="91" t="s">
        <v>1237</v>
      </c>
      <c r="C40" s="91" t="s">
        <v>1337</v>
      </c>
      <c r="D40" s="91" t="s">
        <v>14</v>
      </c>
      <c r="E40" s="91" t="s">
        <v>104</v>
      </c>
      <c r="F40" s="92">
        <v>9961215.6799999997</v>
      </c>
      <c r="G40"/>
      <c r="H40"/>
      <c r="I40"/>
    </row>
    <row r="41" spans="1:9" x14ac:dyDescent="0.25">
      <c r="A41" s="91" t="s">
        <v>1338</v>
      </c>
      <c r="B41" s="91" t="s">
        <v>1232</v>
      </c>
      <c r="C41" s="91" t="s">
        <v>1339</v>
      </c>
      <c r="D41" s="91" t="s">
        <v>72</v>
      </c>
      <c r="E41" s="91" t="s">
        <v>1340</v>
      </c>
      <c r="F41" s="92">
        <v>2942237.56</v>
      </c>
      <c r="G41"/>
      <c r="H41"/>
      <c r="I41"/>
    </row>
    <row r="42" spans="1:9" x14ac:dyDescent="0.25">
      <c r="A42" s="91" t="s">
        <v>1341</v>
      </c>
      <c r="B42" s="91" t="s">
        <v>1232</v>
      </c>
      <c r="C42" s="91" t="s">
        <v>1342</v>
      </c>
      <c r="D42" s="91" t="s">
        <v>26</v>
      </c>
      <c r="E42" s="91" t="s">
        <v>1343</v>
      </c>
      <c r="F42" s="92">
        <v>484587.89</v>
      </c>
      <c r="G42"/>
      <c r="H42"/>
      <c r="I42"/>
    </row>
    <row r="43" spans="1:9" x14ac:dyDescent="0.25">
      <c r="A43" s="91" t="s">
        <v>1344</v>
      </c>
      <c r="B43" s="91" t="s">
        <v>1232</v>
      </c>
      <c r="C43" s="91" t="s">
        <v>1345</v>
      </c>
      <c r="D43" s="91" t="s">
        <v>26</v>
      </c>
      <c r="E43" s="91" t="s">
        <v>1346</v>
      </c>
      <c r="F43" s="92">
        <v>624865.31000000006</v>
      </c>
      <c r="G43"/>
      <c r="H43"/>
      <c r="I43"/>
    </row>
    <row r="44" spans="1:9" x14ac:dyDescent="0.25">
      <c r="A44" s="91" t="s">
        <v>1347</v>
      </c>
      <c r="B44" s="91" t="s">
        <v>1232</v>
      </c>
      <c r="C44" s="91" t="s">
        <v>1348</v>
      </c>
      <c r="D44" s="91" t="s">
        <v>26</v>
      </c>
      <c r="E44" s="91" t="s">
        <v>1349</v>
      </c>
      <c r="F44" s="92">
        <v>532928.57999999996</v>
      </c>
      <c r="G44"/>
      <c r="H44"/>
      <c r="I44"/>
    </row>
    <row r="45" spans="1:9" x14ac:dyDescent="0.25">
      <c r="A45" s="91" t="s">
        <v>1350</v>
      </c>
      <c r="B45" s="91" t="s">
        <v>1232</v>
      </c>
      <c r="C45" s="91" t="s">
        <v>1351</v>
      </c>
      <c r="D45" s="91" t="s">
        <v>26</v>
      </c>
      <c r="E45" s="91" t="s">
        <v>1352</v>
      </c>
      <c r="F45" s="92">
        <v>2250160.85</v>
      </c>
      <c r="G45"/>
      <c r="H45"/>
      <c r="I45"/>
    </row>
    <row r="46" spans="1:9" x14ac:dyDescent="0.25">
      <c r="A46" s="91" t="s">
        <v>1353</v>
      </c>
      <c r="B46" s="91" t="s">
        <v>1232</v>
      </c>
      <c r="C46" s="91" t="s">
        <v>1354</v>
      </c>
      <c r="D46" s="91" t="s">
        <v>26</v>
      </c>
      <c r="E46" s="91" t="s">
        <v>1355</v>
      </c>
      <c r="F46" s="92">
        <v>528904.89</v>
      </c>
      <c r="G46"/>
      <c r="H46"/>
      <c r="I46"/>
    </row>
    <row r="47" spans="1:9" x14ac:dyDescent="0.25">
      <c r="A47" s="91" t="s">
        <v>1356</v>
      </c>
      <c r="B47" s="91" t="s">
        <v>1251</v>
      </c>
      <c r="C47" s="91" t="s">
        <v>1357</v>
      </c>
      <c r="D47" s="91" t="s">
        <v>14</v>
      </c>
      <c r="E47" s="91" t="s">
        <v>1358</v>
      </c>
      <c r="F47" s="92">
        <v>385583.73</v>
      </c>
      <c r="G47"/>
      <c r="H47"/>
      <c r="I47"/>
    </row>
    <row r="48" spans="1:9" x14ac:dyDescent="0.25">
      <c r="A48" s="91" t="s">
        <v>1359</v>
      </c>
      <c r="B48" s="91" t="s">
        <v>1232</v>
      </c>
      <c r="C48" s="91" t="s">
        <v>1360</v>
      </c>
      <c r="D48" s="91" t="s">
        <v>26</v>
      </c>
      <c r="E48" s="91" t="s">
        <v>1361</v>
      </c>
      <c r="F48" s="92">
        <v>886827.94</v>
      </c>
      <c r="G48"/>
      <c r="H48"/>
      <c r="I48"/>
    </row>
    <row r="49" spans="1:9" x14ac:dyDescent="0.25">
      <c r="A49" s="91" t="s">
        <v>1362</v>
      </c>
      <c r="B49" s="91" t="s">
        <v>1363</v>
      </c>
      <c r="C49" s="91" t="s">
        <v>217</v>
      </c>
      <c r="D49" s="91" t="s">
        <v>26</v>
      </c>
      <c r="E49" s="91" t="s">
        <v>1352</v>
      </c>
      <c r="F49" s="92">
        <v>318847.63</v>
      </c>
      <c r="G49"/>
      <c r="H49"/>
      <c r="I49"/>
    </row>
    <row r="50" spans="1:9" x14ac:dyDescent="0.25">
      <c r="A50" s="91" t="s">
        <v>1364</v>
      </c>
      <c r="B50" s="91" t="s">
        <v>1232</v>
      </c>
      <c r="C50" s="91" t="s">
        <v>1365</v>
      </c>
      <c r="D50" s="91" t="s">
        <v>40</v>
      </c>
      <c r="E50" s="91" t="s">
        <v>1253</v>
      </c>
      <c r="F50" s="92">
        <v>564610.86</v>
      </c>
      <c r="G50"/>
      <c r="H50"/>
      <c r="I50"/>
    </row>
    <row r="51" spans="1:9" x14ac:dyDescent="0.25">
      <c r="A51" s="91" t="s">
        <v>1366</v>
      </c>
      <c r="B51" s="91" t="s">
        <v>1232</v>
      </c>
      <c r="C51" s="91" t="s">
        <v>1367</v>
      </c>
      <c r="D51" s="91" t="s">
        <v>16</v>
      </c>
      <c r="E51" s="91" t="s">
        <v>1368</v>
      </c>
      <c r="F51" s="92">
        <v>667397.72</v>
      </c>
      <c r="G51"/>
      <c r="H51"/>
      <c r="I51"/>
    </row>
    <row r="52" spans="1:9" x14ac:dyDescent="0.25">
      <c r="A52" s="91" t="s">
        <v>1369</v>
      </c>
      <c r="B52" s="91" t="s">
        <v>1232</v>
      </c>
      <c r="C52" s="91" t="s">
        <v>1370</v>
      </c>
      <c r="D52" s="91" t="s">
        <v>16</v>
      </c>
      <c r="E52" s="91" t="s">
        <v>1371</v>
      </c>
      <c r="F52" s="92">
        <v>1847310.21</v>
      </c>
      <c r="G52"/>
      <c r="H52"/>
      <c r="I52"/>
    </row>
    <row r="53" spans="1:9" x14ac:dyDescent="0.25">
      <c r="A53" s="91" t="s">
        <v>1372</v>
      </c>
      <c r="B53" s="91" t="s">
        <v>1373</v>
      </c>
      <c r="C53" s="91" t="s">
        <v>1374</v>
      </c>
      <c r="D53" s="91" t="s">
        <v>16</v>
      </c>
      <c r="E53" s="91" t="s">
        <v>1240</v>
      </c>
      <c r="F53" s="92">
        <v>4935491</v>
      </c>
      <c r="G53"/>
      <c r="H53"/>
      <c r="I53"/>
    </row>
    <row r="54" spans="1:9" x14ac:dyDescent="0.25">
      <c r="A54" s="91" t="s">
        <v>1375</v>
      </c>
      <c r="B54" s="91" t="s">
        <v>1251</v>
      </c>
      <c r="C54" s="91" t="s">
        <v>1376</v>
      </c>
      <c r="D54" s="91" t="s">
        <v>26</v>
      </c>
      <c r="E54" s="91" t="s">
        <v>1377</v>
      </c>
      <c r="F54" s="92">
        <v>175841.35</v>
      </c>
      <c r="G54"/>
      <c r="H54"/>
      <c r="I54"/>
    </row>
    <row r="55" spans="1:9" x14ac:dyDescent="0.25">
      <c r="A55" s="91" t="s">
        <v>1378</v>
      </c>
      <c r="B55" s="91" t="s">
        <v>1251</v>
      </c>
      <c r="C55" s="91" t="s">
        <v>1379</v>
      </c>
      <c r="D55" s="91" t="s">
        <v>26</v>
      </c>
      <c r="E55" s="91" t="s">
        <v>1361</v>
      </c>
      <c r="F55" s="92">
        <v>172112.05</v>
      </c>
      <c r="G55"/>
      <c r="H55"/>
      <c r="I55"/>
    </row>
    <row r="56" spans="1:9" x14ac:dyDescent="0.25">
      <c r="A56" s="91" t="s">
        <v>1380</v>
      </c>
      <c r="B56" s="91" t="s">
        <v>1232</v>
      </c>
      <c r="C56" s="91" t="s">
        <v>1381</v>
      </c>
      <c r="D56" s="91" t="s">
        <v>40</v>
      </c>
      <c r="E56" s="91" t="s">
        <v>1382</v>
      </c>
      <c r="F56" s="92">
        <v>1589298.47</v>
      </c>
      <c r="G56"/>
      <c r="H56"/>
      <c r="I56"/>
    </row>
    <row r="57" spans="1:9" x14ac:dyDescent="0.25">
      <c r="A57" s="91" t="s">
        <v>1383</v>
      </c>
      <c r="B57" s="91" t="s">
        <v>1232</v>
      </c>
      <c r="C57" s="91" t="s">
        <v>1384</v>
      </c>
      <c r="D57" s="91" t="s">
        <v>40</v>
      </c>
      <c r="E57" s="91" t="s">
        <v>1385</v>
      </c>
      <c r="F57" s="92">
        <v>1488519.34</v>
      </c>
      <c r="G57"/>
      <c r="H57"/>
      <c r="I57"/>
    </row>
    <row r="58" spans="1:9" x14ac:dyDescent="0.25">
      <c r="A58" s="91" t="s">
        <v>1386</v>
      </c>
      <c r="B58" s="91" t="s">
        <v>1251</v>
      </c>
      <c r="C58" s="91" t="s">
        <v>1387</v>
      </c>
      <c r="D58" s="91" t="s">
        <v>14</v>
      </c>
      <c r="E58" s="91" t="s">
        <v>1388</v>
      </c>
      <c r="F58" s="92">
        <v>337010.73</v>
      </c>
      <c r="G58"/>
      <c r="H58"/>
      <c r="I58"/>
    </row>
    <row r="59" spans="1:9" x14ac:dyDescent="0.25">
      <c r="A59" s="91" t="s">
        <v>1389</v>
      </c>
      <c r="B59" s="91" t="s">
        <v>1232</v>
      </c>
      <c r="C59" s="91" t="s">
        <v>1390</v>
      </c>
      <c r="D59" s="91" t="s">
        <v>40</v>
      </c>
      <c r="E59" s="91" t="s">
        <v>1391</v>
      </c>
      <c r="F59" s="92">
        <v>1013317.99</v>
      </c>
      <c r="G59"/>
      <c r="H59"/>
      <c r="I59"/>
    </row>
    <row r="60" spans="1:9" x14ac:dyDescent="0.25">
      <c r="A60" s="91" t="s">
        <v>1392</v>
      </c>
      <c r="B60" s="91" t="s">
        <v>1232</v>
      </c>
      <c r="C60" s="91" t="s">
        <v>286</v>
      </c>
      <c r="D60" s="91" t="s">
        <v>40</v>
      </c>
      <c r="E60" s="91" t="s">
        <v>1393</v>
      </c>
      <c r="F60" s="92">
        <v>2104732.06</v>
      </c>
      <c r="G60"/>
      <c r="H60"/>
      <c r="I60"/>
    </row>
    <row r="61" spans="1:9" x14ac:dyDescent="0.25">
      <c r="A61" s="91" t="s">
        <v>1394</v>
      </c>
      <c r="B61" s="91" t="s">
        <v>1232</v>
      </c>
      <c r="C61" s="91" t="s">
        <v>1395</v>
      </c>
      <c r="D61" s="91" t="s">
        <v>14</v>
      </c>
      <c r="E61" s="91" t="s">
        <v>1396</v>
      </c>
      <c r="F61" s="92">
        <v>727718.15</v>
      </c>
      <c r="G61"/>
      <c r="H61"/>
      <c r="I61"/>
    </row>
    <row r="62" spans="1:9" x14ac:dyDescent="0.25">
      <c r="A62" s="91" t="s">
        <v>1397</v>
      </c>
      <c r="B62" s="91" t="s">
        <v>1232</v>
      </c>
      <c r="C62" s="91" t="s">
        <v>1398</v>
      </c>
      <c r="D62" s="91" t="s">
        <v>16</v>
      </c>
      <c r="E62" s="91" t="s">
        <v>1240</v>
      </c>
      <c r="F62" s="92">
        <v>907505.41</v>
      </c>
      <c r="G62"/>
      <c r="H62"/>
      <c r="I62"/>
    </row>
    <row r="63" spans="1:9" x14ac:dyDescent="0.25">
      <c r="A63" s="91" t="s">
        <v>1399</v>
      </c>
      <c r="B63" s="91" t="s">
        <v>1232</v>
      </c>
      <c r="C63" s="91" t="s">
        <v>1400</v>
      </c>
      <c r="D63" s="91" t="s">
        <v>72</v>
      </c>
      <c r="E63" s="91" t="s">
        <v>1401</v>
      </c>
      <c r="F63" s="92">
        <v>635776.74</v>
      </c>
      <c r="G63"/>
      <c r="H63"/>
      <c r="I63"/>
    </row>
    <row r="64" spans="1:9" x14ac:dyDescent="0.25">
      <c r="A64" s="91" t="s">
        <v>1402</v>
      </c>
      <c r="B64" s="91" t="s">
        <v>1232</v>
      </c>
      <c r="C64" s="91" t="s">
        <v>1403</v>
      </c>
      <c r="D64" s="91" t="s">
        <v>72</v>
      </c>
      <c r="E64" s="91" t="s">
        <v>1404</v>
      </c>
      <c r="F64" s="92">
        <v>1036702.33</v>
      </c>
      <c r="G64"/>
      <c r="H64"/>
      <c r="I64"/>
    </row>
    <row r="65" spans="1:9" x14ac:dyDescent="0.25">
      <c r="A65" s="91" t="s">
        <v>1405</v>
      </c>
      <c r="B65" s="91" t="s">
        <v>1232</v>
      </c>
      <c r="C65" s="91" t="s">
        <v>1406</v>
      </c>
      <c r="D65" s="91" t="s">
        <v>72</v>
      </c>
      <c r="E65" s="91" t="s">
        <v>1407</v>
      </c>
      <c r="F65" s="92">
        <v>1252416.8700000001</v>
      </c>
      <c r="G65"/>
      <c r="H65"/>
      <c r="I65"/>
    </row>
    <row r="66" spans="1:9" x14ac:dyDescent="0.25">
      <c r="A66" s="91" t="s">
        <v>1408</v>
      </c>
      <c r="B66" s="91" t="s">
        <v>1232</v>
      </c>
      <c r="C66" s="91" t="s">
        <v>1409</v>
      </c>
      <c r="D66" s="91" t="s">
        <v>72</v>
      </c>
      <c r="E66" s="91" t="s">
        <v>1410</v>
      </c>
      <c r="F66" s="92">
        <v>486365.67</v>
      </c>
      <c r="G66"/>
      <c r="H66"/>
      <c r="I66"/>
    </row>
    <row r="67" spans="1:9" x14ac:dyDescent="0.25">
      <c r="A67" s="91" t="s">
        <v>1411</v>
      </c>
      <c r="B67" s="91" t="s">
        <v>1232</v>
      </c>
      <c r="C67" s="91" t="s">
        <v>1412</v>
      </c>
      <c r="D67" s="91" t="s">
        <v>72</v>
      </c>
      <c r="E67" s="91" t="s">
        <v>1290</v>
      </c>
      <c r="F67" s="92">
        <v>1494763.05</v>
      </c>
      <c r="G67"/>
      <c r="H67"/>
      <c r="I67"/>
    </row>
    <row r="68" spans="1:9" x14ac:dyDescent="0.25">
      <c r="A68" s="91" t="s">
        <v>1413</v>
      </c>
      <c r="B68" s="91" t="s">
        <v>1414</v>
      </c>
      <c r="C68" s="91" t="s">
        <v>1415</v>
      </c>
      <c r="D68" s="91" t="s">
        <v>16</v>
      </c>
      <c r="E68" s="91" t="s">
        <v>1240</v>
      </c>
      <c r="F68" s="92">
        <v>703609.64</v>
      </c>
      <c r="G68"/>
      <c r="H68"/>
      <c r="I68"/>
    </row>
    <row r="69" spans="1:9" x14ac:dyDescent="0.25">
      <c r="A69" s="91" t="s">
        <v>1416</v>
      </c>
      <c r="B69" s="91" t="s">
        <v>1414</v>
      </c>
      <c r="C69" s="91" t="s">
        <v>1417</v>
      </c>
      <c r="D69" s="91" t="s">
        <v>26</v>
      </c>
      <c r="E69" s="91" t="s">
        <v>147</v>
      </c>
      <c r="F69" s="92">
        <v>371936.65</v>
      </c>
      <c r="G69"/>
      <c r="H69"/>
      <c r="I69"/>
    </row>
    <row r="70" spans="1:9" x14ac:dyDescent="0.25">
      <c r="A70" s="91" t="s">
        <v>1418</v>
      </c>
      <c r="B70" s="91" t="s">
        <v>1414</v>
      </c>
      <c r="C70" s="91" t="s">
        <v>1419</v>
      </c>
      <c r="D70" s="91" t="s">
        <v>40</v>
      </c>
      <c r="E70" s="91" t="s">
        <v>1420</v>
      </c>
      <c r="F70" s="92">
        <v>1257732.4000000001</v>
      </c>
      <c r="G70"/>
      <c r="H70"/>
      <c r="I70"/>
    </row>
    <row r="71" spans="1:9" x14ac:dyDescent="0.25">
      <c r="A71" s="91" t="s">
        <v>1421</v>
      </c>
      <c r="B71" s="91" t="s">
        <v>1414</v>
      </c>
      <c r="C71" s="91" t="s">
        <v>1422</v>
      </c>
      <c r="D71" s="91" t="s">
        <v>26</v>
      </c>
      <c r="E71" s="91" t="s">
        <v>1423</v>
      </c>
      <c r="F71" s="92">
        <v>425421.38</v>
      </c>
      <c r="G71"/>
      <c r="H71"/>
      <c r="I71"/>
    </row>
    <row r="72" spans="1:9" x14ac:dyDescent="0.25">
      <c r="A72" s="91" t="s">
        <v>1424</v>
      </c>
      <c r="B72" s="91" t="s">
        <v>1363</v>
      </c>
      <c r="C72" s="91" t="s">
        <v>1425</v>
      </c>
      <c r="D72" s="91" t="s">
        <v>16</v>
      </c>
      <c r="E72" s="91" t="s">
        <v>1316</v>
      </c>
      <c r="F72" s="92">
        <v>375946.83</v>
      </c>
      <c r="G72"/>
      <c r="H72"/>
      <c r="I72"/>
    </row>
    <row r="73" spans="1:9" x14ac:dyDescent="0.25">
      <c r="A73" s="91" t="s">
        <v>1426</v>
      </c>
      <c r="B73" s="91" t="s">
        <v>1363</v>
      </c>
      <c r="C73" s="91" t="s">
        <v>1427</v>
      </c>
      <c r="D73" s="91" t="s">
        <v>16</v>
      </c>
      <c r="E73" s="91" t="s">
        <v>1371</v>
      </c>
      <c r="F73" s="92">
        <v>562667.77</v>
      </c>
      <c r="G73"/>
      <c r="H73"/>
      <c r="I73"/>
    </row>
    <row r="74" spans="1:9" x14ac:dyDescent="0.25">
      <c r="A74" s="91" t="s">
        <v>1428</v>
      </c>
      <c r="B74" s="91" t="s">
        <v>1363</v>
      </c>
      <c r="C74" s="91" t="s">
        <v>1429</v>
      </c>
      <c r="D74" s="91" t="s">
        <v>16</v>
      </c>
      <c r="E74" s="91" t="s">
        <v>1430</v>
      </c>
      <c r="F74" s="92">
        <v>184493.76</v>
      </c>
      <c r="G74"/>
      <c r="H74"/>
      <c r="I74"/>
    </row>
    <row r="75" spans="1:9" x14ac:dyDescent="0.25">
      <c r="A75" s="91" t="s">
        <v>1431</v>
      </c>
      <c r="B75" s="91" t="s">
        <v>1363</v>
      </c>
      <c r="C75" s="91" t="s">
        <v>1432</v>
      </c>
      <c r="D75" s="91" t="s">
        <v>14</v>
      </c>
      <c r="E75" s="91" t="s">
        <v>104</v>
      </c>
      <c r="F75" s="92">
        <v>0</v>
      </c>
      <c r="G75"/>
      <c r="H75"/>
      <c r="I75"/>
    </row>
    <row r="76" spans="1:9" x14ac:dyDescent="0.25">
      <c r="A76" s="91" t="s">
        <v>1433</v>
      </c>
      <c r="B76" s="91" t="s">
        <v>1363</v>
      </c>
      <c r="C76" s="91" t="s">
        <v>1434</v>
      </c>
      <c r="D76" s="91" t="s">
        <v>40</v>
      </c>
      <c r="E76" s="91" t="s">
        <v>975</v>
      </c>
      <c r="F76" s="92">
        <v>1148845.25</v>
      </c>
      <c r="G76"/>
      <c r="H76"/>
      <c r="I76"/>
    </row>
    <row r="77" spans="1:9" x14ac:dyDescent="0.25">
      <c r="A77" s="91" t="s">
        <v>1435</v>
      </c>
      <c r="B77" s="91" t="s">
        <v>1363</v>
      </c>
      <c r="C77" s="91" t="s">
        <v>1436</v>
      </c>
      <c r="D77" s="91" t="s">
        <v>40</v>
      </c>
      <c r="E77" s="91" t="s">
        <v>1437</v>
      </c>
      <c r="F77" s="92">
        <v>2069428.82</v>
      </c>
      <c r="G77"/>
      <c r="H77"/>
      <c r="I77"/>
    </row>
    <row r="78" spans="1:9" x14ac:dyDescent="0.25">
      <c r="A78" s="91" t="s">
        <v>1438</v>
      </c>
      <c r="B78" s="91" t="s">
        <v>1363</v>
      </c>
      <c r="C78" s="91" t="s">
        <v>1439</v>
      </c>
      <c r="D78" s="91" t="s">
        <v>14</v>
      </c>
      <c r="E78" s="91" t="s">
        <v>1396</v>
      </c>
      <c r="F78" s="92">
        <v>169441.67</v>
      </c>
      <c r="G78"/>
      <c r="H78"/>
      <c r="I78"/>
    </row>
    <row r="79" spans="1:9" x14ac:dyDescent="0.25">
      <c r="A79" s="91" t="s">
        <v>1440</v>
      </c>
      <c r="B79" s="91" t="s">
        <v>1363</v>
      </c>
      <c r="C79" s="91" t="s">
        <v>1441</v>
      </c>
      <c r="D79" s="91" t="s">
        <v>14</v>
      </c>
      <c r="E79" s="91" t="s">
        <v>1442</v>
      </c>
      <c r="F79" s="92">
        <v>783189.52</v>
      </c>
      <c r="G79"/>
      <c r="H79"/>
      <c r="I79"/>
    </row>
    <row r="80" spans="1:9" x14ac:dyDescent="0.25">
      <c r="A80" s="91" t="s">
        <v>1443</v>
      </c>
      <c r="B80" s="91" t="s">
        <v>1363</v>
      </c>
      <c r="C80" s="91" t="s">
        <v>1444</v>
      </c>
      <c r="D80" s="91" t="s">
        <v>14</v>
      </c>
      <c r="E80" s="91" t="s">
        <v>1445</v>
      </c>
      <c r="F80" s="92">
        <v>393818.01999999996</v>
      </c>
      <c r="G80"/>
      <c r="H80"/>
      <c r="I80"/>
    </row>
    <row r="81" spans="1:9" x14ac:dyDescent="0.25">
      <c r="A81" s="91" t="s">
        <v>1446</v>
      </c>
      <c r="B81" s="91" t="s">
        <v>1363</v>
      </c>
      <c r="C81" s="91" t="s">
        <v>1447</v>
      </c>
      <c r="D81" s="91" t="s">
        <v>14</v>
      </c>
      <c r="E81" s="91" t="s">
        <v>1287</v>
      </c>
      <c r="F81" s="92">
        <v>701618.76</v>
      </c>
      <c r="G81"/>
      <c r="H81"/>
      <c r="I81"/>
    </row>
    <row r="82" spans="1:9" x14ac:dyDescent="0.25">
      <c r="A82" s="91" t="s">
        <v>1448</v>
      </c>
      <c r="B82" s="91" t="s">
        <v>1363</v>
      </c>
      <c r="C82" s="91" t="s">
        <v>1449</v>
      </c>
      <c r="D82" s="91" t="s">
        <v>72</v>
      </c>
      <c r="E82" s="91" t="s">
        <v>1450</v>
      </c>
      <c r="F82" s="92">
        <v>730935.29999999993</v>
      </c>
      <c r="G82"/>
      <c r="H82"/>
      <c r="I82"/>
    </row>
    <row r="83" spans="1:9" x14ac:dyDescent="0.25">
      <c r="A83" s="91" t="s">
        <v>1451</v>
      </c>
      <c r="B83" s="91" t="s">
        <v>1363</v>
      </c>
      <c r="C83" s="91" t="s">
        <v>1452</v>
      </c>
      <c r="D83" s="91" t="s">
        <v>16</v>
      </c>
      <c r="E83" s="91" t="s">
        <v>1248</v>
      </c>
      <c r="F83" s="92">
        <v>414989.54</v>
      </c>
      <c r="G83"/>
      <c r="H83"/>
      <c r="I83"/>
    </row>
    <row r="84" spans="1:9" x14ac:dyDescent="0.25">
      <c r="A84" s="91" t="s">
        <v>1453</v>
      </c>
      <c r="B84" s="91" t="s">
        <v>1363</v>
      </c>
      <c r="C84" s="91" t="s">
        <v>1454</v>
      </c>
      <c r="D84" s="91" t="s">
        <v>16</v>
      </c>
      <c r="E84" s="91" t="s">
        <v>944</v>
      </c>
      <c r="F84" s="92">
        <v>553874.17000000004</v>
      </c>
      <c r="G84"/>
      <c r="H84"/>
      <c r="I84"/>
    </row>
    <row r="85" spans="1:9" x14ac:dyDescent="0.25">
      <c r="A85" s="91" t="s">
        <v>1455</v>
      </c>
      <c r="B85" s="91" t="s">
        <v>1363</v>
      </c>
      <c r="C85" s="91" t="s">
        <v>1456</v>
      </c>
      <c r="D85" s="91" t="s">
        <v>16</v>
      </c>
      <c r="E85" s="91" t="s">
        <v>1371</v>
      </c>
      <c r="F85" s="92">
        <v>549996.71</v>
      </c>
      <c r="G85"/>
      <c r="H85"/>
      <c r="I85"/>
    </row>
    <row r="86" spans="1:9" x14ac:dyDescent="0.25">
      <c r="A86" s="91" t="s">
        <v>1457</v>
      </c>
      <c r="B86" s="91" t="s">
        <v>1363</v>
      </c>
      <c r="C86" s="91" t="s">
        <v>1458</v>
      </c>
      <c r="D86" s="91" t="s">
        <v>26</v>
      </c>
      <c r="E86" s="91" t="s">
        <v>39</v>
      </c>
      <c r="F86" s="92">
        <v>328025.21000000002</v>
      </c>
      <c r="G86"/>
      <c r="H86"/>
      <c r="I86"/>
    </row>
    <row r="87" spans="1:9" x14ac:dyDescent="0.25">
      <c r="A87" s="91" t="s">
        <v>1459</v>
      </c>
      <c r="B87" s="91" t="s">
        <v>1363</v>
      </c>
      <c r="C87" s="91" t="s">
        <v>1460</v>
      </c>
      <c r="D87" s="91" t="s">
        <v>26</v>
      </c>
      <c r="E87" s="91" t="s">
        <v>200</v>
      </c>
      <c r="F87" s="92">
        <v>288833.17</v>
      </c>
      <c r="G87"/>
      <c r="H87"/>
      <c r="I87"/>
    </row>
    <row r="88" spans="1:9" x14ac:dyDescent="0.25">
      <c r="A88" s="91" t="s">
        <v>1461</v>
      </c>
      <c r="B88" s="91" t="s">
        <v>1363</v>
      </c>
      <c r="C88" s="91" t="s">
        <v>1462</v>
      </c>
      <c r="D88" s="91" t="s">
        <v>26</v>
      </c>
      <c r="E88" s="91" t="s">
        <v>1256</v>
      </c>
      <c r="F88" s="92">
        <v>746532.38</v>
      </c>
      <c r="G88"/>
      <c r="H88"/>
      <c r="I88"/>
    </row>
    <row r="89" spans="1:9" x14ac:dyDescent="0.25">
      <c r="A89" s="91" t="s">
        <v>1463</v>
      </c>
      <c r="B89" s="91" t="s">
        <v>1363</v>
      </c>
      <c r="C89" s="91" t="s">
        <v>1464</v>
      </c>
      <c r="D89" s="91" t="s">
        <v>40</v>
      </c>
      <c r="E89" s="91" t="s">
        <v>1067</v>
      </c>
      <c r="F89" s="92">
        <v>1161416.25</v>
      </c>
      <c r="G89"/>
      <c r="H89"/>
      <c r="I89"/>
    </row>
    <row r="90" spans="1:9" x14ac:dyDescent="0.25">
      <c r="A90" s="91" t="s">
        <v>1465</v>
      </c>
      <c r="B90" s="91" t="s">
        <v>1363</v>
      </c>
      <c r="C90" s="91" t="s">
        <v>1466</v>
      </c>
      <c r="D90" s="91" t="s">
        <v>14</v>
      </c>
      <c r="E90" s="91" t="s">
        <v>15</v>
      </c>
      <c r="F90" s="92">
        <v>849956.54</v>
      </c>
      <c r="G90"/>
      <c r="H90"/>
      <c r="I90"/>
    </row>
    <row r="91" spans="1:9" x14ac:dyDescent="0.25">
      <c r="A91" s="91" t="s">
        <v>1467</v>
      </c>
      <c r="B91" s="91" t="s">
        <v>1363</v>
      </c>
      <c r="C91" s="91" t="s">
        <v>1468</v>
      </c>
      <c r="D91" s="91" t="s">
        <v>16</v>
      </c>
      <c r="E91" s="91" t="s">
        <v>1469</v>
      </c>
      <c r="F91" s="92">
        <v>372693.91000000003</v>
      </c>
      <c r="G91"/>
      <c r="H91"/>
      <c r="I91"/>
    </row>
    <row r="92" spans="1:9" x14ac:dyDescent="0.25">
      <c r="A92" s="91" t="s">
        <v>1470</v>
      </c>
      <c r="B92" s="91" t="s">
        <v>1363</v>
      </c>
      <c r="C92" s="91" t="s">
        <v>1471</v>
      </c>
      <c r="D92" s="91" t="s">
        <v>26</v>
      </c>
      <c r="E92" s="91" t="s">
        <v>1472</v>
      </c>
      <c r="F92" s="92">
        <v>924251.41</v>
      </c>
      <c r="G92"/>
      <c r="H92"/>
      <c r="I92"/>
    </row>
    <row r="93" spans="1:9" x14ac:dyDescent="0.25">
      <c r="A93" s="91" t="s">
        <v>1473</v>
      </c>
      <c r="B93" s="91" t="s">
        <v>1363</v>
      </c>
      <c r="C93" s="91" t="s">
        <v>1474</v>
      </c>
      <c r="D93" s="91" t="s">
        <v>26</v>
      </c>
      <c r="E93" s="91" t="s">
        <v>1256</v>
      </c>
      <c r="F93" s="92">
        <v>63640.35</v>
      </c>
      <c r="G93"/>
      <c r="H93"/>
      <c r="I93"/>
    </row>
    <row r="94" spans="1:9" x14ac:dyDescent="0.25">
      <c r="A94" s="91" t="s">
        <v>1475</v>
      </c>
      <c r="B94" s="91" t="s">
        <v>1363</v>
      </c>
      <c r="C94" s="91" t="s">
        <v>1476</v>
      </c>
      <c r="D94" s="91" t="s">
        <v>16</v>
      </c>
      <c r="E94" s="91" t="s">
        <v>1477</v>
      </c>
      <c r="F94" s="92">
        <v>442688.29000000004</v>
      </c>
      <c r="G94"/>
      <c r="H94"/>
      <c r="I94"/>
    </row>
    <row r="95" spans="1:9" x14ac:dyDescent="0.25">
      <c r="A95" s="91" t="s">
        <v>1478</v>
      </c>
      <c r="B95" s="91" t="s">
        <v>1363</v>
      </c>
      <c r="C95" s="91" t="s">
        <v>1479</v>
      </c>
      <c r="D95" s="91" t="s">
        <v>72</v>
      </c>
      <c r="E95" s="91" t="s">
        <v>1480</v>
      </c>
      <c r="F95" s="92">
        <v>18924.43</v>
      </c>
      <c r="G95"/>
      <c r="H95"/>
      <c r="I95"/>
    </row>
    <row r="96" spans="1:9" x14ac:dyDescent="0.25">
      <c r="A96" s="91" t="s">
        <v>1481</v>
      </c>
      <c r="B96" s="91" t="s">
        <v>1363</v>
      </c>
      <c r="C96" s="91" t="s">
        <v>1482</v>
      </c>
      <c r="D96" s="91" t="s">
        <v>72</v>
      </c>
      <c r="E96" s="91" t="s">
        <v>1404</v>
      </c>
      <c r="F96" s="92">
        <v>1154891.0999999999</v>
      </c>
      <c r="G96"/>
      <c r="H96"/>
      <c r="I96"/>
    </row>
    <row r="97" spans="1:9" x14ac:dyDescent="0.25">
      <c r="A97" s="91" t="s">
        <v>1483</v>
      </c>
      <c r="B97" s="91" t="s">
        <v>1363</v>
      </c>
      <c r="C97" s="91" t="s">
        <v>1484</v>
      </c>
      <c r="D97" s="91" t="s">
        <v>16</v>
      </c>
      <c r="E97" s="91" t="s">
        <v>1240</v>
      </c>
      <c r="F97" s="92">
        <v>637095.64999999991</v>
      </c>
      <c r="G97"/>
      <c r="H97"/>
      <c r="I97"/>
    </row>
    <row r="98" spans="1:9" x14ac:dyDescent="0.25">
      <c r="A98" s="91" t="s">
        <v>1485</v>
      </c>
      <c r="B98" s="91" t="s">
        <v>1363</v>
      </c>
      <c r="C98" s="91" t="s">
        <v>1486</v>
      </c>
      <c r="D98" s="91" t="s">
        <v>70</v>
      </c>
      <c r="E98" s="91" t="s">
        <v>49</v>
      </c>
      <c r="F98" s="92">
        <v>41384.29</v>
      </c>
      <c r="G98"/>
      <c r="H98"/>
      <c r="I98"/>
    </row>
    <row r="99" spans="1:9" x14ac:dyDescent="0.25">
      <c r="A99" s="91" t="s">
        <v>1487</v>
      </c>
      <c r="B99" s="91" t="s">
        <v>1363</v>
      </c>
      <c r="C99" s="91" t="s">
        <v>1488</v>
      </c>
      <c r="D99" s="91" t="s">
        <v>40</v>
      </c>
      <c r="E99" s="91" t="s">
        <v>40</v>
      </c>
      <c r="F99" s="92">
        <v>568469.55000000005</v>
      </c>
      <c r="G99"/>
      <c r="H99"/>
      <c r="I99"/>
    </row>
    <row r="100" spans="1:9" x14ac:dyDescent="0.25">
      <c r="A100" s="91"/>
      <c r="B100" s="91"/>
      <c r="C100" s="91"/>
      <c r="D100" s="98" t="s">
        <v>1489</v>
      </c>
      <c r="E100" s="98"/>
      <c r="F100" s="99">
        <f t="shared" ref="F100" si="0">SUM(F4:F99)</f>
        <v>112295581.91999997</v>
      </c>
      <c r="G100"/>
      <c r="H100"/>
      <c r="I100"/>
    </row>
  </sheetData>
  <mergeCells count="2">
    <mergeCell ref="A1:H1"/>
    <mergeCell ref="A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DFAD1-81B0-4005-BF5F-02EE7C4A7E5B}">
  <dimension ref="A1:I100"/>
  <sheetViews>
    <sheetView topLeftCell="A58" workbookViewId="0">
      <selection activeCell="H25" sqref="H25"/>
    </sheetView>
  </sheetViews>
  <sheetFormatPr defaultRowHeight="15" x14ac:dyDescent="0.25"/>
  <cols>
    <col min="1" max="1" width="7.28515625" bestFit="1" customWidth="1"/>
    <col min="2" max="2" width="5.140625" bestFit="1" customWidth="1"/>
    <col min="3" max="3" width="58.42578125" bestFit="1" customWidth="1"/>
    <col min="4" max="4" width="46.7109375" customWidth="1"/>
    <col min="5" max="5" width="19.28515625" bestFit="1" customWidth="1"/>
    <col min="6" max="7" width="11.7109375" bestFit="1" customWidth="1"/>
    <col min="8" max="8" width="21.7109375" bestFit="1" customWidth="1"/>
    <col min="9" max="10" width="11.7109375" bestFit="1" customWidth="1"/>
    <col min="12" max="12" width="21.7109375" bestFit="1" customWidth="1"/>
    <col min="13" max="17" width="11.5703125" bestFit="1" customWidth="1"/>
  </cols>
  <sheetData>
    <row r="1" spans="1:9" s="12" customFormat="1" ht="23.45" customHeight="1" x14ac:dyDescent="0.25">
      <c r="A1" s="145" t="s">
        <v>1493</v>
      </c>
      <c r="B1" s="146"/>
      <c r="C1" s="146"/>
      <c r="D1" s="146"/>
      <c r="E1" s="146"/>
      <c r="F1" s="146"/>
      <c r="G1" s="146"/>
      <c r="H1" s="146"/>
      <c r="I1" s="147"/>
    </row>
    <row r="2" spans="1:9" s="12" customFormat="1" ht="57.6" customHeight="1" x14ac:dyDescent="0.25">
      <c r="A2" s="148" t="s">
        <v>1490</v>
      </c>
      <c r="B2" s="148"/>
      <c r="C2" s="148"/>
      <c r="D2" s="148"/>
      <c r="E2" s="148"/>
      <c r="F2" s="148"/>
      <c r="G2" s="148"/>
      <c r="H2" s="148"/>
      <c r="I2" s="148"/>
    </row>
    <row r="3" spans="1:9" ht="30" x14ac:dyDescent="0.25">
      <c r="A3" s="51" t="s">
        <v>1228</v>
      </c>
      <c r="B3" s="51" t="s">
        <v>1229</v>
      </c>
      <c r="C3" s="51" t="s">
        <v>2</v>
      </c>
      <c r="D3" s="51" t="s">
        <v>13</v>
      </c>
      <c r="E3" s="51" t="s">
        <v>0</v>
      </c>
      <c r="F3" s="51">
        <v>2018</v>
      </c>
      <c r="H3" s="51" t="s">
        <v>1230</v>
      </c>
      <c r="I3" s="53">
        <v>2018</v>
      </c>
    </row>
    <row r="4" spans="1:9" x14ac:dyDescent="0.25">
      <c r="A4" s="91" t="s">
        <v>1231</v>
      </c>
      <c r="B4" s="91" t="s">
        <v>1232</v>
      </c>
      <c r="C4" s="91" t="s">
        <v>1233</v>
      </c>
      <c r="D4" s="91" t="s">
        <v>40</v>
      </c>
      <c r="E4" s="91" t="s">
        <v>40</v>
      </c>
      <c r="F4" s="93">
        <v>0</v>
      </c>
      <c r="H4" s="91" t="s">
        <v>1232</v>
      </c>
      <c r="I4" s="93">
        <v>6057612.5500000026</v>
      </c>
    </row>
    <row r="5" spans="1:9" x14ac:dyDescent="0.25">
      <c r="A5" s="91" t="s">
        <v>1234</v>
      </c>
      <c r="B5" s="91" t="s">
        <v>1232</v>
      </c>
      <c r="C5" s="91" t="s">
        <v>1235</v>
      </c>
      <c r="D5" s="91" t="s">
        <v>16</v>
      </c>
      <c r="E5" s="91" t="s">
        <v>1236</v>
      </c>
      <c r="F5" s="93">
        <v>129302.16</v>
      </c>
      <c r="H5" s="91" t="s">
        <v>1237</v>
      </c>
      <c r="I5" s="93">
        <v>792849.25000000012</v>
      </c>
    </row>
    <row r="6" spans="1:9" x14ac:dyDescent="0.25">
      <c r="A6" s="91" t="s">
        <v>1238</v>
      </c>
      <c r="B6" s="91" t="s">
        <v>1232</v>
      </c>
      <c r="C6" s="91" t="s">
        <v>1239</v>
      </c>
      <c r="D6" s="91" t="s">
        <v>16</v>
      </c>
      <c r="E6" s="91" t="s">
        <v>1240</v>
      </c>
      <c r="F6" s="93">
        <v>129302.16</v>
      </c>
      <c r="H6" s="91" t="s">
        <v>1241</v>
      </c>
      <c r="I6" s="93">
        <v>0</v>
      </c>
    </row>
    <row r="7" spans="1:9" x14ac:dyDescent="0.25">
      <c r="A7" s="91" t="s">
        <v>1242</v>
      </c>
      <c r="B7" s="91" t="s">
        <v>1232</v>
      </c>
      <c r="C7" s="91" t="s">
        <v>1243</v>
      </c>
      <c r="D7" s="91" t="s">
        <v>40</v>
      </c>
      <c r="E7" s="91" t="s">
        <v>1244</v>
      </c>
      <c r="F7" s="93">
        <v>0</v>
      </c>
      <c r="H7" s="91" t="s">
        <v>1245</v>
      </c>
      <c r="I7" s="93">
        <v>0</v>
      </c>
    </row>
    <row r="8" spans="1:9" x14ac:dyDescent="0.25">
      <c r="A8" s="91" t="s">
        <v>1246</v>
      </c>
      <c r="B8" s="91" t="s">
        <v>1232</v>
      </c>
      <c r="C8" s="91" t="s">
        <v>1247</v>
      </c>
      <c r="D8" s="91" t="s">
        <v>16</v>
      </c>
      <c r="E8" s="91" t="s">
        <v>1248</v>
      </c>
      <c r="F8" s="93">
        <v>129302.16</v>
      </c>
      <c r="H8" s="100" t="s">
        <v>1491</v>
      </c>
      <c r="I8" s="95">
        <v>6850461.8000000026</v>
      </c>
    </row>
    <row r="9" spans="1:9" x14ac:dyDescent="0.25">
      <c r="A9" s="91" t="s">
        <v>1250</v>
      </c>
      <c r="B9" s="91" t="s">
        <v>1251</v>
      </c>
      <c r="C9" s="91" t="s">
        <v>1252</v>
      </c>
      <c r="D9" s="91" t="s">
        <v>40</v>
      </c>
      <c r="E9" s="91" t="s">
        <v>1253</v>
      </c>
      <c r="F9" s="93">
        <v>0</v>
      </c>
    </row>
    <row r="10" spans="1:9" ht="30" x14ac:dyDescent="0.25">
      <c r="A10" s="91" t="s">
        <v>1254</v>
      </c>
      <c r="B10" s="91" t="s">
        <v>1232</v>
      </c>
      <c r="C10" s="91" t="s">
        <v>1255</v>
      </c>
      <c r="D10" s="91" t="s">
        <v>26</v>
      </c>
      <c r="E10" s="91" t="s">
        <v>1256</v>
      </c>
      <c r="F10" s="93">
        <v>287849.03000000003</v>
      </c>
      <c r="H10" s="51" t="s">
        <v>1257</v>
      </c>
      <c r="I10" s="53">
        <v>2018</v>
      </c>
    </row>
    <row r="11" spans="1:9" x14ac:dyDescent="0.25">
      <c r="A11" s="91" t="s">
        <v>1258</v>
      </c>
      <c r="B11" s="91" t="s">
        <v>1232</v>
      </c>
      <c r="C11" s="91" t="s">
        <v>1259</v>
      </c>
      <c r="D11" s="91" t="s">
        <v>26</v>
      </c>
      <c r="E11" s="91" t="s">
        <v>1260</v>
      </c>
      <c r="F11" s="93">
        <v>0</v>
      </c>
      <c r="H11" s="91" t="s">
        <v>40</v>
      </c>
      <c r="I11" s="93">
        <f>F4+F7+F9+F12+F14+F15+F16+F17+F32+F36+F37+F39+F50+F56+F57+F59+F60+F70+F76+F77+F89+F99</f>
        <v>1802964.5899999996</v>
      </c>
    </row>
    <row r="12" spans="1:9" x14ac:dyDescent="0.25">
      <c r="A12" s="91" t="s">
        <v>1261</v>
      </c>
      <c r="B12" s="91" t="s">
        <v>1232</v>
      </c>
      <c r="C12" s="91" t="s">
        <v>1262</v>
      </c>
      <c r="D12" s="91" t="s">
        <v>40</v>
      </c>
      <c r="E12" s="91" t="s">
        <v>1263</v>
      </c>
      <c r="F12" s="93">
        <v>258604.32</v>
      </c>
      <c r="H12" s="91" t="s">
        <v>72</v>
      </c>
      <c r="I12" s="93">
        <f>F21+F33+F41+F63+F64+F65+F66+F67+F82+F95+F96</f>
        <v>846510.80000000016</v>
      </c>
    </row>
    <row r="13" spans="1:9" x14ac:dyDescent="0.25">
      <c r="A13" s="91" t="s">
        <v>1264</v>
      </c>
      <c r="B13" s="91" t="s">
        <v>1251</v>
      </c>
      <c r="C13" s="91" t="s">
        <v>1265</v>
      </c>
      <c r="D13" s="91" t="s">
        <v>16</v>
      </c>
      <c r="E13" s="91" t="s">
        <v>1266</v>
      </c>
      <c r="F13" s="93">
        <v>0</v>
      </c>
      <c r="H13" s="91" t="s">
        <v>16</v>
      </c>
      <c r="I13" s="93">
        <f>F5+F6+F8+F13+F24+F25+F28+F29+F31+F34+F35+F51+F52+F53+F62+F68+F72+F73+F74+F83+F84+F85+F91+F94+F97</f>
        <v>2356626.14</v>
      </c>
    </row>
    <row r="14" spans="1:9" x14ac:dyDescent="0.25">
      <c r="A14" s="91" t="s">
        <v>1267</v>
      </c>
      <c r="B14" s="91" t="s">
        <v>1232</v>
      </c>
      <c r="C14" s="91" t="s">
        <v>1268</v>
      </c>
      <c r="D14" s="91" t="s">
        <v>40</v>
      </c>
      <c r="E14" s="91" t="s">
        <v>1269</v>
      </c>
      <c r="F14" s="93">
        <v>0</v>
      </c>
      <c r="H14" s="91" t="s">
        <v>14</v>
      </c>
      <c r="I14" s="93">
        <f>F18+F19+F20+F30+F40+F47+F58+F61+F75+F78+F79+F80+F81+F90</f>
        <v>734359.83000000007</v>
      </c>
    </row>
    <row r="15" spans="1:9" x14ac:dyDescent="0.25">
      <c r="A15" s="91" t="s">
        <v>1270</v>
      </c>
      <c r="B15" s="91" t="s">
        <v>1232</v>
      </c>
      <c r="C15" s="91" t="s">
        <v>1271</v>
      </c>
      <c r="D15" s="91" t="s">
        <v>40</v>
      </c>
      <c r="E15" s="91" t="s">
        <v>1272</v>
      </c>
      <c r="F15" s="93">
        <v>697849.47</v>
      </c>
      <c r="H15" s="91" t="s">
        <v>26</v>
      </c>
      <c r="I15" s="93">
        <f>F10+F11+F22+F23+F26+F38+F42+F43+F44+F45+F46+F48+F49+F54+F55+F69+F71+F86+F87+F88+F92+F93</f>
        <v>634302.38000000012</v>
      </c>
    </row>
    <row r="16" spans="1:9" x14ac:dyDescent="0.25">
      <c r="A16" s="91" t="s">
        <v>1273</v>
      </c>
      <c r="B16" s="91" t="s">
        <v>1232</v>
      </c>
      <c r="C16" s="91" t="s">
        <v>1268</v>
      </c>
      <c r="D16" s="91" t="s">
        <v>40</v>
      </c>
      <c r="E16" s="91" t="s">
        <v>1274</v>
      </c>
      <c r="F16" s="93">
        <v>0</v>
      </c>
      <c r="H16" s="96" t="s">
        <v>1275</v>
      </c>
      <c r="I16" s="97">
        <f>SUM(I11:I15)</f>
        <v>6374763.7399999993</v>
      </c>
    </row>
    <row r="17" spans="1:9" x14ac:dyDescent="0.25">
      <c r="A17" s="91" t="s">
        <v>1276</v>
      </c>
      <c r="B17" s="91" t="s">
        <v>1232</v>
      </c>
      <c r="C17" s="91" t="s">
        <v>1277</v>
      </c>
      <c r="D17" s="91" t="s">
        <v>40</v>
      </c>
      <c r="E17" s="91" t="s">
        <v>1278</v>
      </c>
      <c r="F17" s="93">
        <v>0</v>
      </c>
      <c r="H17" s="91" t="s">
        <v>70</v>
      </c>
      <c r="I17" s="93">
        <f>F27+F98</f>
        <v>475698.06000000006</v>
      </c>
    </row>
    <row r="18" spans="1:9" x14ac:dyDescent="0.25">
      <c r="A18" s="91" t="s">
        <v>1279</v>
      </c>
      <c r="B18" s="91" t="s">
        <v>1232</v>
      </c>
      <c r="C18" s="91" t="s">
        <v>1280</v>
      </c>
      <c r="D18" s="91" t="s">
        <v>14</v>
      </c>
      <c r="E18" s="91" t="s">
        <v>1281</v>
      </c>
      <c r="F18" s="93">
        <v>129302.16</v>
      </c>
      <c r="H18" s="94" t="s">
        <v>1249</v>
      </c>
      <c r="I18" s="95">
        <f>SUM(I16:I17)</f>
        <v>6850461.7999999989</v>
      </c>
    </row>
    <row r="19" spans="1:9" x14ac:dyDescent="0.25">
      <c r="A19" s="91" t="s">
        <v>1282</v>
      </c>
      <c r="B19" s="91" t="s">
        <v>1232</v>
      </c>
      <c r="C19" s="91" t="s">
        <v>1283</v>
      </c>
      <c r="D19" s="91" t="s">
        <v>14</v>
      </c>
      <c r="E19" s="91" t="s">
        <v>1284</v>
      </c>
      <c r="F19" s="93">
        <v>129302.16</v>
      </c>
    </row>
    <row r="20" spans="1:9" x14ac:dyDescent="0.25">
      <c r="A20" s="91" t="s">
        <v>1285</v>
      </c>
      <c r="B20" s="91" t="s">
        <v>1232</v>
      </c>
      <c r="C20" s="91" t="s">
        <v>1286</v>
      </c>
      <c r="D20" s="91" t="s">
        <v>14</v>
      </c>
      <c r="E20" s="91" t="s">
        <v>1287</v>
      </c>
      <c r="F20" s="93">
        <v>129302.16</v>
      </c>
    </row>
    <row r="21" spans="1:9" x14ac:dyDescent="0.25">
      <c r="A21" s="91" t="s">
        <v>1288</v>
      </c>
      <c r="B21" s="91" t="s">
        <v>1251</v>
      </c>
      <c r="C21" s="91" t="s">
        <v>1289</v>
      </c>
      <c r="D21" s="91" t="s">
        <v>72</v>
      </c>
      <c r="E21" s="91" t="s">
        <v>1290</v>
      </c>
      <c r="F21" s="93">
        <v>0</v>
      </c>
    </row>
    <row r="22" spans="1:9" x14ac:dyDescent="0.25">
      <c r="A22" s="91" t="s">
        <v>1291</v>
      </c>
      <c r="B22" s="91" t="s">
        <v>1232</v>
      </c>
      <c r="C22" s="91" t="s">
        <v>1292</v>
      </c>
      <c r="D22" s="91" t="s">
        <v>26</v>
      </c>
      <c r="E22" s="91" t="s">
        <v>1293</v>
      </c>
      <c r="F22" s="93">
        <v>0</v>
      </c>
    </row>
    <row r="23" spans="1:9" x14ac:dyDescent="0.25">
      <c r="A23" s="91" t="s">
        <v>1294</v>
      </c>
      <c r="B23" s="91" t="s">
        <v>1232</v>
      </c>
      <c r="C23" s="91" t="s">
        <v>1295</v>
      </c>
      <c r="D23" s="91" t="s">
        <v>26</v>
      </c>
      <c r="E23" s="91" t="s">
        <v>1296</v>
      </c>
      <c r="F23" s="93">
        <v>0</v>
      </c>
    </row>
    <row r="24" spans="1:9" x14ac:dyDescent="0.25">
      <c r="A24" s="91" t="s">
        <v>1297</v>
      </c>
      <c r="B24" s="91" t="s">
        <v>1232</v>
      </c>
      <c r="C24" s="91" t="s">
        <v>1298</v>
      </c>
      <c r="D24" s="91" t="s">
        <v>16</v>
      </c>
      <c r="E24" s="91" t="s">
        <v>1299</v>
      </c>
      <c r="F24" s="93">
        <v>587906.4800000001</v>
      </c>
    </row>
    <row r="25" spans="1:9" x14ac:dyDescent="0.25">
      <c r="A25" s="91" t="s">
        <v>1300</v>
      </c>
      <c r="B25" s="91" t="s">
        <v>1232</v>
      </c>
      <c r="C25" s="91" t="s">
        <v>1301</v>
      </c>
      <c r="D25" s="91" t="s">
        <v>16</v>
      </c>
      <c r="E25" s="91" t="s">
        <v>1302</v>
      </c>
      <c r="F25" s="93">
        <v>0</v>
      </c>
    </row>
    <row r="26" spans="1:9" x14ac:dyDescent="0.25">
      <c r="A26" s="91" t="s">
        <v>1303</v>
      </c>
      <c r="B26" s="91" t="s">
        <v>1232</v>
      </c>
      <c r="C26" s="91" t="s">
        <v>394</v>
      </c>
      <c r="D26" s="91" t="s">
        <v>26</v>
      </c>
      <c r="E26" s="91" t="s">
        <v>1304</v>
      </c>
      <c r="F26" s="93">
        <v>129302.16</v>
      </c>
    </row>
    <row r="27" spans="1:9" x14ac:dyDescent="0.25">
      <c r="A27" s="91" t="s">
        <v>1305</v>
      </c>
      <c r="B27" s="91" t="s">
        <v>1237</v>
      </c>
      <c r="C27" s="91" t="s">
        <v>367</v>
      </c>
      <c r="D27" s="91" t="s">
        <v>70</v>
      </c>
      <c r="E27" s="91" t="s">
        <v>1057</v>
      </c>
      <c r="F27" s="93">
        <v>475698.06000000006</v>
      </c>
    </row>
    <row r="28" spans="1:9" x14ac:dyDescent="0.25">
      <c r="A28" s="91" t="s">
        <v>1306</v>
      </c>
      <c r="B28" s="91" t="s">
        <v>1232</v>
      </c>
      <c r="C28" s="91" t="s">
        <v>1307</v>
      </c>
      <c r="D28" s="91" t="s">
        <v>16</v>
      </c>
      <c r="E28" s="91" t="s">
        <v>1308</v>
      </c>
      <c r="F28" s="93">
        <v>0</v>
      </c>
    </row>
    <row r="29" spans="1:9" x14ac:dyDescent="0.25">
      <c r="A29" s="91" t="s">
        <v>1309</v>
      </c>
      <c r="B29" s="91" t="s">
        <v>1232</v>
      </c>
      <c r="C29" s="91" t="s">
        <v>1310</v>
      </c>
      <c r="D29" s="91" t="s">
        <v>16</v>
      </c>
      <c r="E29" s="91" t="s">
        <v>1299</v>
      </c>
      <c r="F29" s="93">
        <v>0</v>
      </c>
    </row>
    <row r="30" spans="1:9" x14ac:dyDescent="0.25">
      <c r="A30" s="91" t="s">
        <v>1311</v>
      </c>
      <c r="B30" s="91" t="s">
        <v>1232</v>
      </c>
      <c r="C30" s="91" t="s">
        <v>1312</v>
      </c>
      <c r="D30" s="91" t="s">
        <v>14</v>
      </c>
      <c r="E30" s="91" t="s">
        <v>1313</v>
      </c>
      <c r="F30" s="93">
        <v>0</v>
      </c>
    </row>
    <row r="31" spans="1:9" x14ac:dyDescent="0.25">
      <c r="A31" s="91" t="s">
        <v>1314</v>
      </c>
      <c r="B31" s="91" t="s">
        <v>1232</v>
      </c>
      <c r="C31" s="91" t="s">
        <v>1315</v>
      </c>
      <c r="D31" s="91" t="s">
        <v>16</v>
      </c>
      <c r="E31" s="91" t="s">
        <v>1316</v>
      </c>
      <c r="F31" s="93">
        <v>129302.16</v>
      </c>
    </row>
    <row r="32" spans="1:9" x14ac:dyDescent="0.25">
      <c r="A32" s="91" t="s">
        <v>1317</v>
      </c>
      <c r="B32" s="91" t="s">
        <v>1251</v>
      </c>
      <c r="C32" s="91" t="s">
        <v>1318</v>
      </c>
      <c r="D32" s="91" t="s">
        <v>40</v>
      </c>
      <c r="E32" s="91" t="s">
        <v>1272</v>
      </c>
      <c r="F32" s="93">
        <v>0</v>
      </c>
    </row>
    <row r="33" spans="1:6" x14ac:dyDescent="0.25">
      <c r="A33" s="91" t="s">
        <v>1319</v>
      </c>
      <c r="B33" s="91" t="s">
        <v>1232</v>
      </c>
      <c r="C33" s="91" t="s">
        <v>1320</v>
      </c>
      <c r="D33" s="91" t="s">
        <v>72</v>
      </c>
      <c r="E33" s="91" t="s">
        <v>1321</v>
      </c>
      <c r="F33" s="93">
        <v>0</v>
      </c>
    </row>
    <row r="34" spans="1:6" x14ac:dyDescent="0.25">
      <c r="A34" s="91" t="s">
        <v>1322</v>
      </c>
      <c r="B34" s="91" t="s">
        <v>1232</v>
      </c>
      <c r="C34" s="91" t="s">
        <v>1323</v>
      </c>
      <c r="D34" s="91" t="s">
        <v>16</v>
      </c>
      <c r="E34" s="91" t="s">
        <v>1324</v>
      </c>
      <c r="F34" s="93">
        <v>0</v>
      </c>
    </row>
    <row r="35" spans="1:6" x14ac:dyDescent="0.25">
      <c r="A35" s="91" t="s">
        <v>1325</v>
      </c>
      <c r="B35" s="91" t="s">
        <v>1232</v>
      </c>
      <c r="C35" s="91" t="s">
        <v>345</v>
      </c>
      <c r="D35" s="91" t="s">
        <v>16</v>
      </c>
      <c r="E35" s="91" t="s">
        <v>1240</v>
      </c>
      <c r="F35" s="93">
        <v>634302.38</v>
      </c>
    </row>
    <row r="36" spans="1:6" x14ac:dyDescent="0.25">
      <c r="A36" s="91" t="s">
        <v>1326</v>
      </c>
      <c r="B36" s="91" t="s">
        <v>1237</v>
      </c>
      <c r="C36" s="91" t="s">
        <v>1327</v>
      </c>
      <c r="D36" s="91" t="s">
        <v>40</v>
      </c>
      <c r="E36" s="91" t="s">
        <v>40</v>
      </c>
      <c r="F36" s="93">
        <v>0</v>
      </c>
    </row>
    <row r="37" spans="1:6" x14ac:dyDescent="0.25">
      <c r="A37" s="91" t="s">
        <v>1328</v>
      </c>
      <c r="B37" s="91" t="s">
        <v>1232</v>
      </c>
      <c r="C37" s="91" t="s">
        <v>1315</v>
      </c>
      <c r="D37" s="91" t="s">
        <v>40</v>
      </c>
      <c r="E37" s="91" t="s">
        <v>1329</v>
      </c>
      <c r="F37" s="93">
        <v>129302.16</v>
      </c>
    </row>
    <row r="38" spans="1:6" x14ac:dyDescent="0.25">
      <c r="A38" s="91" t="s">
        <v>1330</v>
      </c>
      <c r="B38" s="91" t="s">
        <v>1232</v>
      </c>
      <c r="C38" s="91" t="s">
        <v>1331</v>
      </c>
      <c r="D38" s="91" t="s">
        <v>26</v>
      </c>
      <c r="E38" s="91" t="s">
        <v>1332</v>
      </c>
      <c r="F38" s="93">
        <v>129302.16</v>
      </c>
    </row>
    <row r="39" spans="1:6" x14ac:dyDescent="0.25">
      <c r="A39" s="91" t="s">
        <v>1333</v>
      </c>
      <c r="B39" s="91" t="s">
        <v>1232</v>
      </c>
      <c r="C39" s="91" t="s">
        <v>1334</v>
      </c>
      <c r="D39" s="91" t="s">
        <v>40</v>
      </c>
      <c r="E39" s="91" t="s">
        <v>1335</v>
      </c>
      <c r="F39" s="93">
        <v>129302.16</v>
      </c>
    </row>
    <row r="40" spans="1:6" x14ac:dyDescent="0.25">
      <c r="A40" s="91" t="s">
        <v>1336</v>
      </c>
      <c r="B40" s="91" t="s">
        <v>1237</v>
      </c>
      <c r="C40" s="91" t="s">
        <v>1337</v>
      </c>
      <c r="D40" s="91" t="s">
        <v>14</v>
      </c>
      <c r="E40" s="91" t="s">
        <v>104</v>
      </c>
      <c r="F40" s="93">
        <v>87849.03</v>
      </c>
    </row>
    <row r="41" spans="1:6" x14ac:dyDescent="0.25">
      <c r="A41" s="91" t="s">
        <v>1338</v>
      </c>
      <c r="B41" s="91" t="s">
        <v>1232</v>
      </c>
      <c r="C41" s="91" t="s">
        <v>1339</v>
      </c>
      <c r="D41" s="91" t="s">
        <v>72</v>
      </c>
      <c r="E41" s="91" t="s">
        <v>1340</v>
      </c>
      <c r="F41" s="93">
        <v>329302.16000000003</v>
      </c>
    </row>
    <row r="42" spans="1:6" x14ac:dyDescent="0.25">
      <c r="A42" s="91" t="s">
        <v>1341</v>
      </c>
      <c r="B42" s="91" t="s">
        <v>1232</v>
      </c>
      <c r="C42" s="91" t="s">
        <v>1342</v>
      </c>
      <c r="D42" s="91" t="s">
        <v>26</v>
      </c>
      <c r="E42" s="91" t="s">
        <v>1343</v>
      </c>
      <c r="F42" s="93">
        <v>0</v>
      </c>
    </row>
    <row r="43" spans="1:6" x14ac:dyDescent="0.25">
      <c r="A43" s="91" t="s">
        <v>1344</v>
      </c>
      <c r="B43" s="91" t="s">
        <v>1232</v>
      </c>
      <c r="C43" s="91" t="s">
        <v>1345</v>
      </c>
      <c r="D43" s="91" t="s">
        <v>26</v>
      </c>
      <c r="E43" s="91" t="s">
        <v>1346</v>
      </c>
      <c r="F43" s="93">
        <v>0</v>
      </c>
    </row>
    <row r="44" spans="1:6" x14ac:dyDescent="0.25">
      <c r="A44" s="91" t="s">
        <v>1347</v>
      </c>
      <c r="B44" s="91" t="s">
        <v>1232</v>
      </c>
      <c r="C44" s="91" t="s">
        <v>1348</v>
      </c>
      <c r="D44" s="91" t="s">
        <v>26</v>
      </c>
      <c r="E44" s="91" t="s">
        <v>1349</v>
      </c>
      <c r="F44" s="93">
        <v>0</v>
      </c>
    </row>
    <row r="45" spans="1:6" x14ac:dyDescent="0.25">
      <c r="A45" s="91" t="s">
        <v>1350</v>
      </c>
      <c r="B45" s="91" t="s">
        <v>1232</v>
      </c>
      <c r="C45" s="91" t="s">
        <v>1351</v>
      </c>
      <c r="D45" s="91" t="s">
        <v>26</v>
      </c>
      <c r="E45" s="91" t="s">
        <v>1352</v>
      </c>
      <c r="F45" s="93">
        <v>87849.03</v>
      </c>
    </row>
    <row r="46" spans="1:6" x14ac:dyDescent="0.25">
      <c r="A46" s="91" t="s">
        <v>1353</v>
      </c>
      <c r="B46" s="91" t="s">
        <v>1232</v>
      </c>
      <c r="C46" s="91" t="s">
        <v>1354</v>
      </c>
      <c r="D46" s="91" t="s">
        <v>26</v>
      </c>
      <c r="E46" s="91" t="s">
        <v>1355</v>
      </c>
      <c r="F46" s="93">
        <v>0</v>
      </c>
    </row>
    <row r="47" spans="1:6" x14ac:dyDescent="0.25">
      <c r="A47" s="91" t="s">
        <v>1356</v>
      </c>
      <c r="B47" s="91" t="s">
        <v>1251</v>
      </c>
      <c r="C47" s="91" t="s">
        <v>1357</v>
      </c>
      <c r="D47" s="91" t="s">
        <v>14</v>
      </c>
      <c r="E47" s="91" t="s">
        <v>1358</v>
      </c>
      <c r="F47" s="93">
        <v>0</v>
      </c>
    </row>
    <row r="48" spans="1:6" x14ac:dyDescent="0.25">
      <c r="A48" s="91" t="s">
        <v>1359</v>
      </c>
      <c r="B48" s="91" t="s">
        <v>1232</v>
      </c>
      <c r="C48" s="91" t="s">
        <v>1360</v>
      </c>
      <c r="D48" s="91" t="s">
        <v>26</v>
      </c>
      <c r="E48" s="91" t="s">
        <v>1361</v>
      </c>
      <c r="F48" s="93">
        <v>0</v>
      </c>
    </row>
    <row r="49" spans="1:6" x14ac:dyDescent="0.25">
      <c r="A49" s="91" t="s">
        <v>1362</v>
      </c>
      <c r="B49" s="91" t="s">
        <v>1363</v>
      </c>
      <c r="C49" s="91" t="s">
        <v>217</v>
      </c>
      <c r="D49" s="91" t="s">
        <v>26</v>
      </c>
      <c r="E49" s="91" t="s">
        <v>1352</v>
      </c>
      <c r="F49" s="93">
        <v>0</v>
      </c>
    </row>
    <row r="50" spans="1:6" x14ac:dyDescent="0.25">
      <c r="A50" s="91" t="s">
        <v>1364</v>
      </c>
      <c r="B50" s="91" t="s">
        <v>1232</v>
      </c>
      <c r="C50" s="91" t="s">
        <v>1365</v>
      </c>
      <c r="D50" s="91" t="s">
        <v>40</v>
      </c>
      <c r="E50" s="91" t="s">
        <v>1253</v>
      </c>
      <c r="F50" s="93">
        <v>129302.16</v>
      </c>
    </row>
    <row r="51" spans="1:6" x14ac:dyDescent="0.25">
      <c r="A51" s="91" t="s">
        <v>1366</v>
      </c>
      <c r="B51" s="91" t="s">
        <v>1232</v>
      </c>
      <c r="C51" s="91" t="s">
        <v>1367</v>
      </c>
      <c r="D51" s="91" t="s">
        <v>16</v>
      </c>
      <c r="E51" s="91" t="s">
        <v>1368</v>
      </c>
      <c r="F51" s="93">
        <v>129302.16</v>
      </c>
    </row>
    <row r="52" spans="1:6" x14ac:dyDescent="0.25">
      <c r="A52" s="91" t="s">
        <v>1369</v>
      </c>
      <c r="B52" s="91" t="s">
        <v>1232</v>
      </c>
      <c r="C52" s="91" t="s">
        <v>1370</v>
      </c>
      <c r="D52" s="91" t="s">
        <v>16</v>
      </c>
      <c r="E52" s="91" t="s">
        <v>1371</v>
      </c>
      <c r="F52" s="93">
        <v>129302.16</v>
      </c>
    </row>
    <row r="53" spans="1:6" x14ac:dyDescent="0.25">
      <c r="A53" s="91" t="s">
        <v>1372</v>
      </c>
      <c r="B53" s="91" t="s">
        <v>1373</v>
      </c>
      <c r="C53" s="91" t="s">
        <v>1374</v>
      </c>
      <c r="D53" s="91" t="s">
        <v>16</v>
      </c>
      <c r="E53" s="91" t="s">
        <v>1240</v>
      </c>
      <c r="F53" s="93">
        <v>229302.16</v>
      </c>
    </row>
    <row r="54" spans="1:6" x14ac:dyDescent="0.25">
      <c r="A54" s="91" t="s">
        <v>1375</v>
      </c>
      <c r="B54" s="91" t="s">
        <v>1251</v>
      </c>
      <c r="C54" s="91" t="s">
        <v>1376</v>
      </c>
      <c r="D54" s="91" t="s">
        <v>26</v>
      </c>
      <c r="E54" s="91" t="s">
        <v>1377</v>
      </c>
      <c r="F54" s="93">
        <v>0</v>
      </c>
    </row>
    <row r="55" spans="1:6" x14ac:dyDescent="0.25">
      <c r="A55" s="91" t="s">
        <v>1378</v>
      </c>
      <c r="B55" s="91" t="s">
        <v>1251</v>
      </c>
      <c r="C55" s="91" t="s">
        <v>1379</v>
      </c>
      <c r="D55" s="91" t="s">
        <v>26</v>
      </c>
      <c r="E55" s="91" t="s">
        <v>1361</v>
      </c>
      <c r="F55" s="93">
        <v>0</v>
      </c>
    </row>
    <row r="56" spans="1:6" x14ac:dyDescent="0.25">
      <c r="A56" s="91" t="s">
        <v>1380</v>
      </c>
      <c r="B56" s="91" t="s">
        <v>1232</v>
      </c>
      <c r="C56" s="91" t="s">
        <v>1381</v>
      </c>
      <c r="D56" s="91" t="s">
        <v>40</v>
      </c>
      <c r="E56" s="91" t="s">
        <v>1382</v>
      </c>
      <c r="F56" s="93">
        <v>0</v>
      </c>
    </row>
    <row r="57" spans="1:6" x14ac:dyDescent="0.25">
      <c r="A57" s="91" t="s">
        <v>1383</v>
      </c>
      <c r="B57" s="91" t="s">
        <v>1232</v>
      </c>
      <c r="C57" s="91" t="s">
        <v>1384</v>
      </c>
      <c r="D57" s="91" t="s">
        <v>40</v>
      </c>
      <c r="E57" s="91" t="s">
        <v>1385</v>
      </c>
      <c r="F57" s="93">
        <v>329302.16000000003</v>
      </c>
    </row>
    <row r="58" spans="1:6" x14ac:dyDescent="0.25">
      <c r="A58" s="91" t="s">
        <v>1386</v>
      </c>
      <c r="B58" s="91" t="s">
        <v>1251</v>
      </c>
      <c r="C58" s="91" t="s">
        <v>1387</v>
      </c>
      <c r="D58" s="91" t="s">
        <v>14</v>
      </c>
      <c r="E58" s="91" t="s">
        <v>1388</v>
      </c>
      <c r="F58" s="93">
        <v>0</v>
      </c>
    </row>
    <row r="59" spans="1:6" x14ac:dyDescent="0.25">
      <c r="A59" s="91" t="s">
        <v>1389</v>
      </c>
      <c r="B59" s="91" t="s">
        <v>1232</v>
      </c>
      <c r="C59" s="91" t="s">
        <v>1390</v>
      </c>
      <c r="D59" s="91" t="s">
        <v>40</v>
      </c>
      <c r="E59" s="91" t="s">
        <v>1391</v>
      </c>
      <c r="F59" s="93">
        <v>129302.16</v>
      </c>
    </row>
    <row r="60" spans="1:6" x14ac:dyDescent="0.25">
      <c r="A60" s="91" t="s">
        <v>1392</v>
      </c>
      <c r="B60" s="91" t="s">
        <v>1232</v>
      </c>
      <c r="C60" s="91" t="s">
        <v>286</v>
      </c>
      <c r="D60" s="91" t="s">
        <v>40</v>
      </c>
      <c r="E60" s="91" t="s">
        <v>1393</v>
      </c>
      <c r="F60" s="93">
        <v>0</v>
      </c>
    </row>
    <row r="61" spans="1:6" x14ac:dyDescent="0.25">
      <c r="A61" s="91" t="s">
        <v>1394</v>
      </c>
      <c r="B61" s="91" t="s">
        <v>1232</v>
      </c>
      <c r="C61" s="91" t="s">
        <v>1395</v>
      </c>
      <c r="D61" s="91" t="s">
        <v>14</v>
      </c>
      <c r="E61" s="91" t="s">
        <v>1396</v>
      </c>
      <c r="F61" s="93">
        <v>258604.32</v>
      </c>
    </row>
    <row r="62" spans="1:6" x14ac:dyDescent="0.25">
      <c r="A62" s="91" t="s">
        <v>1397</v>
      </c>
      <c r="B62" s="91" t="s">
        <v>1232</v>
      </c>
      <c r="C62" s="91" t="s">
        <v>1398</v>
      </c>
      <c r="D62" s="91" t="s">
        <v>16</v>
      </c>
      <c r="E62" s="91" t="s">
        <v>1240</v>
      </c>
      <c r="F62" s="93">
        <v>129302.16</v>
      </c>
    </row>
    <row r="63" spans="1:6" x14ac:dyDescent="0.25">
      <c r="A63" s="91" t="s">
        <v>1399</v>
      </c>
      <c r="B63" s="91" t="s">
        <v>1232</v>
      </c>
      <c r="C63" s="91" t="s">
        <v>1400</v>
      </c>
      <c r="D63" s="91" t="s">
        <v>72</v>
      </c>
      <c r="E63" s="91" t="s">
        <v>1401</v>
      </c>
      <c r="F63" s="93">
        <v>129302.16</v>
      </c>
    </row>
    <row r="64" spans="1:6" x14ac:dyDescent="0.25">
      <c r="A64" s="91" t="s">
        <v>1402</v>
      </c>
      <c r="B64" s="91" t="s">
        <v>1232</v>
      </c>
      <c r="C64" s="91" t="s">
        <v>1403</v>
      </c>
      <c r="D64" s="91" t="s">
        <v>72</v>
      </c>
      <c r="E64" s="91" t="s">
        <v>1404</v>
      </c>
      <c r="F64" s="93">
        <v>129302.16</v>
      </c>
    </row>
    <row r="65" spans="1:6" x14ac:dyDescent="0.25">
      <c r="A65" s="91" t="s">
        <v>1405</v>
      </c>
      <c r="B65" s="91" t="s">
        <v>1232</v>
      </c>
      <c r="C65" s="91" t="s">
        <v>1406</v>
      </c>
      <c r="D65" s="91" t="s">
        <v>72</v>
      </c>
      <c r="E65" s="91" t="s">
        <v>1407</v>
      </c>
      <c r="F65" s="93">
        <v>129302.16</v>
      </c>
    </row>
    <row r="66" spans="1:6" x14ac:dyDescent="0.25">
      <c r="A66" s="91" t="s">
        <v>1408</v>
      </c>
      <c r="B66" s="91" t="s">
        <v>1232</v>
      </c>
      <c r="C66" s="91" t="s">
        <v>1409</v>
      </c>
      <c r="D66" s="91" t="s">
        <v>72</v>
      </c>
      <c r="E66" s="91" t="s">
        <v>1410</v>
      </c>
      <c r="F66" s="93">
        <v>0</v>
      </c>
    </row>
    <row r="67" spans="1:6" x14ac:dyDescent="0.25">
      <c r="A67" s="91" t="s">
        <v>1411</v>
      </c>
      <c r="B67" s="91" t="s">
        <v>1232</v>
      </c>
      <c r="C67" s="91" t="s">
        <v>1412</v>
      </c>
      <c r="D67" s="91" t="s">
        <v>72</v>
      </c>
      <c r="E67" s="91" t="s">
        <v>1290</v>
      </c>
      <c r="F67" s="93">
        <v>129302.16</v>
      </c>
    </row>
    <row r="68" spans="1:6" x14ac:dyDescent="0.25">
      <c r="A68" s="91" t="s">
        <v>1413</v>
      </c>
      <c r="B68" s="91" t="s">
        <v>1414</v>
      </c>
      <c r="C68" s="91" t="s">
        <v>1415</v>
      </c>
      <c r="D68" s="91" t="s">
        <v>16</v>
      </c>
      <c r="E68" s="91" t="s">
        <v>1240</v>
      </c>
      <c r="F68" s="93">
        <v>0</v>
      </c>
    </row>
    <row r="69" spans="1:6" x14ac:dyDescent="0.25">
      <c r="A69" s="91" t="s">
        <v>1416</v>
      </c>
      <c r="B69" s="91" t="s">
        <v>1414</v>
      </c>
      <c r="C69" s="91" t="s">
        <v>1417</v>
      </c>
      <c r="D69" s="91" t="s">
        <v>26</v>
      </c>
      <c r="E69" s="91" t="s">
        <v>147</v>
      </c>
      <c r="F69" s="93">
        <v>0</v>
      </c>
    </row>
    <row r="70" spans="1:6" x14ac:dyDescent="0.25">
      <c r="A70" s="91" t="s">
        <v>1418</v>
      </c>
      <c r="B70" s="91" t="s">
        <v>1414</v>
      </c>
      <c r="C70" s="91" t="s">
        <v>1419</v>
      </c>
      <c r="D70" s="91" t="s">
        <v>40</v>
      </c>
      <c r="E70" s="91" t="s">
        <v>1420</v>
      </c>
      <c r="F70" s="93">
        <v>0</v>
      </c>
    </row>
    <row r="71" spans="1:6" x14ac:dyDescent="0.25">
      <c r="A71" s="91" t="s">
        <v>1421</v>
      </c>
      <c r="B71" s="91" t="s">
        <v>1414</v>
      </c>
      <c r="C71" s="91" t="s">
        <v>1422</v>
      </c>
      <c r="D71" s="91" t="s">
        <v>26</v>
      </c>
      <c r="E71" s="91" t="s">
        <v>1423</v>
      </c>
      <c r="F71" s="93">
        <v>0</v>
      </c>
    </row>
    <row r="72" spans="1:6" x14ac:dyDescent="0.25">
      <c r="A72" s="91" t="s">
        <v>1424</v>
      </c>
      <c r="B72" s="91" t="s">
        <v>1363</v>
      </c>
      <c r="C72" s="91" t="s">
        <v>1425</v>
      </c>
      <c r="D72" s="91" t="s">
        <v>16</v>
      </c>
      <c r="E72" s="91" t="s">
        <v>1316</v>
      </c>
      <c r="F72" s="93">
        <v>0</v>
      </c>
    </row>
    <row r="73" spans="1:6" x14ac:dyDescent="0.25">
      <c r="A73" s="91" t="s">
        <v>1426</v>
      </c>
      <c r="B73" s="91" t="s">
        <v>1363</v>
      </c>
      <c r="C73" s="91" t="s">
        <v>1427</v>
      </c>
      <c r="D73" s="91" t="s">
        <v>16</v>
      </c>
      <c r="E73" s="91" t="s">
        <v>1371</v>
      </c>
      <c r="F73" s="93">
        <v>0</v>
      </c>
    </row>
    <row r="74" spans="1:6" x14ac:dyDescent="0.25">
      <c r="A74" s="91" t="s">
        <v>1428</v>
      </c>
      <c r="B74" s="91" t="s">
        <v>1363</v>
      </c>
      <c r="C74" s="91" t="s">
        <v>1429</v>
      </c>
      <c r="D74" s="91" t="s">
        <v>16</v>
      </c>
      <c r="E74" s="91" t="s">
        <v>1430</v>
      </c>
      <c r="F74" s="93">
        <v>0</v>
      </c>
    </row>
    <row r="75" spans="1:6" x14ac:dyDescent="0.25">
      <c r="A75" s="91" t="s">
        <v>1431</v>
      </c>
      <c r="B75" s="91" t="s">
        <v>1363</v>
      </c>
      <c r="C75" s="91" t="s">
        <v>1432</v>
      </c>
      <c r="D75" s="91" t="s">
        <v>14</v>
      </c>
      <c r="E75" s="91" t="s">
        <v>104</v>
      </c>
      <c r="F75" s="93">
        <v>0</v>
      </c>
    </row>
    <row r="76" spans="1:6" x14ac:dyDescent="0.25">
      <c r="A76" s="91" t="s">
        <v>1433</v>
      </c>
      <c r="B76" s="91" t="s">
        <v>1363</v>
      </c>
      <c r="C76" s="91" t="s">
        <v>1434</v>
      </c>
      <c r="D76" s="91" t="s">
        <v>40</v>
      </c>
      <c r="E76" s="91" t="s">
        <v>975</v>
      </c>
      <c r="F76" s="93">
        <v>0</v>
      </c>
    </row>
    <row r="77" spans="1:6" x14ac:dyDescent="0.25">
      <c r="A77" s="91" t="s">
        <v>1435</v>
      </c>
      <c r="B77" s="91" t="s">
        <v>1363</v>
      </c>
      <c r="C77" s="91" t="s">
        <v>1436</v>
      </c>
      <c r="D77" s="91" t="s">
        <v>40</v>
      </c>
      <c r="E77" s="91" t="s">
        <v>1437</v>
      </c>
      <c r="F77" s="93">
        <v>0</v>
      </c>
    </row>
    <row r="78" spans="1:6" x14ac:dyDescent="0.25">
      <c r="A78" s="91" t="s">
        <v>1438</v>
      </c>
      <c r="B78" s="91" t="s">
        <v>1363</v>
      </c>
      <c r="C78" s="91" t="s">
        <v>1439</v>
      </c>
      <c r="D78" s="91" t="s">
        <v>14</v>
      </c>
      <c r="E78" s="91" t="s">
        <v>1396</v>
      </c>
      <c r="F78" s="93">
        <v>0</v>
      </c>
    </row>
    <row r="79" spans="1:6" x14ac:dyDescent="0.25">
      <c r="A79" s="91" t="s">
        <v>1440</v>
      </c>
      <c r="B79" s="91" t="s">
        <v>1363</v>
      </c>
      <c r="C79" s="91" t="s">
        <v>1441</v>
      </c>
      <c r="D79" s="91" t="s">
        <v>14</v>
      </c>
      <c r="E79" s="91" t="s">
        <v>1442</v>
      </c>
      <c r="F79" s="93">
        <v>0</v>
      </c>
    </row>
    <row r="80" spans="1:6" x14ac:dyDescent="0.25">
      <c r="A80" s="91" t="s">
        <v>1443</v>
      </c>
      <c r="B80" s="91" t="s">
        <v>1363</v>
      </c>
      <c r="C80" s="91" t="s">
        <v>1444</v>
      </c>
      <c r="D80" s="91" t="s">
        <v>14</v>
      </c>
      <c r="E80" s="91" t="s">
        <v>1445</v>
      </c>
      <c r="F80" s="93">
        <v>0</v>
      </c>
    </row>
    <row r="81" spans="1:6" x14ac:dyDescent="0.25">
      <c r="A81" s="91" t="s">
        <v>1446</v>
      </c>
      <c r="B81" s="91" t="s">
        <v>1363</v>
      </c>
      <c r="C81" s="91" t="s">
        <v>1447</v>
      </c>
      <c r="D81" s="91" t="s">
        <v>14</v>
      </c>
      <c r="E81" s="91" t="s">
        <v>1287</v>
      </c>
      <c r="F81" s="93">
        <v>0</v>
      </c>
    </row>
    <row r="82" spans="1:6" x14ac:dyDescent="0.25">
      <c r="A82" s="91" t="s">
        <v>1448</v>
      </c>
      <c r="B82" s="91" t="s">
        <v>1363</v>
      </c>
      <c r="C82" s="91" t="s">
        <v>1449</v>
      </c>
      <c r="D82" s="91" t="s">
        <v>72</v>
      </c>
      <c r="E82" s="91" t="s">
        <v>1450</v>
      </c>
      <c r="F82" s="93">
        <v>0</v>
      </c>
    </row>
    <row r="83" spans="1:6" x14ac:dyDescent="0.25">
      <c r="A83" s="91" t="s">
        <v>1451</v>
      </c>
      <c r="B83" s="91" t="s">
        <v>1363</v>
      </c>
      <c r="C83" s="91" t="s">
        <v>1452</v>
      </c>
      <c r="D83" s="91" t="s">
        <v>16</v>
      </c>
      <c r="E83" s="91" t="s">
        <v>1248</v>
      </c>
      <c r="F83" s="93">
        <v>0</v>
      </c>
    </row>
    <row r="84" spans="1:6" x14ac:dyDescent="0.25">
      <c r="A84" s="91" t="s">
        <v>1453</v>
      </c>
      <c r="B84" s="91" t="s">
        <v>1363</v>
      </c>
      <c r="C84" s="91" t="s">
        <v>1454</v>
      </c>
      <c r="D84" s="91" t="s">
        <v>16</v>
      </c>
      <c r="E84" s="91" t="s">
        <v>944</v>
      </c>
      <c r="F84" s="93">
        <v>0</v>
      </c>
    </row>
    <row r="85" spans="1:6" x14ac:dyDescent="0.25">
      <c r="A85" s="91" t="s">
        <v>1455</v>
      </c>
      <c r="B85" s="91" t="s">
        <v>1363</v>
      </c>
      <c r="C85" s="91" t="s">
        <v>1456</v>
      </c>
      <c r="D85" s="91" t="s">
        <v>16</v>
      </c>
      <c r="E85" s="91" t="s">
        <v>1371</v>
      </c>
      <c r="F85" s="93">
        <v>0</v>
      </c>
    </row>
    <row r="86" spans="1:6" x14ac:dyDescent="0.25">
      <c r="A86" s="91" t="s">
        <v>1457</v>
      </c>
      <c r="B86" s="91" t="s">
        <v>1363</v>
      </c>
      <c r="C86" s="91" t="s">
        <v>1458</v>
      </c>
      <c r="D86" s="91" t="s">
        <v>26</v>
      </c>
      <c r="E86" s="91" t="s">
        <v>39</v>
      </c>
      <c r="F86" s="93">
        <v>0</v>
      </c>
    </row>
    <row r="87" spans="1:6" x14ac:dyDescent="0.25">
      <c r="A87" s="91" t="s">
        <v>1459</v>
      </c>
      <c r="B87" s="91" t="s">
        <v>1363</v>
      </c>
      <c r="C87" s="91" t="s">
        <v>1460</v>
      </c>
      <c r="D87" s="91" t="s">
        <v>26</v>
      </c>
      <c r="E87" s="91" t="s">
        <v>200</v>
      </c>
      <c r="F87" s="93">
        <v>0</v>
      </c>
    </row>
    <row r="88" spans="1:6" x14ac:dyDescent="0.25">
      <c r="A88" s="91" t="s">
        <v>1461</v>
      </c>
      <c r="B88" s="91" t="s">
        <v>1363</v>
      </c>
      <c r="C88" s="91" t="s">
        <v>1462</v>
      </c>
      <c r="D88" s="91" t="s">
        <v>26</v>
      </c>
      <c r="E88" s="91" t="s">
        <v>1256</v>
      </c>
      <c r="F88" s="93">
        <v>0</v>
      </c>
    </row>
    <row r="89" spans="1:6" x14ac:dyDescent="0.25">
      <c r="A89" s="91" t="s">
        <v>1463</v>
      </c>
      <c r="B89" s="91" t="s">
        <v>1363</v>
      </c>
      <c r="C89" s="91" t="s">
        <v>1464</v>
      </c>
      <c r="D89" s="91" t="s">
        <v>40</v>
      </c>
      <c r="E89" s="91" t="s">
        <v>1067</v>
      </c>
      <c r="F89" s="93">
        <v>0</v>
      </c>
    </row>
    <row r="90" spans="1:6" x14ac:dyDescent="0.25">
      <c r="A90" s="91" t="s">
        <v>1465</v>
      </c>
      <c r="B90" s="91" t="s">
        <v>1363</v>
      </c>
      <c r="C90" s="91" t="s">
        <v>1466</v>
      </c>
      <c r="D90" s="91" t="s">
        <v>14</v>
      </c>
      <c r="E90" s="91" t="s">
        <v>15</v>
      </c>
      <c r="F90" s="93">
        <v>0</v>
      </c>
    </row>
    <row r="91" spans="1:6" x14ac:dyDescent="0.25">
      <c r="A91" s="91" t="s">
        <v>1467</v>
      </c>
      <c r="B91" s="91" t="s">
        <v>1363</v>
      </c>
      <c r="C91" s="91" t="s">
        <v>1468</v>
      </c>
      <c r="D91" s="91" t="s">
        <v>16</v>
      </c>
      <c r="E91" s="91" t="s">
        <v>1469</v>
      </c>
      <c r="F91" s="93">
        <v>0</v>
      </c>
    </row>
    <row r="92" spans="1:6" x14ac:dyDescent="0.25">
      <c r="A92" s="91" t="s">
        <v>1470</v>
      </c>
      <c r="B92" s="91" t="s">
        <v>1363</v>
      </c>
      <c r="C92" s="91" t="s">
        <v>1471</v>
      </c>
      <c r="D92" s="91" t="s">
        <v>26</v>
      </c>
      <c r="E92" s="91" t="s">
        <v>1472</v>
      </c>
      <c r="F92" s="93">
        <v>0</v>
      </c>
    </row>
    <row r="93" spans="1:6" x14ac:dyDescent="0.25">
      <c r="A93" s="91" t="s">
        <v>1473</v>
      </c>
      <c r="B93" s="91" t="s">
        <v>1363</v>
      </c>
      <c r="C93" s="91" t="s">
        <v>1474</v>
      </c>
      <c r="D93" s="91" t="s">
        <v>26</v>
      </c>
      <c r="E93" s="91" t="s">
        <v>1256</v>
      </c>
      <c r="F93" s="93">
        <v>0</v>
      </c>
    </row>
    <row r="94" spans="1:6" x14ac:dyDescent="0.25">
      <c r="A94" s="91" t="s">
        <v>1475</v>
      </c>
      <c r="B94" s="91" t="s">
        <v>1363</v>
      </c>
      <c r="C94" s="91" t="s">
        <v>1476</v>
      </c>
      <c r="D94" s="91" t="s">
        <v>16</v>
      </c>
      <c r="E94" s="91" t="s">
        <v>1477</v>
      </c>
      <c r="F94" s="93">
        <v>0</v>
      </c>
    </row>
    <row r="95" spans="1:6" x14ac:dyDescent="0.25">
      <c r="A95" s="91" t="s">
        <v>1478</v>
      </c>
      <c r="B95" s="91" t="s">
        <v>1363</v>
      </c>
      <c r="C95" s="91" t="s">
        <v>1479</v>
      </c>
      <c r="D95" s="91" t="s">
        <v>72</v>
      </c>
      <c r="E95" s="91" t="s">
        <v>1480</v>
      </c>
      <c r="F95" s="93">
        <v>0</v>
      </c>
    </row>
    <row r="96" spans="1:6" x14ac:dyDescent="0.25">
      <c r="A96" s="91" t="s">
        <v>1481</v>
      </c>
      <c r="B96" s="91" t="s">
        <v>1363</v>
      </c>
      <c r="C96" s="91" t="s">
        <v>1482</v>
      </c>
      <c r="D96" s="91" t="s">
        <v>72</v>
      </c>
      <c r="E96" s="91" t="s">
        <v>1404</v>
      </c>
      <c r="F96" s="93">
        <v>0</v>
      </c>
    </row>
    <row r="97" spans="1:6" x14ac:dyDescent="0.25">
      <c r="A97" s="91" t="s">
        <v>1483</v>
      </c>
      <c r="B97" s="91" t="s">
        <v>1363</v>
      </c>
      <c r="C97" s="91" t="s">
        <v>1484</v>
      </c>
      <c r="D97" s="91" t="s">
        <v>16</v>
      </c>
      <c r="E97" s="91" t="s">
        <v>1240</v>
      </c>
      <c r="F97" s="93">
        <v>0</v>
      </c>
    </row>
    <row r="98" spans="1:6" x14ac:dyDescent="0.25">
      <c r="A98" s="91" t="s">
        <v>1485</v>
      </c>
      <c r="B98" s="91" t="s">
        <v>1363</v>
      </c>
      <c r="C98" s="91" t="s">
        <v>1486</v>
      </c>
      <c r="D98" s="91" t="s">
        <v>70</v>
      </c>
      <c r="E98" s="91" t="s">
        <v>49</v>
      </c>
      <c r="F98" s="93">
        <v>0</v>
      </c>
    </row>
    <row r="99" spans="1:6" x14ac:dyDescent="0.25">
      <c r="A99" s="91" t="s">
        <v>1487</v>
      </c>
      <c r="B99" s="91" t="s">
        <v>1363</v>
      </c>
      <c r="C99" s="91" t="s">
        <v>1488</v>
      </c>
      <c r="D99" s="91" t="s">
        <v>40</v>
      </c>
      <c r="E99" s="91" t="s">
        <v>40</v>
      </c>
      <c r="F99" s="93">
        <v>0</v>
      </c>
    </row>
    <row r="100" spans="1:6" x14ac:dyDescent="0.25">
      <c r="A100" s="91"/>
      <c r="B100" s="91"/>
      <c r="C100" s="91"/>
      <c r="D100" s="91"/>
      <c r="E100" s="98" t="s">
        <v>1489</v>
      </c>
      <c r="F100" s="95">
        <f t="shared" ref="F100" si="0">SUM(F4:F99)</f>
        <v>6850461.8000000026</v>
      </c>
    </row>
  </sheetData>
  <mergeCells count="2">
    <mergeCell ref="A1:I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D0037-1BDB-4E20-AE36-5AAB680C13D8}">
  <dimension ref="A1:P348"/>
  <sheetViews>
    <sheetView workbookViewId="0">
      <selection activeCell="J8" sqref="J8"/>
    </sheetView>
  </sheetViews>
  <sheetFormatPr defaultColWidth="8.85546875" defaultRowHeight="15" x14ac:dyDescent="0.25"/>
  <cols>
    <col min="1" max="1" width="14.28515625" style="12" bestFit="1" customWidth="1"/>
    <col min="2" max="2" width="15.28515625" style="14" bestFit="1" customWidth="1"/>
    <col min="3" max="3" width="11.42578125" style="12" bestFit="1" customWidth="1"/>
    <col min="4" max="4" width="57.28515625" style="12" customWidth="1"/>
    <col min="5" max="5" width="48.42578125" style="12" customWidth="1"/>
    <col min="6" max="6" width="30.7109375" style="12" bestFit="1" customWidth="1"/>
    <col min="7" max="7" width="15" style="12" bestFit="1" customWidth="1"/>
    <col min="8" max="8" width="11.85546875" style="21" customWidth="1"/>
    <col min="9" max="11" width="8.85546875" style="12"/>
    <col min="12" max="12" width="8.7109375" style="12" bestFit="1" customWidth="1"/>
    <col min="13" max="13" width="10.5703125" style="12" bestFit="1" customWidth="1"/>
    <col min="14" max="16384" width="8.85546875" style="12"/>
  </cols>
  <sheetData>
    <row r="1" spans="1:11" ht="23.25" x14ac:dyDescent="0.25">
      <c r="A1" s="149" t="s">
        <v>1226</v>
      </c>
      <c r="B1" s="149"/>
      <c r="C1" s="149"/>
      <c r="D1" s="149"/>
      <c r="E1" s="149"/>
      <c r="F1" s="149"/>
      <c r="G1" s="149"/>
      <c r="H1" s="149"/>
    </row>
    <row r="2" spans="1:11" ht="29.45" customHeight="1" x14ac:dyDescent="0.25">
      <c r="A2" s="140" t="s">
        <v>1222</v>
      </c>
      <c r="B2" s="140"/>
      <c r="C2" s="140"/>
      <c r="D2" s="140"/>
      <c r="E2" s="140"/>
      <c r="F2" s="140"/>
      <c r="G2" s="140"/>
      <c r="H2" s="140"/>
    </row>
    <row r="3" spans="1:11" s="13" customFormat="1" ht="45" x14ac:dyDescent="0.25">
      <c r="A3" s="51" t="s">
        <v>12</v>
      </c>
      <c r="B3" s="51" t="s">
        <v>13</v>
      </c>
      <c r="C3" s="51" t="s">
        <v>0</v>
      </c>
      <c r="D3" s="51" t="s">
        <v>1</v>
      </c>
      <c r="E3" s="51" t="s">
        <v>2</v>
      </c>
      <c r="F3" s="51" t="s">
        <v>928</v>
      </c>
      <c r="G3" s="52" t="s">
        <v>929</v>
      </c>
      <c r="H3" s="53" t="s">
        <v>4</v>
      </c>
    </row>
    <row r="4" spans="1:11" customFormat="1" ht="15.75" x14ac:dyDescent="0.25">
      <c r="A4" s="133"/>
      <c r="B4" s="133"/>
      <c r="C4" s="133"/>
      <c r="D4" s="133"/>
      <c r="E4" s="133"/>
      <c r="F4" s="134"/>
      <c r="G4" s="33">
        <f>SUM(G5:G348)</f>
        <v>4803216.8</v>
      </c>
      <c r="H4" s="15"/>
    </row>
    <row r="5" spans="1:11" customFormat="1" x14ac:dyDescent="0.25">
      <c r="A5" s="41" t="s">
        <v>487</v>
      </c>
      <c r="B5" s="44" t="s">
        <v>40</v>
      </c>
      <c r="C5" s="45" t="s">
        <v>40</v>
      </c>
      <c r="D5" s="41" t="s">
        <v>486</v>
      </c>
      <c r="E5" s="41" t="s">
        <v>485</v>
      </c>
      <c r="F5" s="41" t="s">
        <v>380</v>
      </c>
      <c r="G5" s="42">
        <v>6398.4</v>
      </c>
      <c r="H5" s="43">
        <v>43427</v>
      </c>
      <c r="J5" s="12"/>
      <c r="K5" s="38"/>
    </row>
    <row r="6" spans="1:11" customFormat="1" x14ac:dyDescent="0.25">
      <c r="A6" s="41" t="s">
        <v>489</v>
      </c>
      <c r="B6" s="44" t="s">
        <v>40</v>
      </c>
      <c r="C6" s="45" t="s">
        <v>40</v>
      </c>
      <c r="D6" s="41" t="s">
        <v>486</v>
      </c>
      <c r="E6" s="41" t="s">
        <v>485</v>
      </c>
      <c r="F6" s="41" t="s">
        <v>488</v>
      </c>
      <c r="G6" s="42">
        <v>2064</v>
      </c>
      <c r="H6" s="43">
        <v>43427</v>
      </c>
      <c r="J6" s="12"/>
      <c r="K6" s="38"/>
    </row>
    <row r="7" spans="1:11" customFormat="1" x14ac:dyDescent="0.25">
      <c r="A7" s="41" t="s">
        <v>492</v>
      </c>
      <c r="B7" s="44" t="s">
        <v>16</v>
      </c>
      <c r="C7" s="45" t="s">
        <v>194</v>
      </c>
      <c r="D7" s="41" t="s">
        <v>490</v>
      </c>
      <c r="E7" s="41" t="s">
        <v>491</v>
      </c>
      <c r="F7" s="41" t="s">
        <v>413</v>
      </c>
      <c r="G7" s="42">
        <v>1800</v>
      </c>
      <c r="H7" s="43">
        <v>43427</v>
      </c>
      <c r="J7" s="12"/>
      <c r="K7" s="38"/>
    </row>
    <row r="8" spans="1:11" customFormat="1" x14ac:dyDescent="0.25">
      <c r="A8" s="41" t="s">
        <v>493</v>
      </c>
      <c r="B8" s="44" t="s">
        <v>40</v>
      </c>
      <c r="C8" s="45" t="s">
        <v>930</v>
      </c>
      <c r="D8" s="41" t="s">
        <v>399</v>
      </c>
      <c r="E8" s="41" t="s">
        <v>403</v>
      </c>
      <c r="F8" s="41" t="s">
        <v>380</v>
      </c>
      <c r="G8" s="42">
        <v>11885.4</v>
      </c>
      <c r="H8" s="43">
        <v>43427</v>
      </c>
      <c r="J8" s="12"/>
      <c r="K8" s="38"/>
    </row>
    <row r="9" spans="1:11" customFormat="1" x14ac:dyDescent="0.25">
      <c r="A9" s="41" t="s">
        <v>494</v>
      </c>
      <c r="B9" s="44" t="s">
        <v>40</v>
      </c>
      <c r="C9" s="45" t="s">
        <v>930</v>
      </c>
      <c r="D9" s="41" t="s">
        <v>399</v>
      </c>
      <c r="E9" s="41" t="s">
        <v>403</v>
      </c>
      <c r="F9" s="41" t="s">
        <v>413</v>
      </c>
      <c r="G9" s="42">
        <v>23100</v>
      </c>
      <c r="H9" s="43">
        <v>43427</v>
      </c>
      <c r="J9" s="12"/>
      <c r="K9" s="38"/>
    </row>
    <row r="10" spans="1:11" customFormat="1" x14ac:dyDescent="0.25">
      <c r="A10" s="41" t="s">
        <v>495</v>
      </c>
      <c r="B10" s="44" t="s">
        <v>40</v>
      </c>
      <c r="C10" s="45" t="s">
        <v>930</v>
      </c>
      <c r="D10" s="41" t="s">
        <v>399</v>
      </c>
      <c r="E10" s="41" t="s">
        <v>403</v>
      </c>
      <c r="F10" s="41" t="s">
        <v>381</v>
      </c>
      <c r="G10" s="42">
        <v>18630</v>
      </c>
      <c r="H10" s="43">
        <v>43427</v>
      </c>
      <c r="J10" s="12"/>
      <c r="K10" s="38"/>
    </row>
    <row r="11" spans="1:11" customFormat="1" x14ac:dyDescent="0.25">
      <c r="A11" s="41" t="s">
        <v>498</v>
      </c>
      <c r="B11" s="44" t="s">
        <v>16</v>
      </c>
      <c r="C11" s="45" t="s">
        <v>38</v>
      </c>
      <c r="D11" s="41" t="s">
        <v>496</v>
      </c>
      <c r="E11" s="41" t="s">
        <v>497</v>
      </c>
      <c r="F11" s="41" t="s">
        <v>380</v>
      </c>
      <c r="G11" s="42">
        <v>1500</v>
      </c>
      <c r="H11" s="43">
        <v>43427</v>
      </c>
      <c r="J11" s="12"/>
      <c r="K11" s="38"/>
    </row>
    <row r="12" spans="1:11" customFormat="1" x14ac:dyDescent="0.25">
      <c r="A12" s="41" t="s">
        <v>501</v>
      </c>
      <c r="B12" s="44" t="s">
        <v>26</v>
      </c>
      <c r="C12" s="45" t="s">
        <v>931</v>
      </c>
      <c r="D12" s="41" t="s">
        <v>499</v>
      </c>
      <c r="E12" s="41" t="s">
        <v>500</v>
      </c>
      <c r="F12" s="41" t="s">
        <v>380</v>
      </c>
      <c r="G12" s="42">
        <v>3059</v>
      </c>
      <c r="H12" s="43">
        <v>43427</v>
      </c>
      <c r="J12" s="12"/>
      <c r="K12" s="38"/>
    </row>
    <row r="13" spans="1:11" customFormat="1" x14ac:dyDescent="0.25">
      <c r="A13" s="41" t="s">
        <v>504</v>
      </c>
      <c r="B13" s="44" t="s">
        <v>26</v>
      </c>
      <c r="C13" s="45" t="s">
        <v>79</v>
      </c>
      <c r="D13" s="41" t="s">
        <v>502</v>
      </c>
      <c r="E13" s="41" t="s">
        <v>503</v>
      </c>
      <c r="F13" s="41" t="s">
        <v>413</v>
      </c>
      <c r="G13" s="42">
        <v>590</v>
      </c>
      <c r="H13" s="43">
        <v>43427</v>
      </c>
      <c r="J13" s="12"/>
      <c r="K13" s="38"/>
    </row>
    <row r="14" spans="1:11" customFormat="1" x14ac:dyDescent="0.25">
      <c r="A14" s="41" t="s">
        <v>505</v>
      </c>
      <c r="B14" s="44" t="s">
        <v>26</v>
      </c>
      <c r="C14" s="45" t="s">
        <v>79</v>
      </c>
      <c r="D14" s="41" t="s">
        <v>502</v>
      </c>
      <c r="E14" s="41" t="s">
        <v>503</v>
      </c>
      <c r="F14" s="41" t="s">
        <v>388</v>
      </c>
      <c r="G14" s="42">
        <v>252</v>
      </c>
      <c r="H14" s="43">
        <v>43427</v>
      </c>
      <c r="J14" s="12"/>
      <c r="K14" s="38"/>
    </row>
    <row r="15" spans="1:11" customFormat="1" x14ac:dyDescent="0.25">
      <c r="A15" s="41" t="s">
        <v>507</v>
      </c>
      <c r="B15" s="44" t="s">
        <v>26</v>
      </c>
      <c r="C15" s="45" t="s">
        <v>79</v>
      </c>
      <c r="D15" s="41" t="s">
        <v>502</v>
      </c>
      <c r="E15" s="41" t="s">
        <v>506</v>
      </c>
      <c r="F15" s="41" t="s">
        <v>378</v>
      </c>
      <c r="G15" s="42">
        <v>17</v>
      </c>
      <c r="H15" s="43">
        <v>43427</v>
      </c>
      <c r="J15" s="12"/>
      <c r="K15" s="38"/>
    </row>
    <row r="16" spans="1:11" customFormat="1" x14ac:dyDescent="0.25">
      <c r="A16" s="41" t="s">
        <v>508</v>
      </c>
      <c r="B16" s="44" t="s">
        <v>26</v>
      </c>
      <c r="C16" s="45" t="s">
        <v>79</v>
      </c>
      <c r="D16" s="41" t="s">
        <v>502</v>
      </c>
      <c r="E16" s="41" t="s">
        <v>506</v>
      </c>
      <c r="F16" s="41" t="s">
        <v>376</v>
      </c>
      <c r="G16" s="42">
        <v>813</v>
      </c>
      <c r="H16" s="43">
        <v>43427</v>
      </c>
      <c r="J16" s="12"/>
      <c r="K16" s="38"/>
    </row>
    <row r="17" spans="1:11" customFormat="1" x14ac:dyDescent="0.25">
      <c r="A17" s="41" t="s">
        <v>509</v>
      </c>
      <c r="B17" s="44" t="s">
        <v>26</v>
      </c>
      <c r="C17" s="45" t="s">
        <v>79</v>
      </c>
      <c r="D17" s="41" t="s">
        <v>502</v>
      </c>
      <c r="E17" s="41" t="s">
        <v>506</v>
      </c>
      <c r="F17" s="41" t="s">
        <v>379</v>
      </c>
      <c r="G17" s="42">
        <v>3806.4</v>
      </c>
      <c r="H17" s="43">
        <v>43427</v>
      </c>
      <c r="J17" s="12"/>
      <c r="K17" s="38"/>
    </row>
    <row r="18" spans="1:11" customFormat="1" x14ac:dyDescent="0.25">
      <c r="A18" s="41" t="s">
        <v>511</v>
      </c>
      <c r="B18" s="44" t="s">
        <v>26</v>
      </c>
      <c r="C18" s="45" t="s">
        <v>79</v>
      </c>
      <c r="D18" s="41" t="s">
        <v>502</v>
      </c>
      <c r="E18" s="41" t="s">
        <v>510</v>
      </c>
      <c r="F18" s="41" t="s">
        <v>376</v>
      </c>
      <c r="G18" s="42">
        <v>1027.8</v>
      </c>
      <c r="H18" s="43">
        <v>43427</v>
      </c>
      <c r="J18" s="12"/>
      <c r="K18" s="38"/>
    </row>
    <row r="19" spans="1:11" customFormat="1" x14ac:dyDescent="0.25">
      <c r="A19" s="41" t="s">
        <v>513</v>
      </c>
      <c r="B19" s="44" t="s">
        <v>26</v>
      </c>
      <c r="C19" s="45" t="s">
        <v>79</v>
      </c>
      <c r="D19" s="41" t="s">
        <v>502</v>
      </c>
      <c r="E19" s="41" t="s">
        <v>512</v>
      </c>
      <c r="F19" s="41" t="s">
        <v>376</v>
      </c>
      <c r="G19" s="42">
        <v>913.8</v>
      </c>
      <c r="H19" s="43">
        <v>43427</v>
      </c>
      <c r="J19" s="12"/>
      <c r="K19" s="38"/>
    </row>
    <row r="20" spans="1:11" customFormat="1" x14ac:dyDescent="0.25">
      <c r="A20" s="41" t="s">
        <v>514</v>
      </c>
      <c r="B20" s="44" t="s">
        <v>26</v>
      </c>
      <c r="C20" s="45" t="s">
        <v>79</v>
      </c>
      <c r="D20" s="41" t="s">
        <v>502</v>
      </c>
      <c r="E20" s="41" t="s">
        <v>512</v>
      </c>
      <c r="F20" s="41" t="s">
        <v>398</v>
      </c>
      <c r="G20" s="42">
        <v>744.6</v>
      </c>
      <c r="H20" s="43">
        <v>43427</v>
      </c>
      <c r="J20" s="12"/>
      <c r="K20" s="38"/>
    </row>
    <row r="21" spans="1:11" customFormat="1" x14ac:dyDescent="0.25">
      <c r="A21" s="41" t="s">
        <v>516</v>
      </c>
      <c r="B21" s="44" t="s">
        <v>26</v>
      </c>
      <c r="C21" s="45" t="s">
        <v>79</v>
      </c>
      <c r="D21" s="41" t="s">
        <v>502</v>
      </c>
      <c r="E21" s="41" t="s">
        <v>515</v>
      </c>
      <c r="F21" s="41" t="s">
        <v>376</v>
      </c>
      <c r="G21" s="42">
        <v>194</v>
      </c>
      <c r="H21" s="43">
        <v>43427</v>
      </c>
      <c r="J21" s="12"/>
      <c r="K21" s="38"/>
    </row>
    <row r="22" spans="1:11" customFormat="1" x14ac:dyDescent="0.25">
      <c r="A22" s="41" t="s">
        <v>519</v>
      </c>
      <c r="B22" s="44" t="s">
        <v>40</v>
      </c>
      <c r="C22" s="45" t="s">
        <v>932</v>
      </c>
      <c r="D22" s="41" t="s">
        <v>517</v>
      </c>
      <c r="E22" s="41" t="s">
        <v>518</v>
      </c>
      <c r="F22" s="41" t="s">
        <v>380</v>
      </c>
      <c r="G22" s="42">
        <v>93600</v>
      </c>
      <c r="H22" s="43">
        <v>43427</v>
      </c>
      <c r="J22" s="12"/>
      <c r="K22" s="38"/>
    </row>
    <row r="23" spans="1:11" customFormat="1" x14ac:dyDescent="0.25">
      <c r="A23" s="41" t="s">
        <v>521</v>
      </c>
      <c r="B23" s="44" t="s">
        <v>40</v>
      </c>
      <c r="C23" s="45" t="s">
        <v>932</v>
      </c>
      <c r="D23" s="41" t="s">
        <v>517</v>
      </c>
      <c r="E23" s="41" t="s">
        <v>520</v>
      </c>
      <c r="F23" s="41" t="s">
        <v>459</v>
      </c>
      <c r="G23" s="42">
        <v>5973.8</v>
      </c>
      <c r="H23" s="43">
        <v>43427</v>
      </c>
      <c r="J23" s="12"/>
      <c r="K23" s="38"/>
    </row>
    <row r="24" spans="1:11" customFormat="1" x14ac:dyDescent="0.25">
      <c r="A24" s="41" t="s">
        <v>523</v>
      </c>
      <c r="B24" s="44" t="s">
        <v>40</v>
      </c>
      <c r="C24" s="45" t="s">
        <v>932</v>
      </c>
      <c r="D24" s="41" t="s">
        <v>517</v>
      </c>
      <c r="E24" s="41" t="s">
        <v>522</v>
      </c>
      <c r="F24" s="41" t="s">
        <v>379</v>
      </c>
      <c r="G24" s="42">
        <v>82149</v>
      </c>
      <c r="H24" s="43">
        <v>43427</v>
      </c>
      <c r="J24" s="12"/>
      <c r="K24" s="38"/>
    </row>
    <row r="25" spans="1:11" customFormat="1" x14ac:dyDescent="0.25">
      <c r="A25" s="41" t="s">
        <v>525</v>
      </c>
      <c r="B25" s="44" t="s">
        <v>40</v>
      </c>
      <c r="C25" s="45" t="s">
        <v>932</v>
      </c>
      <c r="D25" s="41" t="s">
        <v>517</v>
      </c>
      <c r="E25" s="41" t="s">
        <v>524</v>
      </c>
      <c r="F25" s="41" t="s">
        <v>380</v>
      </c>
      <c r="G25" s="42">
        <v>79500</v>
      </c>
      <c r="H25" s="43">
        <v>43427</v>
      </c>
      <c r="J25" s="12"/>
      <c r="K25" s="38"/>
    </row>
    <row r="26" spans="1:11" customFormat="1" x14ac:dyDescent="0.25">
      <c r="A26" s="41" t="s">
        <v>526</v>
      </c>
      <c r="B26" s="44" t="s">
        <v>40</v>
      </c>
      <c r="C26" s="45" t="s">
        <v>932</v>
      </c>
      <c r="D26" s="41" t="s">
        <v>517</v>
      </c>
      <c r="E26" s="41" t="s">
        <v>524</v>
      </c>
      <c r="F26" s="41" t="s">
        <v>395</v>
      </c>
      <c r="G26" s="42">
        <v>38262</v>
      </c>
      <c r="H26" s="43">
        <v>43427</v>
      </c>
      <c r="J26" s="12"/>
      <c r="K26" s="38"/>
    </row>
    <row r="27" spans="1:11" customFormat="1" x14ac:dyDescent="0.25">
      <c r="A27" s="41" t="s">
        <v>527</v>
      </c>
      <c r="B27" s="44" t="s">
        <v>40</v>
      </c>
      <c r="C27" s="45" t="s">
        <v>932</v>
      </c>
      <c r="D27" s="41" t="s">
        <v>517</v>
      </c>
      <c r="E27" s="41" t="s">
        <v>524</v>
      </c>
      <c r="F27" s="41" t="s">
        <v>459</v>
      </c>
      <c r="G27" s="42">
        <v>50515.199999999997</v>
      </c>
      <c r="H27" s="43">
        <v>43427</v>
      </c>
      <c r="J27" s="12"/>
      <c r="K27" s="38"/>
    </row>
    <row r="28" spans="1:11" customFormat="1" x14ac:dyDescent="0.25">
      <c r="A28" s="41" t="s">
        <v>530</v>
      </c>
      <c r="B28" s="44" t="s">
        <v>14</v>
      </c>
      <c r="C28" s="45" t="s">
        <v>933</v>
      </c>
      <c r="D28" s="41" t="s">
        <v>528</v>
      </c>
      <c r="E28" s="41" t="s">
        <v>529</v>
      </c>
      <c r="F28" s="41" t="s">
        <v>380</v>
      </c>
      <c r="G28" s="42">
        <v>9067.2000000000007</v>
      </c>
      <c r="H28" s="43">
        <v>43427</v>
      </c>
      <c r="J28" s="12"/>
      <c r="K28" s="38"/>
    </row>
    <row r="29" spans="1:11" customFormat="1" x14ac:dyDescent="0.25">
      <c r="A29" s="41" t="s">
        <v>531</v>
      </c>
      <c r="B29" s="44" t="s">
        <v>14</v>
      </c>
      <c r="C29" s="45" t="s">
        <v>933</v>
      </c>
      <c r="D29" s="41" t="s">
        <v>528</v>
      </c>
      <c r="E29" s="41" t="s">
        <v>529</v>
      </c>
      <c r="F29" s="41" t="s">
        <v>381</v>
      </c>
      <c r="G29" s="42">
        <v>600</v>
      </c>
      <c r="H29" s="43">
        <v>43427</v>
      </c>
      <c r="J29" s="12"/>
      <c r="K29" s="38"/>
    </row>
    <row r="30" spans="1:11" customFormat="1" x14ac:dyDescent="0.25">
      <c r="A30" s="41" t="s">
        <v>534</v>
      </c>
      <c r="B30" s="44" t="s">
        <v>26</v>
      </c>
      <c r="C30" s="45" t="s">
        <v>934</v>
      </c>
      <c r="D30" s="41" t="s">
        <v>532</v>
      </c>
      <c r="E30" s="41" t="s">
        <v>533</v>
      </c>
      <c r="F30" s="41" t="s">
        <v>380</v>
      </c>
      <c r="G30" s="42">
        <v>69000</v>
      </c>
      <c r="H30" s="43">
        <v>43427</v>
      </c>
      <c r="J30" s="12"/>
      <c r="K30" s="38"/>
    </row>
    <row r="31" spans="1:11" customFormat="1" x14ac:dyDescent="0.25">
      <c r="A31" s="41" t="s">
        <v>535</v>
      </c>
      <c r="B31" s="44" t="s">
        <v>26</v>
      </c>
      <c r="C31" s="45" t="s">
        <v>934</v>
      </c>
      <c r="D31" s="41" t="s">
        <v>532</v>
      </c>
      <c r="E31" s="41" t="s">
        <v>533</v>
      </c>
      <c r="F31" s="41" t="s">
        <v>413</v>
      </c>
      <c r="G31" s="42">
        <v>59940</v>
      </c>
      <c r="H31" s="43">
        <v>43427</v>
      </c>
      <c r="J31" s="12"/>
      <c r="K31" s="38"/>
    </row>
    <row r="32" spans="1:11" customFormat="1" x14ac:dyDescent="0.25">
      <c r="A32" s="41" t="s">
        <v>536</v>
      </c>
      <c r="B32" s="44" t="s">
        <v>26</v>
      </c>
      <c r="C32" s="45" t="s">
        <v>934</v>
      </c>
      <c r="D32" s="41" t="s">
        <v>532</v>
      </c>
      <c r="E32" s="41" t="s">
        <v>533</v>
      </c>
      <c r="F32" s="41" t="s">
        <v>381</v>
      </c>
      <c r="G32" s="42">
        <v>5440</v>
      </c>
      <c r="H32" s="43">
        <v>43427</v>
      </c>
      <c r="J32" s="12"/>
      <c r="K32" s="38"/>
    </row>
    <row r="33" spans="1:11" customFormat="1" x14ac:dyDescent="0.25">
      <c r="A33" s="41" t="s">
        <v>538</v>
      </c>
      <c r="B33" s="44" t="s">
        <v>26</v>
      </c>
      <c r="C33" s="45" t="s">
        <v>934</v>
      </c>
      <c r="D33" s="41" t="s">
        <v>532</v>
      </c>
      <c r="E33" s="41" t="s">
        <v>537</v>
      </c>
      <c r="F33" s="41" t="s">
        <v>413</v>
      </c>
      <c r="G33" s="42">
        <v>3882</v>
      </c>
      <c r="H33" s="43">
        <v>43427</v>
      </c>
      <c r="J33" s="12"/>
      <c r="K33" s="38"/>
    </row>
    <row r="34" spans="1:11" customFormat="1" x14ac:dyDescent="0.25">
      <c r="A34" s="41" t="s">
        <v>539</v>
      </c>
      <c r="B34" s="44" t="s">
        <v>26</v>
      </c>
      <c r="C34" s="45" t="s">
        <v>934</v>
      </c>
      <c r="D34" s="41" t="s">
        <v>532</v>
      </c>
      <c r="E34" s="41" t="s">
        <v>537</v>
      </c>
      <c r="F34" s="41" t="s">
        <v>392</v>
      </c>
      <c r="G34" s="42">
        <v>40101</v>
      </c>
      <c r="H34" s="43">
        <v>43427</v>
      </c>
      <c r="J34" s="12"/>
      <c r="K34" s="38"/>
    </row>
    <row r="35" spans="1:11" customFormat="1" x14ac:dyDescent="0.25">
      <c r="A35" s="41" t="s">
        <v>541</v>
      </c>
      <c r="B35" s="44" t="s">
        <v>26</v>
      </c>
      <c r="C35" s="45" t="s">
        <v>934</v>
      </c>
      <c r="D35" s="41" t="s">
        <v>532</v>
      </c>
      <c r="E35" s="41" t="s">
        <v>540</v>
      </c>
      <c r="F35" s="41" t="s">
        <v>413</v>
      </c>
      <c r="G35" s="42">
        <v>49830</v>
      </c>
      <c r="H35" s="43">
        <v>43427</v>
      </c>
      <c r="J35" s="12"/>
      <c r="K35" s="38"/>
    </row>
    <row r="36" spans="1:11" customFormat="1" x14ac:dyDescent="0.25">
      <c r="A36" s="41" t="s">
        <v>542</v>
      </c>
      <c r="B36" s="44" t="s">
        <v>26</v>
      </c>
      <c r="C36" s="45" t="s">
        <v>934</v>
      </c>
      <c r="D36" s="41" t="s">
        <v>532</v>
      </c>
      <c r="E36" s="41" t="s">
        <v>540</v>
      </c>
      <c r="F36" s="41" t="s">
        <v>380</v>
      </c>
      <c r="G36" s="42">
        <v>45000</v>
      </c>
      <c r="H36" s="43">
        <v>43427</v>
      </c>
      <c r="J36" s="12"/>
      <c r="K36" s="38"/>
    </row>
    <row r="37" spans="1:11" customFormat="1" x14ac:dyDescent="0.25">
      <c r="A37" s="41" t="s">
        <v>543</v>
      </c>
      <c r="B37" s="44" t="s">
        <v>26</v>
      </c>
      <c r="C37" s="45" t="s">
        <v>934</v>
      </c>
      <c r="D37" s="41" t="s">
        <v>532</v>
      </c>
      <c r="E37" s="41" t="s">
        <v>540</v>
      </c>
      <c r="F37" s="41" t="s">
        <v>404</v>
      </c>
      <c r="G37" s="42">
        <v>11844</v>
      </c>
      <c r="H37" s="43">
        <v>43427</v>
      </c>
      <c r="J37" s="12"/>
      <c r="K37" s="38"/>
    </row>
    <row r="38" spans="1:11" customFormat="1" x14ac:dyDescent="0.25">
      <c r="A38" s="41" t="s">
        <v>545</v>
      </c>
      <c r="B38" s="44" t="s">
        <v>26</v>
      </c>
      <c r="C38" s="45" t="s">
        <v>934</v>
      </c>
      <c r="D38" s="41" t="s">
        <v>532</v>
      </c>
      <c r="E38" s="41" t="s">
        <v>540</v>
      </c>
      <c r="F38" s="41" t="s">
        <v>544</v>
      </c>
      <c r="G38" s="42">
        <v>3382</v>
      </c>
      <c r="H38" s="43">
        <v>43427</v>
      </c>
      <c r="J38" s="12"/>
      <c r="K38" s="38"/>
    </row>
    <row r="39" spans="1:11" customFormat="1" x14ac:dyDescent="0.25">
      <c r="A39" s="41" t="s">
        <v>548</v>
      </c>
      <c r="B39" s="44" t="s">
        <v>26</v>
      </c>
      <c r="C39" s="45" t="s">
        <v>79</v>
      </c>
      <c r="D39" s="41" t="s">
        <v>546</v>
      </c>
      <c r="E39" s="41" t="s">
        <v>547</v>
      </c>
      <c r="F39" s="41" t="s">
        <v>380</v>
      </c>
      <c r="G39" s="42">
        <v>40798</v>
      </c>
      <c r="H39" s="43">
        <v>43427</v>
      </c>
      <c r="J39" s="12"/>
      <c r="K39" s="38"/>
    </row>
    <row r="40" spans="1:11" customFormat="1" x14ac:dyDescent="0.25">
      <c r="A40" s="41" t="s">
        <v>549</v>
      </c>
      <c r="B40" s="44" t="s">
        <v>26</v>
      </c>
      <c r="C40" s="45" t="s">
        <v>79</v>
      </c>
      <c r="D40" s="41" t="s">
        <v>546</v>
      </c>
      <c r="E40" s="41" t="s">
        <v>547</v>
      </c>
      <c r="F40" s="41" t="s">
        <v>376</v>
      </c>
      <c r="G40" s="42">
        <v>1102</v>
      </c>
      <c r="H40" s="43">
        <v>43427</v>
      </c>
      <c r="J40" s="12"/>
      <c r="K40" s="38"/>
    </row>
    <row r="41" spans="1:11" customFormat="1" x14ac:dyDescent="0.25">
      <c r="A41" s="41" t="s">
        <v>551</v>
      </c>
      <c r="B41" s="44" t="s">
        <v>26</v>
      </c>
      <c r="C41" s="45" t="s">
        <v>79</v>
      </c>
      <c r="D41" s="41" t="s">
        <v>546</v>
      </c>
      <c r="E41" s="41" t="s">
        <v>550</v>
      </c>
      <c r="F41" s="41" t="s">
        <v>380</v>
      </c>
      <c r="G41" s="42">
        <v>4036</v>
      </c>
      <c r="H41" s="43">
        <v>43427</v>
      </c>
      <c r="J41" s="12"/>
      <c r="K41" s="38"/>
    </row>
    <row r="42" spans="1:11" customFormat="1" x14ac:dyDescent="0.25">
      <c r="A42" s="41" t="s">
        <v>552</v>
      </c>
      <c r="B42" s="44" t="s">
        <v>26</v>
      </c>
      <c r="C42" s="45" t="s">
        <v>79</v>
      </c>
      <c r="D42" s="41" t="s">
        <v>546</v>
      </c>
      <c r="E42" s="41" t="s">
        <v>550</v>
      </c>
      <c r="F42" s="41" t="s">
        <v>376</v>
      </c>
      <c r="G42" s="42">
        <v>652</v>
      </c>
      <c r="H42" s="43">
        <v>43427</v>
      </c>
      <c r="J42" s="12"/>
      <c r="K42" s="38"/>
    </row>
    <row r="43" spans="1:11" customFormat="1" x14ac:dyDescent="0.25">
      <c r="A43" s="41" t="s">
        <v>555</v>
      </c>
      <c r="B43" s="44" t="s">
        <v>40</v>
      </c>
      <c r="C43" s="45" t="s">
        <v>935</v>
      </c>
      <c r="D43" s="41" t="s">
        <v>554</v>
      </c>
      <c r="E43" s="45" t="s">
        <v>553</v>
      </c>
      <c r="F43" s="41" t="s">
        <v>391</v>
      </c>
      <c r="G43" s="42">
        <v>370</v>
      </c>
      <c r="H43" s="43">
        <v>43427</v>
      </c>
      <c r="J43" s="12"/>
      <c r="K43" s="38"/>
    </row>
    <row r="44" spans="1:11" customFormat="1" x14ac:dyDescent="0.25">
      <c r="A44" s="41" t="s">
        <v>556</v>
      </c>
      <c r="B44" s="44" t="s">
        <v>40</v>
      </c>
      <c r="C44" s="45" t="s">
        <v>935</v>
      </c>
      <c r="D44" s="41" t="s">
        <v>554</v>
      </c>
      <c r="E44" s="45" t="s">
        <v>553</v>
      </c>
      <c r="F44" s="41" t="s">
        <v>385</v>
      </c>
      <c r="G44" s="42">
        <v>1331.4</v>
      </c>
      <c r="H44" s="43">
        <v>43427</v>
      </c>
      <c r="J44" s="12"/>
      <c r="K44" s="38"/>
    </row>
    <row r="45" spans="1:11" customFormat="1" x14ac:dyDescent="0.25">
      <c r="A45" s="41" t="s">
        <v>559</v>
      </c>
      <c r="B45" s="44" t="s">
        <v>26</v>
      </c>
      <c r="C45" s="45" t="s">
        <v>79</v>
      </c>
      <c r="D45" s="41" t="s">
        <v>557</v>
      </c>
      <c r="E45" s="41" t="s">
        <v>558</v>
      </c>
      <c r="F45" s="41" t="s">
        <v>378</v>
      </c>
      <c r="G45" s="42">
        <v>900</v>
      </c>
      <c r="H45" s="43">
        <v>43427</v>
      </c>
      <c r="J45" s="12"/>
      <c r="K45" s="38"/>
    </row>
    <row r="46" spans="1:11" customFormat="1" x14ac:dyDescent="0.25">
      <c r="A46" s="41" t="s">
        <v>561</v>
      </c>
      <c r="B46" s="44" t="s">
        <v>26</v>
      </c>
      <c r="C46" s="45" t="s">
        <v>79</v>
      </c>
      <c r="D46" s="41" t="s">
        <v>557</v>
      </c>
      <c r="E46" s="41" t="s">
        <v>560</v>
      </c>
      <c r="F46" s="41" t="s">
        <v>380</v>
      </c>
      <c r="G46" s="42">
        <v>4028</v>
      </c>
      <c r="H46" s="43">
        <v>43427</v>
      </c>
      <c r="J46" s="12"/>
      <c r="K46" s="38"/>
    </row>
    <row r="47" spans="1:11" customFormat="1" x14ac:dyDescent="0.25">
      <c r="A47" s="41" t="s">
        <v>562</v>
      </c>
      <c r="B47" s="44" t="s">
        <v>26</v>
      </c>
      <c r="C47" s="45" t="s">
        <v>79</v>
      </c>
      <c r="D47" s="41" t="s">
        <v>557</v>
      </c>
      <c r="E47" s="41" t="s">
        <v>560</v>
      </c>
      <c r="F47" s="41" t="s">
        <v>391</v>
      </c>
      <c r="G47" s="42">
        <v>3130</v>
      </c>
      <c r="H47" s="43">
        <v>43427</v>
      </c>
      <c r="J47" s="12"/>
      <c r="K47" s="38"/>
    </row>
    <row r="48" spans="1:11" customFormat="1" x14ac:dyDescent="0.25">
      <c r="A48" s="41" t="s">
        <v>563</v>
      </c>
      <c r="B48" s="44" t="s">
        <v>26</v>
      </c>
      <c r="C48" s="45" t="s">
        <v>79</v>
      </c>
      <c r="D48" s="41" t="s">
        <v>557</v>
      </c>
      <c r="E48" s="41" t="s">
        <v>560</v>
      </c>
      <c r="F48" s="41" t="s">
        <v>413</v>
      </c>
      <c r="G48" s="42">
        <v>2415</v>
      </c>
      <c r="H48" s="43">
        <v>43427</v>
      </c>
      <c r="J48" s="12"/>
      <c r="K48" s="38"/>
    </row>
    <row r="49" spans="1:11" customFormat="1" x14ac:dyDescent="0.25">
      <c r="A49" s="41" t="s">
        <v>565</v>
      </c>
      <c r="B49" s="44" t="s">
        <v>26</v>
      </c>
      <c r="C49" s="45" t="s">
        <v>79</v>
      </c>
      <c r="D49" s="41" t="s">
        <v>557</v>
      </c>
      <c r="E49" s="41" t="s">
        <v>564</v>
      </c>
      <c r="F49" s="41" t="s">
        <v>380</v>
      </c>
      <c r="G49" s="42">
        <v>2070</v>
      </c>
      <c r="H49" s="43">
        <v>43427</v>
      </c>
      <c r="J49" s="12"/>
      <c r="K49" s="38"/>
    </row>
    <row r="50" spans="1:11" customFormat="1" x14ac:dyDescent="0.25">
      <c r="A50" s="41" t="s">
        <v>567</v>
      </c>
      <c r="B50" s="44" t="s">
        <v>26</v>
      </c>
      <c r="C50" s="45" t="s">
        <v>79</v>
      </c>
      <c r="D50" s="41" t="s">
        <v>557</v>
      </c>
      <c r="E50" s="41" t="s">
        <v>566</v>
      </c>
      <c r="F50" s="41" t="s">
        <v>391</v>
      </c>
      <c r="G50" s="42">
        <v>8125</v>
      </c>
      <c r="H50" s="43">
        <v>43427</v>
      </c>
      <c r="J50" s="12"/>
      <c r="K50" s="38"/>
    </row>
    <row r="51" spans="1:11" customFormat="1" x14ac:dyDescent="0.25">
      <c r="A51" s="41" t="s">
        <v>568</v>
      </c>
      <c r="B51" s="44" t="s">
        <v>26</v>
      </c>
      <c r="C51" s="45" t="s">
        <v>79</v>
      </c>
      <c r="D51" s="41" t="s">
        <v>557</v>
      </c>
      <c r="E51" s="41" t="s">
        <v>566</v>
      </c>
      <c r="F51" s="41" t="s">
        <v>381</v>
      </c>
      <c r="G51" s="42">
        <v>1554</v>
      </c>
      <c r="H51" s="43">
        <v>43427</v>
      </c>
      <c r="J51" s="12"/>
      <c r="K51" s="38"/>
    </row>
    <row r="52" spans="1:11" customFormat="1" x14ac:dyDescent="0.25">
      <c r="A52" s="41" t="s">
        <v>570</v>
      </c>
      <c r="B52" s="44" t="s">
        <v>26</v>
      </c>
      <c r="C52" s="45" t="s">
        <v>79</v>
      </c>
      <c r="D52" s="41" t="s">
        <v>557</v>
      </c>
      <c r="E52" s="41" t="s">
        <v>569</v>
      </c>
      <c r="F52" s="41" t="s">
        <v>391</v>
      </c>
      <c r="G52" s="42">
        <v>6480</v>
      </c>
      <c r="H52" s="43">
        <v>43427</v>
      </c>
      <c r="J52" s="12"/>
      <c r="K52" s="38"/>
    </row>
    <row r="53" spans="1:11" customFormat="1" x14ac:dyDescent="0.25">
      <c r="A53" s="41" t="s">
        <v>572</v>
      </c>
      <c r="B53" s="44" t="s">
        <v>26</v>
      </c>
      <c r="C53" s="45" t="s">
        <v>79</v>
      </c>
      <c r="D53" s="41" t="s">
        <v>557</v>
      </c>
      <c r="E53" s="41" t="s">
        <v>571</v>
      </c>
      <c r="F53" s="41" t="s">
        <v>380</v>
      </c>
      <c r="G53" s="42">
        <v>24601.200000000001</v>
      </c>
      <c r="H53" s="43">
        <v>43427</v>
      </c>
      <c r="J53" s="12"/>
      <c r="K53" s="38"/>
    </row>
    <row r="54" spans="1:11" customFormat="1" x14ac:dyDescent="0.25">
      <c r="A54" s="41" t="s">
        <v>573</v>
      </c>
      <c r="B54" s="44" t="s">
        <v>26</v>
      </c>
      <c r="C54" s="45" t="s">
        <v>79</v>
      </c>
      <c r="D54" s="41" t="s">
        <v>557</v>
      </c>
      <c r="E54" s="41" t="s">
        <v>571</v>
      </c>
      <c r="F54" s="41" t="s">
        <v>379</v>
      </c>
      <c r="G54" s="42">
        <v>4464</v>
      </c>
      <c r="H54" s="43">
        <v>43427</v>
      </c>
      <c r="J54" s="12"/>
      <c r="K54" s="38"/>
    </row>
    <row r="55" spans="1:11" customFormat="1" x14ac:dyDescent="0.25">
      <c r="A55" s="41" t="s">
        <v>576</v>
      </c>
      <c r="B55" s="44" t="s">
        <v>16</v>
      </c>
      <c r="C55" s="45" t="s">
        <v>936</v>
      </c>
      <c r="D55" s="41" t="s">
        <v>574</v>
      </c>
      <c r="E55" s="41" t="s">
        <v>575</v>
      </c>
      <c r="F55" s="41" t="s">
        <v>413</v>
      </c>
      <c r="G55" s="42">
        <v>36000</v>
      </c>
      <c r="H55" s="43">
        <v>43427</v>
      </c>
      <c r="J55" s="12"/>
      <c r="K55" s="38"/>
    </row>
    <row r="56" spans="1:11" customFormat="1" x14ac:dyDescent="0.25">
      <c r="A56" s="41" t="s">
        <v>577</v>
      </c>
      <c r="B56" s="44" t="s">
        <v>16</v>
      </c>
      <c r="C56" s="45" t="s">
        <v>936</v>
      </c>
      <c r="D56" s="41" t="s">
        <v>574</v>
      </c>
      <c r="E56" s="41" t="s">
        <v>575</v>
      </c>
      <c r="F56" s="41" t="s">
        <v>379</v>
      </c>
      <c r="G56" s="42">
        <v>18000</v>
      </c>
      <c r="H56" s="43">
        <v>43427</v>
      </c>
      <c r="J56" s="12"/>
      <c r="K56" s="38"/>
    </row>
    <row r="57" spans="1:11" customFormat="1" x14ac:dyDescent="0.25">
      <c r="A57" s="41" t="s">
        <v>579</v>
      </c>
      <c r="B57" s="44" t="s">
        <v>16</v>
      </c>
      <c r="C57" s="45" t="s">
        <v>936</v>
      </c>
      <c r="D57" s="41" t="s">
        <v>574</v>
      </c>
      <c r="E57" s="41" t="s">
        <v>578</v>
      </c>
      <c r="F57" s="41" t="s">
        <v>388</v>
      </c>
      <c r="G57" s="42">
        <v>18600</v>
      </c>
      <c r="H57" s="43">
        <v>43427</v>
      </c>
      <c r="J57" s="12"/>
      <c r="K57" s="38"/>
    </row>
    <row r="58" spans="1:11" customFormat="1" x14ac:dyDescent="0.25">
      <c r="A58" s="41" t="s">
        <v>580</v>
      </c>
      <c r="B58" s="44" t="s">
        <v>16</v>
      </c>
      <c r="C58" s="45" t="s">
        <v>936</v>
      </c>
      <c r="D58" s="41" t="s">
        <v>574</v>
      </c>
      <c r="E58" s="41" t="s">
        <v>578</v>
      </c>
      <c r="F58" s="41" t="s">
        <v>380</v>
      </c>
      <c r="G58" s="42">
        <v>2780</v>
      </c>
      <c r="H58" s="43">
        <v>43427</v>
      </c>
      <c r="J58" s="12"/>
      <c r="K58" s="38"/>
    </row>
    <row r="59" spans="1:11" customFormat="1" x14ac:dyDescent="0.25">
      <c r="A59" s="41" t="s">
        <v>583</v>
      </c>
      <c r="B59" s="44" t="s">
        <v>16</v>
      </c>
      <c r="C59" s="45" t="s">
        <v>937</v>
      </c>
      <c r="D59" s="41" t="s">
        <v>581</v>
      </c>
      <c r="E59" s="41" t="s">
        <v>582</v>
      </c>
      <c r="F59" s="41" t="s">
        <v>391</v>
      </c>
      <c r="G59" s="42">
        <v>1483</v>
      </c>
      <c r="H59" s="43">
        <v>43427</v>
      </c>
      <c r="J59" s="12"/>
      <c r="K59" s="38"/>
    </row>
    <row r="60" spans="1:11" customFormat="1" x14ac:dyDescent="0.25">
      <c r="A60" s="41" t="s">
        <v>585</v>
      </c>
      <c r="B60" s="44" t="s">
        <v>16</v>
      </c>
      <c r="C60" s="45" t="s">
        <v>937</v>
      </c>
      <c r="D60" s="41" t="s">
        <v>581</v>
      </c>
      <c r="E60" s="41" t="s">
        <v>584</v>
      </c>
      <c r="F60" s="41" t="s">
        <v>391</v>
      </c>
      <c r="G60" s="42">
        <v>2159</v>
      </c>
      <c r="H60" s="43">
        <v>43427</v>
      </c>
      <c r="J60" s="12"/>
      <c r="K60" s="38"/>
    </row>
    <row r="61" spans="1:11" customFormat="1" x14ac:dyDescent="0.25">
      <c r="A61" s="41" t="s">
        <v>586</v>
      </c>
      <c r="B61" s="44" t="s">
        <v>16</v>
      </c>
      <c r="C61" s="45" t="s">
        <v>937</v>
      </c>
      <c r="D61" s="41" t="s">
        <v>581</v>
      </c>
      <c r="E61" s="41" t="s">
        <v>584</v>
      </c>
      <c r="F61" s="41" t="s">
        <v>544</v>
      </c>
      <c r="G61" s="42">
        <v>2582</v>
      </c>
      <c r="H61" s="43">
        <v>43427</v>
      </c>
      <c r="J61" s="12"/>
      <c r="K61" s="38"/>
    </row>
    <row r="62" spans="1:11" customFormat="1" x14ac:dyDescent="0.25">
      <c r="A62" s="41" t="s">
        <v>587</v>
      </c>
      <c r="B62" s="44" t="s">
        <v>16</v>
      </c>
      <c r="C62" s="45" t="s">
        <v>937</v>
      </c>
      <c r="D62" s="41" t="s">
        <v>581</v>
      </c>
      <c r="E62" s="41" t="s">
        <v>584</v>
      </c>
      <c r="F62" s="41" t="s">
        <v>385</v>
      </c>
      <c r="G62" s="42">
        <v>37</v>
      </c>
      <c r="H62" s="43">
        <v>43427</v>
      </c>
      <c r="J62" s="12"/>
      <c r="K62" s="38"/>
    </row>
    <row r="63" spans="1:11" customFormat="1" x14ac:dyDescent="0.25">
      <c r="A63" s="41" t="s">
        <v>590</v>
      </c>
      <c r="B63" s="44" t="s">
        <v>26</v>
      </c>
      <c r="C63" s="45" t="s">
        <v>938</v>
      </c>
      <c r="D63" s="41" t="s">
        <v>588</v>
      </c>
      <c r="E63" s="41" t="s">
        <v>589</v>
      </c>
      <c r="F63" s="41" t="s">
        <v>378</v>
      </c>
      <c r="G63" s="42">
        <v>100800</v>
      </c>
      <c r="H63" s="43">
        <v>43427</v>
      </c>
      <c r="J63" s="12"/>
      <c r="K63" s="38"/>
    </row>
    <row r="64" spans="1:11" customFormat="1" x14ac:dyDescent="0.25">
      <c r="A64" s="41" t="s">
        <v>591</v>
      </c>
      <c r="B64" s="44" t="s">
        <v>26</v>
      </c>
      <c r="C64" s="45" t="s">
        <v>938</v>
      </c>
      <c r="D64" s="41" t="s">
        <v>588</v>
      </c>
      <c r="E64" s="41" t="s">
        <v>589</v>
      </c>
      <c r="F64" s="41" t="s">
        <v>380</v>
      </c>
      <c r="G64" s="42">
        <v>21000</v>
      </c>
      <c r="H64" s="43">
        <v>43427</v>
      </c>
      <c r="J64" s="12"/>
      <c r="K64" s="38"/>
    </row>
    <row r="65" spans="1:11" customFormat="1" x14ac:dyDescent="0.25">
      <c r="A65" s="41" t="s">
        <v>592</v>
      </c>
      <c r="B65" s="44" t="s">
        <v>26</v>
      </c>
      <c r="C65" s="45" t="s">
        <v>938</v>
      </c>
      <c r="D65" s="41" t="s">
        <v>588</v>
      </c>
      <c r="E65" s="41" t="s">
        <v>589</v>
      </c>
      <c r="F65" s="41" t="s">
        <v>380</v>
      </c>
      <c r="G65" s="42">
        <v>21000</v>
      </c>
      <c r="H65" s="43">
        <v>43427</v>
      </c>
      <c r="J65" s="12"/>
      <c r="K65" s="38"/>
    </row>
    <row r="66" spans="1:11" customFormat="1" x14ac:dyDescent="0.25">
      <c r="A66" s="41" t="s">
        <v>594</v>
      </c>
      <c r="B66" s="44" t="s">
        <v>26</v>
      </c>
      <c r="C66" s="45" t="s">
        <v>938</v>
      </c>
      <c r="D66" s="41" t="s">
        <v>588</v>
      </c>
      <c r="E66" s="41" t="s">
        <v>593</v>
      </c>
      <c r="F66" s="41" t="s">
        <v>380</v>
      </c>
      <c r="G66" s="42">
        <v>18900</v>
      </c>
      <c r="H66" s="43">
        <v>43427</v>
      </c>
      <c r="J66" s="12"/>
      <c r="K66" s="38"/>
    </row>
    <row r="67" spans="1:11" customFormat="1" x14ac:dyDescent="0.25">
      <c r="A67" s="41" t="s">
        <v>596</v>
      </c>
      <c r="B67" s="44" t="s">
        <v>26</v>
      </c>
      <c r="C67" s="45" t="s">
        <v>938</v>
      </c>
      <c r="D67" s="41" t="s">
        <v>588</v>
      </c>
      <c r="E67" s="41" t="s">
        <v>595</v>
      </c>
      <c r="F67" s="41" t="s">
        <v>413</v>
      </c>
      <c r="G67" s="42">
        <v>16416</v>
      </c>
      <c r="H67" s="43">
        <v>43427</v>
      </c>
      <c r="J67" s="12"/>
      <c r="K67" s="38"/>
    </row>
    <row r="68" spans="1:11" customFormat="1" x14ac:dyDescent="0.25">
      <c r="A68" s="41" t="s">
        <v>599</v>
      </c>
      <c r="B68" s="44" t="s">
        <v>26</v>
      </c>
      <c r="C68" s="45" t="s">
        <v>935</v>
      </c>
      <c r="D68" s="41" t="s">
        <v>597</v>
      </c>
      <c r="E68" s="41" t="s">
        <v>598</v>
      </c>
      <c r="F68" s="41" t="s">
        <v>380</v>
      </c>
      <c r="G68" s="42">
        <v>42048</v>
      </c>
      <c r="H68" s="43">
        <v>43427</v>
      </c>
      <c r="J68" s="12"/>
      <c r="K68" s="38"/>
    </row>
    <row r="69" spans="1:11" customFormat="1" x14ac:dyDescent="0.25">
      <c r="A69" s="41" t="s">
        <v>602</v>
      </c>
      <c r="B69" s="44" t="s">
        <v>40</v>
      </c>
      <c r="C69" s="45" t="s">
        <v>40</v>
      </c>
      <c r="D69" s="41" t="s">
        <v>600</v>
      </c>
      <c r="E69" s="41" t="s">
        <v>601</v>
      </c>
      <c r="F69" s="41" t="s">
        <v>376</v>
      </c>
      <c r="G69" s="42">
        <v>1036</v>
      </c>
      <c r="H69" s="43">
        <v>43427</v>
      </c>
      <c r="J69" s="12"/>
      <c r="K69" s="38"/>
    </row>
    <row r="70" spans="1:11" customFormat="1" x14ac:dyDescent="0.25">
      <c r="A70" s="41" t="s">
        <v>605</v>
      </c>
      <c r="B70" s="44" t="s">
        <v>26</v>
      </c>
      <c r="C70" s="45" t="s">
        <v>79</v>
      </c>
      <c r="D70" s="41" t="s">
        <v>603</v>
      </c>
      <c r="E70" s="41" t="s">
        <v>604</v>
      </c>
      <c r="F70" s="41" t="s">
        <v>381</v>
      </c>
      <c r="G70" s="42">
        <v>5930</v>
      </c>
      <c r="H70" s="43">
        <v>43427</v>
      </c>
      <c r="J70" s="12"/>
      <c r="K70" s="38"/>
    </row>
    <row r="71" spans="1:11" customFormat="1" x14ac:dyDescent="0.25">
      <c r="A71" s="41" t="s">
        <v>607</v>
      </c>
      <c r="B71" s="44" t="s">
        <v>26</v>
      </c>
      <c r="C71" s="45" t="s">
        <v>79</v>
      </c>
      <c r="D71" s="41" t="s">
        <v>603</v>
      </c>
      <c r="E71" s="41" t="s">
        <v>606</v>
      </c>
      <c r="F71" s="41" t="s">
        <v>445</v>
      </c>
      <c r="G71" s="42">
        <v>4277</v>
      </c>
      <c r="H71" s="43">
        <v>43427</v>
      </c>
      <c r="J71" s="12"/>
      <c r="K71" s="38"/>
    </row>
    <row r="72" spans="1:11" customFormat="1" x14ac:dyDescent="0.25">
      <c r="A72" s="41" t="s">
        <v>608</v>
      </c>
      <c r="B72" s="44" t="s">
        <v>26</v>
      </c>
      <c r="C72" s="45" t="s">
        <v>79</v>
      </c>
      <c r="D72" s="41" t="s">
        <v>603</v>
      </c>
      <c r="E72" s="41" t="s">
        <v>606</v>
      </c>
      <c r="F72" s="41" t="s">
        <v>381</v>
      </c>
      <c r="G72" s="42">
        <v>3474</v>
      </c>
      <c r="H72" s="43">
        <v>43427</v>
      </c>
      <c r="J72" s="12"/>
      <c r="K72" s="38"/>
    </row>
    <row r="73" spans="1:11" customFormat="1" x14ac:dyDescent="0.25">
      <c r="A73" s="41" t="s">
        <v>609</v>
      </c>
      <c r="B73" s="44" t="s">
        <v>26</v>
      </c>
      <c r="C73" s="45" t="s">
        <v>79</v>
      </c>
      <c r="D73" s="41" t="s">
        <v>603</v>
      </c>
      <c r="E73" s="41" t="s">
        <v>606</v>
      </c>
      <c r="F73" s="41" t="s">
        <v>379</v>
      </c>
      <c r="G73" s="42">
        <v>304920</v>
      </c>
      <c r="H73" s="43">
        <v>43427</v>
      </c>
      <c r="J73" s="12"/>
      <c r="K73" s="38"/>
    </row>
    <row r="74" spans="1:11" customFormat="1" x14ac:dyDescent="0.25">
      <c r="A74" s="41" t="s">
        <v>612</v>
      </c>
      <c r="B74" s="44" t="s">
        <v>16</v>
      </c>
      <c r="C74" s="45" t="s">
        <v>38</v>
      </c>
      <c r="D74" s="41" t="s">
        <v>610</v>
      </c>
      <c r="E74" s="41" t="s">
        <v>611</v>
      </c>
      <c r="F74" s="41" t="s">
        <v>380</v>
      </c>
      <c r="G74" s="42">
        <v>20100</v>
      </c>
      <c r="H74" s="43">
        <v>43427</v>
      </c>
      <c r="J74" s="12"/>
      <c r="K74" s="38"/>
    </row>
    <row r="75" spans="1:11" customFormat="1" x14ac:dyDescent="0.25">
      <c r="A75" s="41" t="s">
        <v>613</v>
      </c>
      <c r="B75" s="44" t="s">
        <v>16</v>
      </c>
      <c r="C75" s="45" t="s">
        <v>38</v>
      </c>
      <c r="D75" s="41" t="s">
        <v>610</v>
      </c>
      <c r="E75" s="41" t="s">
        <v>611</v>
      </c>
      <c r="F75" s="41" t="s">
        <v>376</v>
      </c>
      <c r="G75" s="42">
        <v>1914</v>
      </c>
      <c r="H75" s="43">
        <v>43427</v>
      </c>
      <c r="J75" s="12"/>
      <c r="K75" s="38"/>
    </row>
    <row r="76" spans="1:11" customFormat="1" x14ac:dyDescent="0.25">
      <c r="A76" s="41" t="s">
        <v>614</v>
      </c>
      <c r="B76" s="44" t="s">
        <v>16</v>
      </c>
      <c r="C76" s="45" t="s">
        <v>38</v>
      </c>
      <c r="D76" s="41" t="s">
        <v>610</v>
      </c>
      <c r="E76" s="41" t="s">
        <v>611</v>
      </c>
      <c r="F76" s="41" t="s">
        <v>390</v>
      </c>
      <c r="G76" s="42">
        <v>790</v>
      </c>
      <c r="H76" s="43">
        <v>43427</v>
      </c>
      <c r="J76" s="12"/>
      <c r="K76" s="38"/>
    </row>
    <row r="77" spans="1:11" customFormat="1" x14ac:dyDescent="0.25">
      <c r="A77" s="41" t="s">
        <v>615</v>
      </c>
      <c r="B77" s="44" t="s">
        <v>16</v>
      </c>
      <c r="C77" s="45" t="s">
        <v>38</v>
      </c>
      <c r="D77" s="41" t="s">
        <v>610</v>
      </c>
      <c r="E77" s="41" t="s">
        <v>611</v>
      </c>
      <c r="F77" s="41" t="s">
        <v>381</v>
      </c>
      <c r="G77" s="42">
        <v>1158</v>
      </c>
      <c r="H77" s="43">
        <v>43427</v>
      </c>
      <c r="J77" s="12"/>
      <c r="K77" s="38"/>
    </row>
    <row r="78" spans="1:11" customFormat="1" x14ac:dyDescent="0.25">
      <c r="A78" s="41" t="s">
        <v>618</v>
      </c>
      <c r="B78" s="44" t="s">
        <v>16</v>
      </c>
      <c r="C78" s="45" t="s">
        <v>939</v>
      </c>
      <c r="D78" s="41" t="s">
        <v>616</v>
      </c>
      <c r="E78" s="41" t="s">
        <v>617</v>
      </c>
      <c r="F78" s="41" t="s">
        <v>380</v>
      </c>
      <c r="G78" s="42">
        <v>9000</v>
      </c>
      <c r="H78" s="43">
        <v>43427</v>
      </c>
      <c r="J78" s="12"/>
      <c r="K78" s="38"/>
    </row>
    <row r="79" spans="1:11" customFormat="1" x14ac:dyDescent="0.25">
      <c r="A79" s="41" t="s">
        <v>621</v>
      </c>
      <c r="B79" s="44" t="s">
        <v>72</v>
      </c>
      <c r="C79" s="45" t="s">
        <v>118</v>
      </c>
      <c r="D79" s="41" t="s">
        <v>619</v>
      </c>
      <c r="E79" s="41" t="s">
        <v>620</v>
      </c>
      <c r="F79" s="41" t="s">
        <v>380</v>
      </c>
      <c r="G79" s="42">
        <v>50400</v>
      </c>
      <c r="H79" s="43">
        <v>43427</v>
      </c>
      <c r="J79" s="12"/>
      <c r="K79" s="38"/>
    </row>
    <row r="80" spans="1:11" customFormat="1" x14ac:dyDescent="0.25">
      <c r="A80" s="41" t="s">
        <v>623</v>
      </c>
      <c r="B80" s="44" t="s">
        <v>72</v>
      </c>
      <c r="C80" s="45" t="s">
        <v>118</v>
      </c>
      <c r="D80" s="41" t="s">
        <v>619</v>
      </c>
      <c r="E80" s="41" t="s">
        <v>622</v>
      </c>
      <c r="F80" s="41" t="s">
        <v>380</v>
      </c>
      <c r="G80" s="42">
        <v>2548</v>
      </c>
      <c r="H80" s="43">
        <v>43427</v>
      </c>
      <c r="J80" s="12"/>
      <c r="K80" s="38"/>
    </row>
    <row r="81" spans="1:11" customFormat="1" x14ac:dyDescent="0.25">
      <c r="A81" s="41" t="s">
        <v>625</v>
      </c>
      <c r="B81" s="44" t="s">
        <v>26</v>
      </c>
      <c r="C81" s="45" t="s">
        <v>31</v>
      </c>
      <c r="D81" s="45" t="s">
        <v>958</v>
      </c>
      <c r="E81" s="41" t="s">
        <v>624</v>
      </c>
      <c r="F81" s="41" t="s">
        <v>413</v>
      </c>
      <c r="G81" s="42">
        <v>69447</v>
      </c>
      <c r="H81" s="43">
        <v>43427</v>
      </c>
      <c r="J81" s="12"/>
      <c r="K81" s="38"/>
    </row>
    <row r="82" spans="1:11" customFormat="1" x14ac:dyDescent="0.25">
      <c r="A82" s="41" t="s">
        <v>627</v>
      </c>
      <c r="B82" s="44" t="s">
        <v>26</v>
      </c>
      <c r="C82" s="45" t="s">
        <v>31</v>
      </c>
      <c r="D82" s="45" t="s">
        <v>958</v>
      </c>
      <c r="E82" s="41" t="s">
        <v>626</v>
      </c>
      <c r="F82" s="41" t="s">
        <v>392</v>
      </c>
      <c r="G82" s="42">
        <v>1782</v>
      </c>
      <c r="H82" s="43">
        <v>43427</v>
      </c>
      <c r="J82" s="12"/>
      <c r="K82" s="38"/>
    </row>
    <row r="83" spans="1:11" customFormat="1" x14ac:dyDescent="0.25">
      <c r="A83" s="41" t="s">
        <v>628</v>
      </c>
      <c r="B83" s="44" t="s">
        <v>26</v>
      </c>
      <c r="C83" s="45" t="s">
        <v>31</v>
      </c>
      <c r="D83" s="45" t="s">
        <v>958</v>
      </c>
      <c r="E83" s="41" t="s">
        <v>626</v>
      </c>
      <c r="F83" s="41" t="s">
        <v>379</v>
      </c>
      <c r="G83" s="42">
        <v>3360</v>
      </c>
      <c r="H83" s="43">
        <v>43427</v>
      </c>
      <c r="J83" s="12"/>
      <c r="K83" s="38"/>
    </row>
    <row r="84" spans="1:11" customFormat="1" x14ac:dyDescent="0.25">
      <c r="A84" s="41" t="s">
        <v>629</v>
      </c>
      <c r="B84" s="44" t="s">
        <v>26</v>
      </c>
      <c r="C84" s="45" t="s">
        <v>31</v>
      </c>
      <c r="D84" s="45" t="s">
        <v>958</v>
      </c>
      <c r="E84" s="41" t="s">
        <v>626</v>
      </c>
      <c r="F84" s="41" t="s">
        <v>392</v>
      </c>
      <c r="G84" s="42">
        <v>480</v>
      </c>
      <c r="H84" s="43">
        <v>43427</v>
      </c>
      <c r="J84" s="12"/>
      <c r="K84" s="38"/>
    </row>
    <row r="85" spans="1:11" customFormat="1" x14ac:dyDescent="0.25">
      <c r="A85" s="41" t="s">
        <v>631</v>
      </c>
      <c r="B85" s="44" t="s">
        <v>26</v>
      </c>
      <c r="C85" s="45" t="s">
        <v>31</v>
      </c>
      <c r="D85" s="45" t="s">
        <v>958</v>
      </c>
      <c r="E85" s="41" t="s">
        <v>630</v>
      </c>
      <c r="F85" s="41" t="s">
        <v>385</v>
      </c>
      <c r="G85" s="42">
        <v>1729</v>
      </c>
      <c r="H85" s="43">
        <v>43427</v>
      </c>
      <c r="J85" s="12"/>
      <c r="K85" s="38"/>
    </row>
    <row r="86" spans="1:11" customFormat="1" x14ac:dyDescent="0.25">
      <c r="A86" s="41" t="s">
        <v>632</v>
      </c>
      <c r="B86" s="44" t="s">
        <v>26</v>
      </c>
      <c r="C86" s="45" t="s">
        <v>31</v>
      </c>
      <c r="D86" s="45" t="s">
        <v>958</v>
      </c>
      <c r="E86" s="41" t="s">
        <v>630</v>
      </c>
      <c r="F86" s="41" t="s">
        <v>388</v>
      </c>
      <c r="G86" s="42">
        <v>5760</v>
      </c>
      <c r="H86" s="43">
        <v>43427</v>
      </c>
      <c r="J86" s="12"/>
      <c r="K86" s="38"/>
    </row>
    <row r="87" spans="1:11" customFormat="1" x14ac:dyDescent="0.25">
      <c r="A87" s="41" t="s">
        <v>633</v>
      </c>
      <c r="B87" s="44" t="s">
        <v>26</v>
      </c>
      <c r="C87" s="45" t="s">
        <v>31</v>
      </c>
      <c r="D87" s="45" t="s">
        <v>958</v>
      </c>
      <c r="E87" s="41" t="s">
        <v>630</v>
      </c>
      <c r="F87" s="41" t="s">
        <v>393</v>
      </c>
      <c r="G87" s="42">
        <v>1889</v>
      </c>
      <c r="H87" s="43">
        <v>43427</v>
      </c>
      <c r="J87" s="12"/>
      <c r="K87" s="38"/>
    </row>
    <row r="88" spans="1:11" customFormat="1" x14ac:dyDescent="0.25">
      <c r="A88" s="41" t="s">
        <v>634</v>
      </c>
      <c r="B88" s="44" t="s">
        <v>26</v>
      </c>
      <c r="C88" s="45" t="s">
        <v>31</v>
      </c>
      <c r="D88" s="45" t="s">
        <v>958</v>
      </c>
      <c r="E88" s="41" t="s">
        <v>630</v>
      </c>
      <c r="F88" s="41" t="s">
        <v>379</v>
      </c>
      <c r="G88" s="42">
        <v>4200</v>
      </c>
      <c r="H88" s="43">
        <v>43427</v>
      </c>
      <c r="J88" s="12"/>
      <c r="K88" s="38"/>
    </row>
    <row r="89" spans="1:11" customFormat="1" x14ac:dyDescent="0.25">
      <c r="A89" s="41" t="s">
        <v>636</v>
      </c>
      <c r="B89" s="44" t="s">
        <v>26</v>
      </c>
      <c r="C89" s="45" t="s">
        <v>31</v>
      </c>
      <c r="D89" s="45" t="s">
        <v>958</v>
      </c>
      <c r="E89" s="41" t="s">
        <v>635</v>
      </c>
      <c r="F89" s="41" t="s">
        <v>397</v>
      </c>
      <c r="G89" s="42">
        <v>2400</v>
      </c>
      <c r="H89" s="43">
        <v>43427</v>
      </c>
      <c r="J89" s="12"/>
      <c r="K89" s="38"/>
    </row>
    <row r="90" spans="1:11" customFormat="1" x14ac:dyDescent="0.25">
      <c r="A90" s="41" t="s">
        <v>639</v>
      </c>
      <c r="B90" s="44" t="s">
        <v>26</v>
      </c>
      <c r="C90" s="45" t="s">
        <v>31</v>
      </c>
      <c r="D90" s="45" t="s">
        <v>958</v>
      </c>
      <c r="E90" s="41" t="s">
        <v>637</v>
      </c>
      <c r="F90" s="41" t="s">
        <v>638</v>
      </c>
      <c r="G90" s="42">
        <v>885</v>
      </c>
      <c r="H90" s="43">
        <v>43427</v>
      </c>
      <c r="J90" s="12"/>
      <c r="K90" s="38"/>
    </row>
    <row r="91" spans="1:11" customFormat="1" x14ac:dyDescent="0.25">
      <c r="A91" s="41" t="s">
        <v>641</v>
      </c>
      <c r="B91" s="44" t="s">
        <v>26</v>
      </c>
      <c r="C91" s="45" t="s">
        <v>31</v>
      </c>
      <c r="D91" s="45" t="s">
        <v>958</v>
      </c>
      <c r="E91" s="41" t="s">
        <v>640</v>
      </c>
      <c r="F91" s="41" t="s">
        <v>380</v>
      </c>
      <c r="G91" s="42">
        <v>2100</v>
      </c>
      <c r="H91" s="43">
        <v>43427</v>
      </c>
      <c r="J91" s="12"/>
      <c r="K91" s="38"/>
    </row>
    <row r="92" spans="1:11" customFormat="1" x14ac:dyDescent="0.25">
      <c r="A92" s="41" t="s">
        <v>642</v>
      </c>
      <c r="B92" s="44" t="s">
        <v>26</v>
      </c>
      <c r="C92" s="45" t="s">
        <v>31</v>
      </c>
      <c r="D92" s="45" t="s">
        <v>958</v>
      </c>
      <c r="E92" s="41" t="s">
        <v>640</v>
      </c>
      <c r="F92" s="41" t="s">
        <v>424</v>
      </c>
      <c r="G92" s="42">
        <v>708</v>
      </c>
      <c r="H92" s="43">
        <v>43427</v>
      </c>
      <c r="J92" s="12"/>
      <c r="K92" s="38"/>
    </row>
    <row r="93" spans="1:11" customFormat="1" x14ac:dyDescent="0.25">
      <c r="A93" s="41" t="s">
        <v>643</v>
      </c>
      <c r="B93" s="44" t="s">
        <v>26</v>
      </c>
      <c r="C93" s="45" t="s">
        <v>31</v>
      </c>
      <c r="D93" s="45" t="s">
        <v>958</v>
      </c>
      <c r="E93" s="41" t="s">
        <v>640</v>
      </c>
      <c r="F93" s="41" t="s">
        <v>385</v>
      </c>
      <c r="G93" s="42">
        <v>590</v>
      </c>
      <c r="H93" s="43">
        <v>43427</v>
      </c>
      <c r="J93" s="12"/>
      <c r="K93" s="38"/>
    </row>
    <row r="94" spans="1:11" customFormat="1" x14ac:dyDescent="0.25">
      <c r="A94" s="41" t="s">
        <v>644</v>
      </c>
      <c r="B94" s="44" t="s">
        <v>26</v>
      </c>
      <c r="C94" s="45" t="s">
        <v>31</v>
      </c>
      <c r="D94" s="45" t="s">
        <v>958</v>
      </c>
      <c r="E94" s="41" t="s">
        <v>640</v>
      </c>
      <c r="F94" s="41" t="s">
        <v>381</v>
      </c>
      <c r="G94" s="42">
        <v>341</v>
      </c>
      <c r="H94" s="43">
        <v>43427</v>
      </c>
      <c r="J94" s="12"/>
      <c r="K94" s="38"/>
    </row>
    <row r="95" spans="1:11" customFormat="1" x14ac:dyDescent="0.25">
      <c r="A95" s="41" t="s">
        <v>646</v>
      </c>
      <c r="B95" s="44" t="s">
        <v>14</v>
      </c>
      <c r="C95" s="45" t="s">
        <v>104</v>
      </c>
      <c r="D95" s="45" t="s">
        <v>969</v>
      </c>
      <c r="E95" s="41" t="s">
        <v>645</v>
      </c>
      <c r="F95" s="41" t="s">
        <v>413</v>
      </c>
      <c r="G95" s="42">
        <v>10848</v>
      </c>
      <c r="H95" s="43">
        <v>43427</v>
      </c>
      <c r="J95" s="12"/>
      <c r="K95" s="38"/>
    </row>
    <row r="96" spans="1:11" customFormat="1" x14ac:dyDescent="0.25">
      <c r="A96" s="41" t="s">
        <v>647</v>
      </c>
      <c r="B96" s="44" t="s">
        <v>14</v>
      </c>
      <c r="C96" s="45" t="s">
        <v>104</v>
      </c>
      <c r="D96" s="45" t="s">
        <v>969</v>
      </c>
      <c r="E96" s="41" t="s">
        <v>645</v>
      </c>
      <c r="F96" s="41" t="s">
        <v>391</v>
      </c>
      <c r="G96" s="42">
        <v>28800</v>
      </c>
      <c r="H96" s="43">
        <v>43427</v>
      </c>
      <c r="J96" s="12"/>
      <c r="K96" s="38"/>
    </row>
    <row r="97" spans="1:11" customFormat="1" x14ac:dyDescent="0.25">
      <c r="A97" s="41" t="s">
        <v>648</v>
      </c>
      <c r="B97" s="44" t="s">
        <v>14</v>
      </c>
      <c r="C97" s="45" t="s">
        <v>104</v>
      </c>
      <c r="D97" s="45" t="s">
        <v>969</v>
      </c>
      <c r="E97" s="41" t="s">
        <v>645</v>
      </c>
      <c r="F97" s="41" t="s">
        <v>463</v>
      </c>
      <c r="G97" s="42">
        <v>233</v>
      </c>
      <c r="H97" s="43">
        <v>43427</v>
      </c>
      <c r="J97" s="12"/>
      <c r="K97" s="38"/>
    </row>
    <row r="98" spans="1:11" customFormat="1" x14ac:dyDescent="0.25">
      <c r="A98" s="41" t="s">
        <v>650</v>
      </c>
      <c r="B98" s="44" t="s">
        <v>14</v>
      </c>
      <c r="C98" s="45" t="s">
        <v>104</v>
      </c>
      <c r="D98" s="45" t="s">
        <v>969</v>
      </c>
      <c r="E98" s="41" t="s">
        <v>649</v>
      </c>
      <c r="F98" s="41" t="s">
        <v>413</v>
      </c>
      <c r="G98" s="42">
        <v>6640</v>
      </c>
      <c r="H98" s="43">
        <v>43427</v>
      </c>
      <c r="J98" s="12"/>
      <c r="K98" s="38"/>
    </row>
    <row r="99" spans="1:11" customFormat="1" x14ac:dyDescent="0.25">
      <c r="A99" s="41" t="s">
        <v>651</v>
      </c>
      <c r="B99" s="44" t="s">
        <v>14</v>
      </c>
      <c r="C99" s="45" t="s">
        <v>104</v>
      </c>
      <c r="D99" s="45" t="s">
        <v>969</v>
      </c>
      <c r="E99" s="41" t="s">
        <v>649</v>
      </c>
      <c r="F99" s="41" t="s">
        <v>376</v>
      </c>
      <c r="G99" s="42">
        <v>59</v>
      </c>
      <c r="H99" s="43">
        <v>43427</v>
      </c>
      <c r="J99" s="12"/>
      <c r="K99" s="38"/>
    </row>
    <row r="100" spans="1:11" customFormat="1" x14ac:dyDescent="0.25">
      <c r="A100" s="41" t="s">
        <v>653</v>
      </c>
      <c r="B100" s="44" t="s">
        <v>14</v>
      </c>
      <c r="C100" s="45" t="s">
        <v>104</v>
      </c>
      <c r="D100" s="45" t="s">
        <v>969</v>
      </c>
      <c r="E100" s="41" t="s">
        <v>652</v>
      </c>
      <c r="F100" s="41" t="s">
        <v>376</v>
      </c>
      <c r="G100" s="42">
        <v>491</v>
      </c>
      <c r="H100" s="43">
        <v>43427</v>
      </c>
      <c r="J100" s="12"/>
      <c r="K100" s="38"/>
    </row>
    <row r="101" spans="1:11" customFormat="1" x14ac:dyDescent="0.25">
      <c r="A101" s="41" t="s">
        <v>655</v>
      </c>
      <c r="B101" s="44" t="s">
        <v>14</v>
      </c>
      <c r="C101" s="45" t="s">
        <v>104</v>
      </c>
      <c r="D101" s="45" t="s">
        <v>969</v>
      </c>
      <c r="E101" s="41" t="s">
        <v>654</v>
      </c>
      <c r="F101" s="41" t="s">
        <v>413</v>
      </c>
      <c r="G101" s="42">
        <v>10848</v>
      </c>
      <c r="H101" s="43">
        <v>43427</v>
      </c>
      <c r="J101" s="12"/>
      <c r="K101" s="38"/>
    </row>
    <row r="102" spans="1:11" customFormat="1" x14ac:dyDescent="0.25">
      <c r="A102" s="41" t="s">
        <v>656</v>
      </c>
      <c r="B102" s="44" t="s">
        <v>14</v>
      </c>
      <c r="C102" s="45" t="s">
        <v>104</v>
      </c>
      <c r="D102" s="45" t="s">
        <v>969</v>
      </c>
      <c r="E102" s="41" t="s">
        <v>654</v>
      </c>
      <c r="F102" s="41" t="s">
        <v>391</v>
      </c>
      <c r="G102" s="42">
        <v>28800</v>
      </c>
      <c r="H102" s="43">
        <v>43427</v>
      </c>
      <c r="J102" s="12"/>
      <c r="K102" s="38"/>
    </row>
    <row r="103" spans="1:11" customFormat="1" x14ac:dyDescent="0.25">
      <c r="A103" s="41" t="s">
        <v>657</v>
      </c>
      <c r="B103" s="44" t="s">
        <v>14</v>
      </c>
      <c r="C103" s="45" t="s">
        <v>104</v>
      </c>
      <c r="D103" s="45" t="s">
        <v>969</v>
      </c>
      <c r="E103" s="41" t="s">
        <v>654</v>
      </c>
      <c r="F103" s="41" t="s">
        <v>463</v>
      </c>
      <c r="G103" s="42">
        <v>480</v>
      </c>
      <c r="H103" s="43">
        <v>43427</v>
      </c>
      <c r="J103" s="12"/>
      <c r="K103" s="38"/>
    </row>
    <row r="104" spans="1:11" customFormat="1" x14ac:dyDescent="0.25">
      <c r="A104" s="41" t="s">
        <v>659</v>
      </c>
      <c r="B104" s="44" t="s">
        <v>14</v>
      </c>
      <c r="C104" s="45" t="s">
        <v>104</v>
      </c>
      <c r="D104" s="45" t="s">
        <v>969</v>
      </c>
      <c r="E104" s="41" t="s">
        <v>658</v>
      </c>
      <c r="F104" s="41" t="s">
        <v>376</v>
      </c>
      <c r="G104" s="42">
        <v>18</v>
      </c>
      <c r="H104" s="43">
        <v>43427</v>
      </c>
      <c r="J104" s="12"/>
      <c r="K104" s="38"/>
    </row>
    <row r="105" spans="1:11" customFormat="1" x14ac:dyDescent="0.25">
      <c r="A105" s="41" t="s">
        <v>660</v>
      </c>
      <c r="B105" s="44" t="s">
        <v>14</v>
      </c>
      <c r="C105" s="45" t="s">
        <v>104</v>
      </c>
      <c r="D105" s="45" t="s">
        <v>969</v>
      </c>
      <c r="E105" s="41" t="s">
        <v>658</v>
      </c>
      <c r="F105" s="41" t="s">
        <v>380</v>
      </c>
      <c r="G105" s="42">
        <v>5819</v>
      </c>
      <c r="H105" s="43">
        <v>43427</v>
      </c>
      <c r="J105" s="12"/>
      <c r="K105" s="38"/>
    </row>
    <row r="106" spans="1:11" customFormat="1" x14ac:dyDescent="0.25">
      <c r="A106" s="41" t="s">
        <v>661</v>
      </c>
      <c r="B106" s="44" t="s">
        <v>14</v>
      </c>
      <c r="C106" s="45" t="s">
        <v>104</v>
      </c>
      <c r="D106" s="45" t="s">
        <v>969</v>
      </c>
      <c r="E106" s="41" t="s">
        <v>658</v>
      </c>
      <c r="F106" s="41" t="s">
        <v>381</v>
      </c>
      <c r="G106" s="42">
        <v>300</v>
      </c>
      <c r="H106" s="43">
        <v>43427</v>
      </c>
      <c r="J106" s="12"/>
      <c r="K106" s="38"/>
    </row>
    <row r="107" spans="1:11" customFormat="1" x14ac:dyDescent="0.25">
      <c r="A107" s="41" t="s">
        <v>663</v>
      </c>
      <c r="B107" s="44" t="s">
        <v>16</v>
      </c>
      <c r="C107" s="45" t="s">
        <v>940</v>
      </c>
      <c r="D107" s="45" t="s">
        <v>970</v>
      </c>
      <c r="E107" s="41" t="s">
        <v>662</v>
      </c>
      <c r="F107" s="41" t="s">
        <v>380</v>
      </c>
      <c r="G107" s="42">
        <v>3883.2</v>
      </c>
      <c r="H107" s="43">
        <v>43427</v>
      </c>
      <c r="J107" s="12"/>
      <c r="K107" s="38"/>
    </row>
    <row r="108" spans="1:11" customFormat="1" x14ac:dyDescent="0.25">
      <c r="A108" s="41" t="s">
        <v>665</v>
      </c>
      <c r="B108" s="44" t="s">
        <v>16</v>
      </c>
      <c r="C108" s="45" t="s">
        <v>940</v>
      </c>
      <c r="D108" s="45" t="s">
        <v>970</v>
      </c>
      <c r="E108" s="41" t="s">
        <v>664</v>
      </c>
      <c r="F108" s="41" t="s">
        <v>381</v>
      </c>
      <c r="G108" s="42">
        <v>1378</v>
      </c>
      <c r="H108" s="43">
        <v>43427</v>
      </c>
      <c r="J108" s="12"/>
      <c r="K108" s="38"/>
    </row>
    <row r="109" spans="1:11" customFormat="1" x14ac:dyDescent="0.25">
      <c r="A109" s="41" t="s">
        <v>667</v>
      </c>
      <c r="B109" s="44" t="s">
        <v>16</v>
      </c>
      <c r="C109" s="45" t="s">
        <v>209</v>
      </c>
      <c r="D109" s="45" t="s">
        <v>455</v>
      </c>
      <c r="E109" s="41" t="s">
        <v>666</v>
      </c>
      <c r="F109" s="41" t="s">
        <v>395</v>
      </c>
      <c r="G109" s="42">
        <v>2581</v>
      </c>
      <c r="H109" s="43">
        <v>43427</v>
      </c>
      <c r="J109" s="12"/>
      <c r="K109" s="38"/>
    </row>
    <row r="110" spans="1:11" customFormat="1" x14ac:dyDescent="0.25">
      <c r="A110" s="41" t="s">
        <v>668</v>
      </c>
      <c r="B110" s="44" t="s">
        <v>16</v>
      </c>
      <c r="C110" s="45" t="s">
        <v>209</v>
      </c>
      <c r="D110" s="45" t="s">
        <v>455</v>
      </c>
      <c r="E110" s="41" t="s">
        <v>666</v>
      </c>
      <c r="F110" s="41" t="s">
        <v>380</v>
      </c>
      <c r="G110" s="42">
        <v>96000</v>
      </c>
      <c r="H110" s="43">
        <v>43427</v>
      </c>
      <c r="J110" s="12"/>
      <c r="K110" s="38"/>
    </row>
    <row r="111" spans="1:11" customFormat="1" x14ac:dyDescent="0.25">
      <c r="A111" s="41" t="s">
        <v>670</v>
      </c>
      <c r="B111" s="44" t="s">
        <v>16</v>
      </c>
      <c r="C111" s="45" t="s">
        <v>209</v>
      </c>
      <c r="D111" s="45" t="s">
        <v>455</v>
      </c>
      <c r="E111" s="41" t="s">
        <v>669</v>
      </c>
      <c r="F111" s="41" t="s">
        <v>395</v>
      </c>
      <c r="G111" s="42">
        <v>7581</v>
      </c>
      <c r="H111" s="43">
        <v>43427</v>
      </c>
      <c r="J111" s="12"/>
      <c r="K111" s="38"/>
    </row>
    <row r="112" spans="1:11" customFormat="1" x14ac:dyDescent="0.25">
      <c r="A112" s="41" t="s">
        <v>671</v>
      </c>
      <c r="B112" s="44" t="s">
        <v>16</v>
      </c>
      <c r="C112" s="45" t="s">
        <v>209</v>
      </c>
      <c r="D112" s="45" t="s">
        <v>455</v>
      </c>
      <c r="E112" s="41" t="s">
        <v>669</v>
      </c>
      <c r="F112" s="41" t="s">
        <v>378</v>
      </c>
      <c r="G112" s="42">
        <v>3332</v>
      </c>
      <c r="H112" s="43">
        <v>43427</v>
      </c>
      <c r="J112" s="12"/>
      <c r="K112" s="38"/>
    </row>
    <row r="113" spans="1:13" customFormat="1" x14ac:dyDescent="0.25">
      <c r="A113" s="41" t="s">
        <v>674</v>
      </c>
      <c r="B113" s="44" t="s">
        <v>26</v>
      </c>
      <c r="C113" s="45" t="s">
        <v>251</v>
      </c>
      <c r="D113" s="41" t="s">
        <v>673</v>
      </c>
      <c r="E113" s="45" t="s">
        <v>672</v>
      </c>
      <c r="F113" s="41" t="s">
        <v>379</v>
      </c>
      <c r="G113" s="42">
        <v>3540</v>
      </c>
      <c r="H113" s="43">
        <v>43427</v>
      </c>
      <c r="J113" s="12"/>
      <c r="K113" s="38"/>
    </row>
    <row r="114" spans="1:13" customFormat="1" x14ac:dyDescent="0.25">
      <c r="A114" s="41" t="s">
        <v>676</v>
      </c>
      <c r="B114" s="44" t="s">
        <v>26</v>
      </c>
      <c r="C114" s="45" t="s">
        <v>251</v>
      </c>
      <c r="D114" s="41" t="s">
        <v>675</v>
      </c>
      <c r="E114" s="45" t="s">
        <v>672</v>
      </c>
      <c r="F114" s="41" t="s">
        <v>413</v>
      </c>
      <c r="G114" s="42">
        <v>8815</v>
      </c>
      <c r="H114" s="43">
        <v>43427</v>
      </c>
      <c r="J114" s="12"/>
      <c r="K114" s="38"/>
    </row>
    <row r="115" spans="1:13" customFormat="1" x14ac:dyDescent="0.25">
      <c r="A115" s="41" t="s">
        <v>677</v>
      </c>
      <c r="B115" s="44" t="s">
        <v>26</v>
      </c>
      <c r="C115" s="45" t="s">
        <v>251</v>
      </c>
      <c r="D115" s="41" t="s">
        <v>675</v>
      </c>
      <c r="E115" s="45" t="s">
        <v>672</v>
      </c>
      <c r="F115" s="41" t="s">
        <v>392</v>
      </c>
      <c r="G115" s="42">
        <v>1008</v>
      </c>
      <c r="H115" s="43">
        <v>43427</v>
      </c>
      <c r="J115" s="12"/>
      <c r="K115" s="38"/>
    </row>
    <row r="116" spans="1:13" customFormat="1" x14ac:dyDescent="0.25">
      <c r="A116" s="41" t="s">
        <v>678</v>
      </c>
      <c r="B116" s="44" t="s">
        <v>26</v>
      </c>
      <c r="C116" s="45" t="s">
        <v>251</v>
      </c>
      <c r="D116" s="41" t="s">
        <v>675</v>
      </c>
      <c r="E116" s="45" t="s">
        <v>672</v>
      </c>
      <c r="F116" s="41" t="s">
        <v>378</v>
      </c>
      <c r="G116" s="42">
        <v>839</v>
      </c>
      <c r="H116" s="43">
        <v>43427</v>
      </c>
      <c r="J116" s="12"/>
      <c r="K116" s="38"/>
    </row>
    <row r="117" spans="1:13" customFormat="1" x14ac:dyDescent="0.25">
      <c r="A117" s="41" t="s">
        <v>681</v>
      </c>
      <c r="B117" s="44" t="s">
        <v>14</v>
      </c>
      <c r="C117" s="45" t="s">
        <v>941</v>
      </c>
      <c r="D117" s="41" t="s">
        <v>679</v>
      </c>
      <c r="E117" s="41" t="s">
        <v>680</v>
      </c>
      <c r="F117" s="41" t="s">
        <v>413</v>
      </c>
      <c r="G117" s="42">
        <v>111856.2</v>
      </c>
      <c r="H117" s="43">
        <v>43427</v>
      </c>
      <c r="J117" s="12"/>
      <c r="K117" s="38"/>
    </row>
    <row r="118" spans="1:13" customFormat="1" x14ac:dyDescent="0.25">
      <c r="A118" s="41" t="s">
        <v>682</v>
      </c>
      <c r="B118" s="44" t="s">
        <v>14</v>
      </c>
      <c r="C118" s="45" t="s">
        <v>941</v>
      </c>
      <c r="D118" s="41" t="s">
        <v>679</v>
      </c>
      <c r="E118" s="41" t="s">
        <v>680</v>
      </c>
      <c r="F118" s="41" t="s">
        <v>378</v>
      </c>
      <c r="G118" s="42">
        <v>11304</v>
      </c>
      <c r="H118" s="43">
        <v>43427</v>
      </c>
      <c r="J118" s="12"/>
      <c r="K118" s="38"/>
    </row>
    <row r="119" spans="1:13" customFormat="1" x14ac:dyDescent="0.25">
      <c r="A119" s="41" t="s">
        <v>683</v>
      </c>
      <c r="B119" s="44" t="s">
        <v>14</v>
      </c>
      <c r="C119" s="45" t="s">
        <v>941</v>
      </c>
      <c r="D119" s="41" t="s">
        <v>679</v>
      </c>
      <c r="E119" s="41" t="s">
        <v>680</v>
      </c>
      <c r="F119" s="41" t="s">
        <v>379</v>
      </c>
      <c r="G119" s="42">
        <v>15036</v>
      </c>
      <c r="H119" s="43">
        <v>43427</v>
      </c>
      <c r="J119" s="12"/>
      <c r="K119" s="38"/>
    </row>
    <row r="120" spans="1:13" customFormat="1" x14ac:dyDescent="0.25">
      <c r="A120" s="41" t="s">
        <v>684</v>
      </c>
      <c r="B120" s="44" t="s">
        <v>14</v>
      </c>
      <c r="C120" s="45" t="s">
        <v>941</v>
      </c>
      <c r="D120" s="41" t="s">
        <v>679</v>
      </c>
      <c r="E120" s="41" t="s">
        <v>680</v>
      </c>
      <c r="F120" s="41" t="s">
        <v>376</v>
      </c>
      <c r="G120" s="42">
        <v>856</v>
      </c>
      <c r="H120" s="43">
        <v>43427</v>
      </c>
      <c r="J120" s="12"/>
      <c r="K120" s="38"/>
    </row>
    <row r="121" spans="1:13" customFormat="1" x14ac:dyDescent="0.25">
      <c r="A121" s="41" t="s">
        <v>685</v>
      </c>
      <c r="B121" s="44" t="s">
        <v>14</v>
      </c>
      <c r="C121" s="45" t="s">
        <v>941</v>
      </c>
      <c r="D121" s="41" t="s">
        <v>679</v>
      </c>
      <c r="E121" s="41" t="s">
        <v>680</v>
      </c>
      <c r="F121" s="41" t="s">
        <v>381</v>
      </c>
      <c r="G121" s="42">
        <v>5471.4</v>
      </c>
      <c r="H121" s="43">
        <v>43427</v>
      </c>
      <c r="J121" s="12"/>
      <c r="K121" s="38"/>
    </row>
    <row r="122" spans="1:13" customFormat="1" x14ac:dyDescent="0.25">
      <c r="A122" s="41" t="s">
        <v>687</v>
      </c>
      <c r="B122" s="44" t="s">
        <v>14</v>
      </c>
      <c r="C122" s="45" t="s">
        <v>941</v>
      </c>
      <c r="D122" s="41" t="s">
        <v>679</v>
      </c>
      <c r="E122" s="41" t="s">
        <v>686</v>
      </c>
      <c r="F122" s="41" t="s">
        <v>380</v>
      </c>
      <c r="G122" s="42">
        <v>14669.4</v>
      </c>
      <c r="H122" s="43">
        <v>43427</v>
      </c>
      <c r="J122" s="12"/>
      <c r="K122" s="38"/>
    </row>
    <row r="123" spans="1:13" customFormat="1" x14ac:dyDescent="0.25">
      <c r="A123" s="41" t="s">
        <v>688</v>
      </c>
      <c r="B123" s="44" t="s">
        <v>14</v>
      </c>
      <c r="C123" s="45" t="s">
        <v>941</v>
      </c>
      <c r="D123" s="41" t="s">
        <v>679</v>
      </c>
      <c r="E123" s="41" t="s">
        <v>686</v>
      </c>
      <c r="F123" s="41" t="s">
        <v>379</v>
      </c>
      <c r="G123" s="42">
        <v>4116</v>
      </c>
      <c r="H123" s="43">
        <v>43427</v>
      </c>
      <c r="J123" s="12"/>
      <c r="K123" s="38"/>
    </row>
    <row r="124" spans="1:13" s="39" customFormat="1" x14ac:dyDescent="0.25">
      <c r="A124" s="41" t="s">
        <v>690</v>
      </c>
      <c r="B124" s="46" t="s">
        <v>16</v>
      </c>
      <c r="C124" s="45" t="s">
        <v>942</v>
      </c>
      <c r="D124" s="45" t="s">
        <v>971</v>
      </c>
      <c r="E124" s="41" t="s">
        <v>689</v>
      </c>
      <c r="F124" s="41" t="s">
        <v>413</v>
      </c>
      <c r="G124" s="42">
        <v>19196</v>
      </c>
      <c r="H124" s="43">
        <v>43427</v>
      </c>
      <c r="I124"/>
      <c r="K124" s="38"/>
      <c r="L124"/>
      <c r="M124"/>
    </row>
    <row r="125" spans="1:13" customFormat="1" x14ac:dyDescent="0.25">
      <c r="A125" s="41" t="s">
        <v>693</v>
      </c>
      <c r="B125" s="44" t="s">
        <v>16</v>
      </c>
      <c r="C125" s="45" t="s">
        <v>943</v>
      </c>
      <c r="D125" s="41" t="s">
        <v>691</v>
      </c>
      <c r="E125" s="41" t="s">
        <v>692</v>
      </c>
      <c r="F125" s="41" t="s">
        <v>385</v>
      </c>
      <c r="G125" s="42">
        <v>295</v>
      </c>
      <c r="H125" s="43">
        <v>43427</v>
      </c>
      <c r="J125" s="12"/>
      <c r="K125" s="38"/>
    </row>
    <row r="126" spans="1:13" customFormat="1" x14ac:dyDescent="0.25">
      <c r="A126" s="41" t="s">
        <v>696</v>
      </c>
      <c r="B126" s="44" t="s">
        <v>26</v>
      </c>
      <c r="C126" s="45" t="s">
        <v>39</v>
      </c>
      <c r="D126" s="41" t="s">
        <v>694</v>
      </c>
      <c r="E126" s="41" t="s">
        <v>695</v>
      </c>
      <c r="F126" s="41" t="s">
        <v>385</v>
      </c>
      <c r="G126" s="42">
        <v>1546.8</v>
      </c>
      <c r="H126" s="43">
        <v>43427</v>
      </c>
      <c r="J126" s="12"/>
      <c r="K126" s="38"/>
    </row>
    <row r="127" spans="1:13" customFormat="1" x14ac:dyDescent="0.25">
      <c r="A127" s="41" t="s">
        <v>697</v>
      </c>
      <c r="B127" s="44" t="s">
        <v>26</v>
      </c>
      <c r="C127" s="45" t="s">
        <v>39</v>
      </c>
      <c r="D127" s="41" t="s">
        <v>694</v>
      </c>
      <c r="E127" s="41" t="s">
        <v>695</v>
      </c>
      <c r="F127" s="41" t="s">
        <v>463</v>
      </c>
      <c r="G127" s="42">
        <v>571</v>
      </c>
      <c r="H127" s="43">
        <v>43427</v>
      </c>
      <c r="J127" s="12"/>
      <c r="K127" s="38"/>
    </row>
    <row r="128" spans="1:13" customFormat="1" x14ac:dyDescent="0.25">
      <c r="A128" s="41" t="s">
        <v>698</v>
      </c>
      <c r="B128" s="44" t="s">
        <v>26</v>
      </c>
      <c r="C128" s="45" t="s">
        <v>39</v>
      </c>
      <c r="D128" s="41" t="s">
        <v>694</v>
      </c>
      <c r="E128" s="41" t="s">
        <v>695</v>
      </c>
      <c r="F128" s="41" t="s">
        <v>381</v>
      </c>
      <c r="G128" s="42">
        <v>775</v>
      </c>
      <c r="H128" s="43">
        <v>43427</v>
      </c>
      <c r="J128" s="12"/>
      <c r="K128" s="38"/>
    </row>
    <row r="129" spans="1:16" customFormat="1" x14ac:dyDescent="0.25">
      <c r="A129" s="41" t="s">
        <v>700</v>
      </c>
      <c r="B129" s="44" t="s">
        <v>26</v>
      </c>
      <c r="C129" s="45" t="s">
        <v>39</v>
      </c>
      <c r="D129" s="41" t="s">
        <v>694</v>
      </c>
      <c r="E129" s="41" t="s">
        <v>699</v>
      </c>
      <c r="F129" s="41" t="s">
        <v>392</v>
      </c>
      <c r="G129" s="42">
        <v>8</v>
      </c>
      <c r="H129" s="43">
        <v>43427</v>
      </c>
      <c r="J129" s="12"/>
      <c r="K129" s="38"/>
    </row>
    <row r="130" spans="1:16" customFormat="1" x14ac:dyDescent="0.25">
      <c r="A130" s="41" t="s">
        <v>701</v>
      </c>
      <c r="B130" s="44" t="s">
        <v>26</v>
      </c>
      <c r="C130" s="45" t="s">
        <v>39</v>
      </c>
      <c r="D130" s="41" t="s">
        <v>694</v>
      </c>
      <c r="E130" s="41" t="s">
        <v>699</v>
      </c>
      <c r="F130" s="41" t="s">
        <v>385</v>
      </c>
      <c r="G130" s="42">
        <v>1579.8</v>
      </c>
      <c r="H130" s="43">
        <v>43427</v>
      </c>
      <c r="J130" s="12"/>
      <c r="K130" s="38"/>
    </row>
    <row r="131" spans="1:16" customFormat="1" x14ac:dyDescent="0.25">
      <c r="A131" s="41" t="s">
        <v>702</v>
      </c>
      <c r="B131" s="44" t="s">
        <v>26</v>
      </c>
      <c r="C131" s="45" t="s">
        <v>39</v>
      </c>
      <c r="D131" s="41" t="s">
        <v>694</v>
      </c>
      <c r="E131" s="41" t="s">
        <v>699</v>
      </c>
      <c r="F131" s="41" t="s">
        <v>378</v>
      </c>
      <c r="G131" s="42">
        <v>433</v>
      </c>
      <c r="H131" s="43">
        <v>43427</v>
      </c>
      <c r="J131" s="12"/>
      <c r="K131" s="38"/>
    </row>
    <row r="132" spans="1:16" customFormat="1" x14ac:dyDescent="0.25">
      <c r="A132" s="41" t="s">
        <v>703</v>
      </c>
      <c r="B132" s="44" t="s">
        <v>26</v>
      </c>
      <c r="C132" s="45" t="s">
        <v>39</v>
      </c>
      <c r="D132" s="41" t="s">
        <v>694</v>
      </c>
      <c r="E132" s="41" t="s">
        <v>699</v>
      </c>
      <c r="F132" s="41" t="s">
        <v>376</v>
      </c>
      <c r="G132" s="42">
        <v>113.4</v>
      </c>
      <c r="H132" s="43">
        <v>43427</v>
      </c>
      <c r="J132" s="12"/>
      <c r="K132" s="38"/>
    </row>
    <row r="133" spans="1:16" customFormat="1" x14ac:dyDescent="0.25">
      <c r="A133" s="41" t="s">
        <v>704</v>
      </c>
      <c r="B133" s="44" t="s">
        <v>26</v>
      </c>
      <c r="C133" s="45" t="s">
        <v>39</v>
      </c>
      <c r="D133" s="41" t="s">
        <v>694</v>
      </c>
      <c r="E133" s="41" t="s">
        <v>699</v>
      </c>
      <c r="F133" s="41" t="s">
        <v>381</v>
      </c>
      <c r="G133" s="42">
        <v>1006.8</v>
      </c>
      <c r="H133" s="43">
        <v>43427</v>
      </c>
      <c r="J133" s="12"/>
      <c r="K133" s="38"/>
    </row>
    <row r="134" spans="1:16" customFormat="1" x14ac:dyDescent="0.25">
      <c r="A134" s="41" t="s">
        <v>706</v>
      </c>
      <c r="B134" s="44" t="s">
        <v>26</v>
      </c>
      <c r="C134" s="45" t="s">
        <v>39</v>
      </c>
      <c r="D134" s="41" t="s">
        <v>694</v>
      </c>
      <c r="E134" s="41" t="s">
        <v>705</v>
      </c>
      <c r="F134" s="41" t="s">
        <v>380</v>
      </c>
      <c r="G134" s="42">
        <v>4689</v>
      </c>
      <c r="H134" s="43">
        <v>43427</v>
      </c>
      <c r="J134" s="12"/>
      <c r="K134" s="38"/>
    </row>
    <row r="135" spans="1:16" customFormat="1" x14ac:dyDescent="0.25">
      <c r="A135" s="41" t="s">
        <v>708</v>
      </c>
      <c r="B135" s="44" t="s">
        <v>26</v>
      </c>
      <c r="C135" s="45" t="s">
        <v>39</v>
      </c>
      <c r="D135" s="41" t="s">
        <v>694</v>
      </c>
      <c r="E135" s="41" t="s">
        <v>707</v>
      </c>
      <c r="F135" s="41" t="s">
        <v>378</v>
      </c>
      <c r="G135" s="42">
        <v>367</v>
      </c>
      <c r="H135" s="43">
        <v>43427</v>
      </c>
      <c r="J135" s="12"/>
      <c r="K135" s="38"/>
    </row>
    <row r="136" spans="1:16" customFormat="1" x14ac:dyDescent="0.25">
      <c r="A136" s="41" t="s">
        <v>709</v>
      </c>
      <c r="B136" s="44" t="s">
        <v>26</v>
      </c>
      <c r="C136" s="45" t="s">
        <v>39</v>
      </c>
      <c r="D136" s="41" t="s">
        <v>694</v>
      </c>
      <c r="E136" s="41" t="s">
        <v>707</v>
      </c>
      <c r="F136" s="41" t="s">
        <v>385</v>
      </c>
      <c r="G136" s="42">
        <v>288</v>
      </c>
      <c r="H136" s="43">
        <v>43427</v>
      </c>
      <c r="J136" s="12"/>
      <c r="K136" s="38"/>
    </row>
    <row r="137" spans="1:16" customFormat="1" x14ac:dyDescent="0.25">
      <c r="A137" s="41" t="s">
        <v>711</v>
      </c>
      <c r="B137" s="44" t="s">
        <v>26</v>
      </c>
      <c r="C137" s="45" t="s">
        <v>39</v>
      </c>
      <c r="D137" s="41" t="s">
        <v>694</v>
      </c>
      <c r="E137" s="41" t="s">
        <v>710</v>
      </c>
      <c r="F137" s="41" t="s">
        <v>388</v>
      </c>
      <c r="G137" s="42">
        <v>4177.2</v>
      </c>
      <c r="H137" s="43">
        <v>43427</v>
      </c>
      <c r="J137" s="12"/>
      <c r="K137" s="38"/>
    </row>
    <row r="138" spans="1:16" customFormat="1" x14ac:dyDescent="0.25">
      <c r="A138" s="41" t="s">
        <v>712</v>
      </c>
      <c r="B138" s="44" t="s">
        <v>26</v>
      </c>
      <c r="C138" s="45" t="s">
        <v>39</v>
      </c>
      <c r="D138" s="41" t="s">
        <v>694</v>
      </c>
      <c r="E138" s="41" t="s">
        <v>710</v>
      </c>
      <c r="F138" s="41" t="s">
        <v>393</v>
      </c>
      <c r="G138" s="42">
        <v>4218</v>
      </c>
      <c r="H138" s="43">
        <v>43427</v>
      </c>
      <c r="J138" s="12"/>
      <c r="K138" s="38"/>
    </row>
    <row r="139" spans="1:16" customFormat="1" x14ac:dyDescent="0.25">
      <c r="A139" s="41" t="s">
        <v>713</v>
      </c>
      <c r="B139" s="44" t="s">
        <v>26</v>
      </c>
      <c r="C139" s="45" t="s">
        <v>39</v>
      </c>
      <c r="D139" s="41" t="s">
        <v>694</v>
      </c>
      <c r="E139" s="41" t="s">
        <v>710</v>
      </c>
      <c r="F139" s="41" t="s">
        <v>376</v>
      </c>
      <c r="G139" s="42">
        <v>1401.6</v>
      </c>
      <c r="H139" s="43">
        <v>43427</v>
      </c>
      <c r="J139" s="12"/>
      <c r="K139" s="38"/>
    </row>
    <row r="140" spans="1:16" customFormat="1" x14ac:dyDescent="0.25">
      <c r="A140" s="41" t="s">
        <v>714</v>
      </c>
      <c r="B140" s="44" t="s">
        <v>26</v>
      </c>
      <c r="C140" s="45" t="s">
        <v>39</v>
      </c>
      <c r="D140" s="41" t="s">
        <v>694</v>
      </c>
      <c r="E140" s="41" t="s">
        <v>710</v>
      </c>
      <c r="F140" s="41" t="s">
        <v>381</v>
      </c>
      <c r="G140" s="42">
        <v>374</v>
      </c>
      <c r="H140" s="43">
        <v>43427</v>
      </c>
      <c r="J140" s="12"/>
      <c r="K140" s="38"/>
    </row>
    <row r="141" spans="1:16" customFormat="1" x14ac:dyDescent="0.25">
      <c r="A141" s="41" t="s">
        <v>715</v>
      </c>
      <c r="B141" s="44" t="s">
        <v>26</v>
      </c>
      <c r="C141" s="45" t="s">
        <v>39</v>
      </c>
      <c r="D141" s="41" t="s">
        <v>694</v>
      </c>
      <c r="E141" s="41" t="s">
        <v>710</v>
      </c>
      <c r="F141" s="41" t="s">
        <v>392</v>
      </c>
      <c r="G141" s="42">
        <v>201</v>
      </c>
      <c r="H141" s="43">
        <v>43427</v>
      </c>
      <c r="J141" s="12"/>
      <c r="K141" s="38"/>
      <c r="N141" s="40"/>
      <c r="O141" s="40"/>
      <c r="P141" s="40"/>
    </row>
    <row r="142" spans="1:16" customFormat="1" x14ac:dyDescent="0.25">
      <c r="A142" s="41" t="s">
        <v>717</v>
      </c>
      <c r="B142" s="44" t="s">
        <v>26</v>
      </c>
      <c r="C142" s="45" t="s">
        <v>39</v>
      </c>
      <c r="D142" s="41" t="s">
        <v>694</v>
      </c>
      <c r="E142" s="41" t="s">
        <v>716</v>
      </c>
      <c r="F142" s="41" t="s">
        <v>385</v>
      </c>
      <c r="G142" s="42">
        <v>1075.2</v>
      </c>
      <c r="H142" s="43">
        <v>43427</v>
      </c>
      <c r="J142" s="12"/>
      <c r="K142" s="38"/>
    </row>
    <row r="143" spans="1:16" customFormat="1" x14ac:dyDescent="0.25">
      <c r="A143" s="41" t="s">
        <v>718</v>
      </c>
      <c r="B143" s="44" t="s">
        <v>26</v>
      </c>
      <c r="C143" s="45" t="s">
        <v>39</v>
      </c>
      <c r="D143" s="41" t="s">
        <v>694</v>
      </c>
      <c r="E143" s="41" t="s">
        <v>716</v>
      </c>
      <c r="F143" s="41" t="s">
        <v>376</v>
      </c>
      <c r="G143" s="42">
        <v>156.6</v>
      </c>
      <c r="H143" s="43">
        <v>43427</v>
      </c>
      <c r="J143" s="12"/>
      <c r="K143" s="38"/>
    </row>
    <row r="144" spans="1:16" customFormat="1" x14ac:dyDescent="0.25">
      <c r="A144" s="41" t="s">
        <v>719</v>
      </c>
      <c r="B144" s="44" t="s">
        <v>26</v>
      </c>
      <c r="C144" s="45" t="s">
        <v>39</v>
      </c>
      <c r="D144" s="41" t="s">
        <v>694</v>
      </c>
      <c r="E144" s="41" t="s">
        <v>716</v>
      </c>
      <c r="F144" s="41" t="s">
        <v>397</v>
      </c>
      <c r="G144" s="42">
        <v>1620</v>
      </c>
      <c r="H144" s="43">
        <v>43427</v>
      </c>
      <c r="J144" s="12"/>
      <c r="K144" s="38"/>
    </row>
    <row r="145" spans="1:11" customFormat="1" x14ac:dyDescent="0.25">
      <c r="A145" s="41" t="s">
        <v>721</v>
      </c>
      <c r="B145" s="44" t="s">
        <v>16</v>
      </c>
      <c r="C145" s="45" t="s">
        <v>944</v>
      </c>
      <c r="D145" s="41" t="s">
        <v>720</v>
      </c>
      <c r="E145" s="45" t="s">
        <v>972</v>
      </c>
      <c r="F145" s="41" t="s">
        <v>392</v>
      </c>
      <c r="G145" s="42">
        <v>28320</v>
      </c>
      <c r="H145" s="43">
        <v>43427</v>
      </c>
      <c r="J145" s="12"/>
      <c r="K145" s="38"/>
    </row>
    <row r="146" spans="1:11" customFormat="1" x14ac:dyDescent="0.25">
      <c r="A146" s="46" t="s">
        <v>722</v>
      </c>
      <c r="B146" s="47" t="s">
        <v>16</v>
      </c>
      <c r="C146" s="48" t="s">
        <v>944</v>
      </c>
      <c r="D146" s="46" t="s">
        <v>720</v>
      </c>
      <c r="E146" s="48" t="s">
        <v>973</v>
      </c>
      <c r="F146" s="46" t="s">
        <v>381</v>
      </c>
      <c r="G146" s="49">
        <v>4800</v>
      </c>
      <c r="H146" s="50">
        <v>43427</v>
      </c>
      <c r="I146" s="84"/>
      <c r="J146" s="12"/>
      <c r="K146" s="38"/>
    </row>
    <row r="147" spans="1:11" customFormat="1" x14ac:dyDescent="0.25">
      <c r="A147" s="41" t="s">
        <v>723</v>
      </c>
      <c r="B147" s="44" t="s">
        <v>40</v>
      </c>
      <c r="C147" s="45" t="s">
        <v>930</v>
      </c>
      <c r="D147" s="41" t="s">
        <v>399</v>
      </c>
      <c r="E147" s="41" t="s">
        <v>403</v>
      </c>
      <c r="F147" s="41" t="s">
        <v>390</v>
      </c>
      <c r="G147" s="42">
        <v>720</v>
      </c>
      <c r="H147" s="43">
        <v>43439</v>
      </c>
      <c r="J147" s="12"/>
      <c r="K147" s="38"/>
    </row>
    <row r="148" spans="1:11" customFormat="1" x14ac:dyDescent="0.25">
      <c r="A148" s="41" t="s">
        <v>724</v>
      </c>
      <c r="B148" s="44" t="s">
        <v>40</v>
      </c>
      <c r="C148" s="45" t="s">
        <v>930</v>
      </c>
      <c r="D148" s="41" t="s">
        <v>399</v>
      </c>
      <c r="E148" s="41" t="s">
        <v>403</v>
      </c>
      <c r="F148" s="41" t="s">
        <v>404</v>
      </c>
      <c r="G148" s="42">
        <v>9790.7999999999993</v>
      </c>
      <c r="H148" s="43">
        <v>43439</v>
      </c>
      <c r="J148" s="12"/>
      <c r="K148" s="38"/>
    </row>
    <row r="149" spans="1:11" customFormat="1" x14ac:dyDescent="0.25">
      <c r="A149" s="41" t="s">
        <v>725</v>
      </c>
      <c r="B149" s="44" t="s">
        <v>40</v>
      </c>
      <c r="C149" s="45" t="s">
        <v>945</v>
      </c>
      <c r="D149" s="41" t="s">
        <v>374</v>
      </c>
      <c r="E149" s="41" t="s">
        <v>375</v>
      </c>
      <c r="F149" s="41" t="s">
        <v>376</v>
      </c>
      <c r="G149" s="42">
        <v>805.2</v>
      </c>
      <c r="H149" s="43">
        <v>43447</v>
      </c>
      <c r="J149" s="12"/>
      <c r="K149" s="38"/>
    </row>
    <row r="150" spans="1:11" customFormat="1" x14ac:dyDescent="0.25">
      <c r="A150" s="41" t="s">
        <v>726</v>
      </c>
      <c r="B150" s="44" t="s">
        <v>40</v>
      </c>
      <c r="C150" s="45" t="s">
        <v>945</v>
      </c>
      <c r="D150" s="41" t="s">
        <v>374</v>
      </c>
      <c r="E150" s="41" t="s">
        <v>377</v>
      </c>
      <c r="F150" s="41" t="s">
        <v>378</v>
      </c>
      <c r="G150" s="42">
        <v>1558</v>
      </c>
      <c r="H150" s="43">
        <v>43447</v>
      </c>
      <c r="J150" s="12"/>
      <c r="K150" s="38"/>
    </row>
    <row r="151" spans="1:11" customFormat="1" x14ac:dyDescent="0.25">
      <c r="A151" s="41" t="s">
        <v>727</v>
      </c>
      <c r="B151" s="44" t="s">
        <v>40</v>
      </c>
      <c r="C151" s="45" t="s">
        <v>945</v>
      </c>
      <c r="D151" s="41" t="s">
        <v>374</v>
      </c>
      <c r="E151" s="41" t="s">
        <v>377</v>
      </c>
      <c r="F151" s="41" t="s">
        <v>379</v>
      </c>
      <c r="G151" s="42">
        <v>8366</v>
      </c>
      <c r="H151" s="43">
        <v>43447</v>
      </c>
      <c r="J151" s="12"/>
      <c r="K151" s="38"/>
    </row>
    <row r="152" spans="1:11" customFormat="1" x14ac:dyDescent="0.25">
      <c r="A152" s="41" t="s">
        <v>728</v>
      </c>
      <c r="B152" s="44" t="s">
        <v>40</v>
      </c>
      <c r="C152" s="45" t="s">
        <v>945</v>
      </c>
      <c r="D152" s="41" t="s">
        <v>374</v>
      </c>
      <c r="E152" s="41" t="s">
        <v>377</v>
      </c>
      <c r="F152" s="41" t="s">
        <v>380</v>
      </c>
      <c r="G152" s="42">
        <v>16119</v>
      </c>
      <c r="H152" s="43">
        <v>43447</v>
      </c>
      <c r="J152" s="12"/>
      <c r="K152" s="38"/>
    </row>
    <row r="153" spans="1:11" customFormat="1" x14ac:dyDescent="0.25">
      <c r="A153" s="41" t="s">
        <v>729</v>
      </c>
      <c r="B153" s="44" t="s">
        <v>40</v>
      </c>
      <c r="C153" s="45" t="s">
        <v>945</v>
      </c>
      <c r="D153" s="41" t="s">
        <v>374</v>
      </c>
      <c r="E153" s="41" t="s">
        <v>377</v>
      </c>
      <c r="F153" s="41" t="s">
        <v>381</v>
      </c>
      <c r="G153" s="42">
        <v>2069</v>
      </c>
      <c r="H153" s="43">
        <v>43447</v>
      </c>
      <c r="J153" s="12"/>
      <c r="K153" s="38"/>
    </row>
    <row r="154" spans="1:11" customFormat="1" x14ac:dyDescent="0.25">
      <c r="A154" s="41" t="s">
        <v>730</v>
      </c>
      <c r="B154" s="44" t="s">
        <v>40</v>
      </c>
      <c r="C154" s="45" t="s">
        <v>945</v>
      </c>
      <c r="D154" s="41" t="s">
        <v>374</v>
      </c>
      <c r="E154" s="41" t="s">
        <v>382</v>
      </c>
      <c r="F154" s="41" t="s">
        <v>376</v>
      </c>
      <c r="G154" s="42">
        <v>1771</v>
      </c>
      <c r="H154" s="43">
        <v>43447</v>
      </c>
      <c r="J154" s="12"/>
      <c r="K154" s="38"/>
    </row>
    <row r="155" spans="1:11" customFormat="1" x14ac:dyDescent="0.25">
      <c r="A155" s="41" t="s">
        <v>731</v>
      </c>
      <c r="B155" s="44" t="s">
        <v>40</v>
      </c>
      <c r="C155" s="45" t="s">
        <v>945</v>
      </c>
      <c r="D155" s="41" t="s">
        <v>374</v>
      </c>
      <c r="E155" s="41" t="s">
        <v>382</v>
      </c>
      <c r="F155" s="41" t="s">
        <v>381</v>
      </c>
      <c r="G155" s="42">
        <v>2297</v>
      </c>
      <c r="H155" s="43">
        <v>43447</v>
      </c>
      <c r="J155" s="12"/>
      <c r="K155" s="38"/>
    </row>
    <row r="156" spans="1:11" customFormat="1" x14ac:dyDescent="0.25">
      <c r="A156" s="41" t="s">
        <v>732</v>
      </c>
      <c r="B156" s="44" t="s">
        <v>14</v>
      </c>
      <c r="C156" s="45" t="s">
        <v>946</v>
      </c>
      <c r="D156" s="41" t="s">
        <v>383</v>
      </c>
      <c r="E156" s="41" t="s">
        <v>384</v>
      </c>
      <c r="F156" s="41" t="s">
        <v>376</v>
      </c>
      <c r="G156" s="42">
        <v>2362</v>
      </c>
      <c r="H156" s="43">
        <v>43439</v>
      </c>
      <c r="J156" s="12"/>
      <c r="K156" s="38"/>
    </row>
    <row r="157" spans="1:11" customFormat="1" x14ac:dyDescent="0.25">
      <c r="A157" s="41" t="s">
        <v>733</v>
      </c>
      <c r="B157" s="44" t="s">
        <v>14</v>
      </c>
      <c r="C157" s="45" t="s">
        <v>946</v>
      </c>
      <c r="D157" s="41" t="s">
        <v>383</v>
      </c>
      <c r="E157" s="41" t="s">
        <v>384</v>
      </c>
      <c r="F157" s="41" t="s">
        <v>385</v>
      </c>
      <c r="G157" s="42">
        <v>650</v>
      </c>
      <c r="H157" s="43">
        <v>43439</v>
      </c>
      <c r="J157" s="12"/>
      <c r="K157" s="38"/>
    </row>
    <row r="158" spans="1:11" customFormat="1" x14ac:dyDescent="0.25">
      <c r="A158" s="41" t="s">
        <v>734</v>
      </c>
      <c r="B158" s="44" t="s">
        <v>14</v>
      </c>
      <c r="C158" s="45" t="s">
        <v>946</v>
      </c>
      <c r="D158" s="41" t="s">
        <v>383</v>
      </c>
      <c r="E158" s="41" t="s">
        <v>384</v>
      </c>
      <c r="F158" s="41" t="s">
        <v>380</v>
      </c>
      <c r="G158" s="42">
        <v>99233</v>
      </c>
      <c r="H158" s="43">
        <v>43439</v>
      </c>
      <c r="J158" s="12"/>
      <c r="K158" s="38"/>
    </row>
    <row r="159" spans="1:11" customFormat="1" x14ac:dyDescent="0.25">
      <c r="A159" s="41" t="s">
        <v>735</v>
      </c>
      <c r="B159" s="44" t="s">
        <v>14</v>
      </c>
      <c r="C159" s="45" t="s">
        <v>946</v>
      </c>
      <c r="D159" s="41" t="s">
        <v>383</v>
      </c>
      <c r="E159" s="41" t="s">
        <v>384</v>
      </c>
      <c r="F159" s="41" t="s">
        <v>381</v>
      </c>
      <c r="G159" s="42">
        <v>7294.2</v>
      </c>
      <c r="H159" s="43">
        <v>43439</v>
      </c>
      <c r="J159" s="12"/>
      <c r="K159" s="38"/>
    </row>
    <row r="160" spans="1:11" customFormat="1" x14ac:dyDescent="0.25">
      <c r="A160" s="41" t="s">
        <v>736</v>
      </c>
      <c r="B160" s="44" t="s">
        <v>16</v>
      </c>
      <c r="C160" s="45" t="s">
        <v>947</v>
      </c>
      <c r="D160" s="41" t="s">
        <v>386</v>
      </c>
      <c r="E160" s="41" t="s">
        <v>387</v>
      </c>
      <c r="F160" s="41" t="s">
        <v>388</v>
      </c>
      <c r="G160" s="42">
        <v>350000</v>
      </c>
      <c r="H160" s="43">
        <v>43439</v>
      </c>
      <c r="J160" s="12"/>
      <c r="K160" s="38"/>
    </row>
    <row r="161" spans="1:11" customFormat="1" x14ac:dyDescent="0.25">
      <c r="A161" s="41" t="s">
        <v>738</v>
      </c>
      <c r="B161" s="44" t="s">
        <v>16</v>
      </c>
      <c r="C161" s="45" t="s">
        <v>61</v>
      </c>
      <c r="D161" s="41" t="s">
        <v>737</v>
      </c>
      <c r="E161" s="41" t="s">
        <v>389</v>
      </c>
      <c r="F161" s="41" t="s">
        <v>376</v>
      </c>
      <c r="G161" s="42">
        <v>9140</v>
      </c>
      <c r="H161" s="43">
        <v>43439</v>
      </c>
      <c r="J161" s="12"/>
      <c r="K161" s="38"/>
    </row>
    <row r="162" spans="1:11" customFormat="1" x14ac:dyDescent="0.25">
      <c r="A162" s="41" t="s">
        <v>739</v>
      </c>
      <c r="B162" s="44" t="s">
        <v>16</v>
      </c>
      <c r="C162" s="45" t="s">
        <v>61</v>
      </c>
      <c r="D162" s="41" t="s">
        <v>737</v>
      </c>
      <c r="E162" s="41" t="s">
        <v>389</v>
      </c>
      <c r="F162" s="41" t="s">
        <v>390</v>
      </c>
      <c r="G162" s="42">
        <v>397</v>
      </c>
      <c r="H162" s="43">
        <v>43439</v>
      </c>
      <c r="J162" s="12"/>
      <c r="K162" s="38"/>
    </row>
    <row r="163" spans="1:11" customFormat="1" x14ac:dyDescent="0.25">
      <c r="A163" s="41" t="s">
        <v>740</v>
      </c>
      <c r="B163" s="44" t="s">
        <v>16</v>
      </c>
      <c r="C163" s="45" t="s">
        <v>61</v>
      </c>
      <c r="D163" s="41" t="s">
        <v>737</v>
      </c>
      <c r="E163" s="41" t="s">
        <v>389</v>
      </c>
      <c r="F163" s="41" t="s">
        <v>391</v>
      </c>
      <c r="G163" s="42">
        <v>63509</v>
      </c>
      <c r="H163" s="43">
        <v>43439</v>
      </c>
      <c r="J163" s="12"/>
      <c r="K163" s="38"/>
    </row>
    <row r="164" spans="1:11" customFormat="1" x14ac:dyDescent="0.25">
      <c r="A164" s="41" t="s">
        <v>741</v>
      </c>
      <c r="B164" s="44" t="s">
        <v>16</v>
      </c>
      <c r="C164" s="45" t="s">
        <v>61</v>
      </c>
      <c r="D164" s="41" t="s">
        <v>737</v>
      </c>
      <c r="E164" s="41" t="s">
        <v>389</v>
      </c>
      <c r="F164" s="41" t="s">
        <v>378</v>
      </c>
      <c r="G164" s="42">
        <v>308</v>
      </c>
      <c r="H164" s="43">
        <v>43439</v>
      </c>
      <c r="J164" s="12"/>
      <c r="K164" s="38"/>
    </row>
    <row r="165" spans="1:11" customFormat="1" x14ac:dyDescent="0.25">
      <c r="A165" s="41" t="s">
        <v>742</v>
      </c>
      <c r="B165" s="44" t="s">
        <v>16</v>
      </c>
      <c r="C165" s="45" t="s">
        <v>61</v>
      </c>
      <c r="D165" s="41" t="s">
        <v>737</v>
      </c>
      <c r="E165" s="41" t="s">
        <v>389</v>
      </c>
      <c r="F165" s="41" t="s">
        <v>392</v>
      </c>
      <c r="G165" s="42">
        <v>762</v>
      </c>
      <c r="H165" s="43">
        <v>43439</v>
      </c>
      <c r="J165" s="12"/>
      <c r="K165" s="38"/>
    </row>
    <row r="166" spans="1:11" customFormat="1" x14ac:dyDescent="0.25">
      <c r="A166" s="41" t="s">
        <v>743</v>
      </c>
      <c r="B166" s="44" t="s">
        <v>16</v>
      </c>
      <c r="C166" s="45" t="s">
        <v>61</v>
      </c>
      <c r="D166" s="41" t="s">
        <v>737</v>
      </c>
      <c r="E166" s="41" t="s">
        <v>389</v>
      </c>
      <c r="F166" s="41" t="s">
        <v>379</v>
      </c>
      <c r="G166" s="42">
        <v>9000</v>
      </c>
      <c r="H166" s="43">
        <v>43439</v>
      </c>
      <c r="J166" s="12"/>
      <c r="K166" s="38"/>
    </row>
    <row r="167" spans="1:11" customFormat="1" x14ac:dyDescent="0.25">
      <c r="A167" s="41" t="s">
        <v>744</v>
      </c>
      <c r="B167" s="44" t="s">
        <v>16</v>
      </c>
      <c r="C167" s="45" t="s">
        <v>61</v>
      </c>
      <c r="D167" s="41" t="s">
        <v>737</v>
      </c>
      <c r="E167" s="41" t="s">
        <v>389</v>
      </c>
      <c r="F167" s="41" t="s">
        <v>380</v>
      </c>
      <c r="G167" s="42">
        <v>94164</v>
      </c>
      <c r="H167" s="43">
        <v>43439</v>
      </c>
      <c r="J167" s="12"/>
      <c r="K167" s="38"/>
    </row>
    <row r="168" spans="1:11" customFormat="1" x14ac:dyDescent="0.25">
      <c r="A168" s="41" t="s">
        <v>745</v>
      </c>
      <c r="B168" s="44" t="s">
        <v>16</v>
      </c>
      <c r="C168" s="45" t="s">
        <v>61</v>
      </c>
      <c r="D168" s="41" t="s">
        <v>737</v>
      </c>
      <c r="E168" s="41" t="s">
        <v>389</v>
      </c>
      <c r="F168" s="41" t="s">
        <v>381</v>
      </c>
      <c r="G168" s="42">
        <v>34894</v>
      </c>
      <c r="H168" s="43">
        <v>43439</v>
      </c>
      <c r="J168" s="12"/>
      <c r="K168" s="38"/>
    </row>
    <row r="169" spans="1:11" customFormat="1" x14ac:dyDescent="0.25">
      <c r="A169" s="41" t="s">
        <v>746</v>
      </c>
      <c r="B169" s="44" t="s">
        <v>16</v>
      </c>
      <c r="C169" s="45" t="s">
        <v>61</v>
      </c>
      <c r="D169" s="41" t="s">
        <v>737</v>
      </c>
      <c r="E169" s="41" t="s">
        <v>389</v>
      </c>
      <c r="F169" s="41" t="s">
        <v>393</v>
      </c>
      <c r="G169" s="42">
        <v>38400</v>
      </c>
      <c r="H169" s="43">
        <v>43439</v>
      </c>
      <c r="J169" s="12"/>
      <c r="K169" s="38"/>
    </row>
    <row r="170" spans="1:11" customFormat="1" x14ac:dyDescent="0.25">
      <c r="A170" s="41" t="s">
        <v>747</v>
      </c>
      <c r="B170" s="44" t="s">
        <v>26</v>
      </c>
      <c r="C170" s="45" t="s">
        <v>79</v>
      </c>
      <c r="D170" s="41" t="s">
        <v>394</v>
      </c>
      <c r="E170" s="45" t="s">
        <v>345</v>
      </c>
      <c r="F170" s="41" t="s">
        <v>385</v>
      </c>
      <c r="G170" s="42">
        <v>3600</v>
      </c>
      <c r="H170" s="43">
        <v>43439</v>
      </c>
      <c r="J170" s="12"/>
      <c r="K170" s="38"/>
    </row>
    <row r="171" spans="1:11" customFormat="1" x14ac:dyDescent="0.25">
      <c r="A171" s="41" t="s">
        <v>748</v>
      </c>
      <c r="B171" s="44" t="s">
        <v>26</v>
      </c>
      <c r="C171" s="45" t="s">
        <v>79</v>
      </c>
      <c r="D171" s="41" t="s">
        <v>394</v>
      </c>
      <c r="E171" s="45" t="s">
        <v>345</v>
      </c>
      <c r="F171" s="41" t="s">
        <v>395</v>
      </c>
      <c r="G171" s="42">
        <v>19940</v>
      </c>
      <c r="H171" s="43">
        <v>43439</v>
      </c>
      <c r="J171" s="12"/>
      <c r="K171" s="38"/>
    </row>
    <row r="172" spans="1:11" customFormat="1" x14ac:dyDescent="0.25">
      <c r="A172" s="41" t="s">
        <v>749</v>
      </c>
      <c r="B172" s="44" t="s">
        <v>26</v>
      </c>
      <c r="C172" s="45" t="s">
        <v>79</v>
      </c>
      <c r="D172" s="41" t="s">
        <v>394</v>
      </c>
      <c r="E172" s="45" t="s">
        <v>345</v>
      </c>
      <c r="F172" s="41" t="s">
        <v>396</v>
      </c>
      <c r="G172" s="42">
        <v>1798</v>
      </c>
      <c r="H172" s="43">
        <v>43439</v>
      </c>
      <c r="J172" s="12"/>
      <c r="K172" s="38"/>
    </row>
    <row r="173" spans="1:11" customFormat="1" x14ac:dyDescent="0.25">
      <c r="A173" s="41" t="s">
        <v>750</v>
      </c>
      <c r="B173" s="44" t="s">
        <v>26</v>
      </c>
      <c r="C173" s="45" t="s">
        <v>79</v>
      </c>
      <c r="D173" s="41" t="s">
        <v>394</v>
      </c>
      <c r="E173" s="45" t="s">
        <v>345</v>
      </c>
      <c r="F173" s="41" t="s">
        <v>396</v>
      </c>
      <c r="G173" s="42">
        <v>15000</v>
      </c>
      <c r="H173" s="43">
        <v>43439</v>
      </c>
      <c r="J173" s="12"/>
      <c r="K173" s="38"/>
    </row>
    <row r="174" spans="1:11" customFormat="1" x14ac:dyDescent="0.25">
      <c r="A174" s="41" t="s">
        <v>751</v>
      </c>
      <c r="B174" s="44" t="s">
        <v>26</v>
      </c>
      <c r="C174" s="45" t="s">
        <v>79</v>
      </c>
      <c r="D174" s="41" t="s">
        <v>394</v>
      </c>
      <c r="E174" s="45" t="s">
        <v>345</v>
      </c>
      <c r="F174" s="41" t="s">
        <v>397</v>
      </c>
      <c r="G174" s="42">
        <v>107853</v>
      </c>
      <c r="H174" s="43">
        <v>43439</v>
      </c>
      <c r="J174" s="12"/>
      <c r="K174" s="38"/>
    </row>
    <row r="175" spans="1:11" customFormat="1" x14ac:dyDescent="0.25">
      <c r="A175" s="41" t="s">
        <v>752</v>
      </c>
      <c r="B175" s="44" t="s">
        <v>26</v>
      </c>
      <c r="C175" s="45" t="s">
        <v>79</v>
      </c>
      <c r="D175" s="41" t="s">
        <v>394</v>
      </c>
      <c r="E175" s="45" t="s">
        <v>345</v>
      </c>
      <c r="F175" s="41" t="s">
        <v>381</v>
      </c>
      <c r="G175" s="42">
        <v>3809</v>
      </c>
      <c r="H175" s="43">
        <v>43439</v>
      </c>
      <c r="J175" s="12"/>
      <c r="K175" s="38"/>
    </row>
    <row r="176" spans="1:11" customFormat="1" x14ac:dyDescent="0.25">
      <c r="A176" s="41" t="s">
        <v>753</v>
      </c>
      <c r="B176" s="44" t="s">
        <v>26</v>
      </c>
      <c r="C176" s="45" t="s">
        <v>79</v>
      </c>
      <c r="D176" s="41" t="s">
        <v>394</v>
      </c>
      <c r="E176" s="45" t="s">
        <v>345</v>
      </c>
      <c r="F176" s="41" t="s">
        <v>398</v>
      </c>
      <c r="G176" s="42">
        <v>198000</v>
      </c>
      <c r="H176" s="43">
        <v>43439</v>
      </c>
      <c r="J176" s="12"/>
      <c r="K176" s="38"/>
    </row>
    <row r="177" spans="1:11" customFormat="1" x14ac:dyDescent="0.25">
      <c r="A177" s="41" t="s">
        <v>754</v>
      </c>
      <c r="B177" s="44" t="s">
        <v>40</v>
      </c>
      <c r="C177" s="45" t="s">
        <v>930</v>
      </c>
      <c r="D177" s="41" t="s">
        <v>399</v>
      </c>
      <c r="E177" s="41" t="s">
        <v>400</v>
      </c>
      <c r="F177" s="41" t="s">
        <v>385</v>
      </c>
      <c r="G177" s="42">
        <v>663</v>
      </c>
      <c r="H177" s="43">
        <v>43439</v>
      </c>
      <c r="J177" s="12"/>
      <c r="K177" s="38"/>
    </row>
    <row r="178" spans="1:11" customFormat="1" x14ac:dyDescent="0.25">
      <c r="A178" s="41" t="s">
        <v>755</v>
      </c>
      <c r="B178" s="44" t="s">
        <v>40</v>
      </c>
      <c r="C178" s="45" t="s">
        <v>930</v>
      </c>
      <c r="D178" s="41" t="s">
        <v>399</v>
      </c>
      <c r="E178" s="41" t="s">
        <v>400</v>
      </c>
      <c r="F178" s="41" t="s">
        <v>391</v>
      </c>
      <c r="G178" s="42">
        <v>34526</v>
      </c>
      <c r="H178" s="43">
        <v>43439</v>
      </c>
      <c r="J178" s="12"/>
      <c r="K178" s="38"/>
    </row>
    <row r="179" spans="1:11" customFormat="1" x14ac:dyDescent="0.25">
      <c r="A179" s="41" t="s">
        <v>756</v>
      </c>
      <c r="B179" s="44" t="s">
        <v>40</v>
      </c>
      <c r="C179" s="45" t="s">
        <v>930</v>
      </c>
      <c r="D179" s="41" t="s">
        <v>399</v>
      </c>
      <c r="E179" s="41" t="s">
        <v>400</v>
      </c>
      <c r="F179" s="41" t="s">
        <v>401</v>
      </c>
      <c r="G179" s="42">
        <v>5973</v>
      </c>
      <c r="H179" s="43">
        <v>43439</v>
      </c>
      <c r="J179" s="12"/>
      <c r="K179" s="38"/>
    </row>
    <row r="180" spans="1:11" customFormat="1" x14ac:dyDescent="0.25">
      <c r="A180" s="41" t="s">
        <v>757</v>
      </c>
      <c r="B180" s="44" t="s">
        <v>40</v>
      </c>
      <c r="C180" s="45" t="s">
        <v>930</v>
      </c>
      <c r="D180" s="41" t="s">
        <v>399</v>
      </c>
      <c r="E180" s="41" t="s">
        <v>400</v>
      </c>
      <c r="F180" s="41" t="s">
        <v>401</v>
      </c>
      <c r="G180" s="42">
        <v>6946</v>
      </c>
      <c r="H180" s="43">
        <v>43439</v>
      </c>
      <c r="J180" s="12"/>
      <c r="K180" s="38"/>
    </row>
    <row r="181" spans="1:11" customFormat="1" x14ac:dyDescent="0.25">
      <c r="A181" s="41" t="s">
        <v>758</v>
      </c>
      <c r="B181" s="44" t="s">
        <v>40</v>
      </c>
      <c r="C181" s="45" t="s">
        <v>930</v>
      </c>
      <c r="D181" s="41" t="s">
        <v>399</v>
      </c>
      <c r="E181" s="41" t="s">
        <v>400</v>
      </c>
      <c r="F181" s="41" t="s">
        <v>401</v>
      </c>
      <c r="G181" s="42">
        <v>25392</v>
      </c>
      <c r="H181" s="43">
        <v>43439</v>
      </c>
      <c r="J181" s="12"/>
      <c r="K181" s="38"/>
    </row>
    <row r="182" spans="1:11" customFormat="1" x14ac:dyDescent="0.25">
      <c r="A182" s="41" t="s">
        <v>759</v>
      </c>
      <c r="B182" s="44" t="s">
        <v>40</v>
      </c>
      <c r="C182" s="45" t="s">
        <v>930</v>
      </c>
      <c r="D182" s="41" t="s">
        <v>399</v>
      </c>
      <c r="E182" s="41" t="s">
        <v>400</v>
      </c>
      <c r="F182" s="41" t="s">
        <v>380</v>
      </c>
      <c r="G182" s="42">
        <v>100176</v>
      </c>
      <c r="H182" s="43">
        <v>43439</v>
      </c>
      <c r="J182" s="12"/>
      <c r="K182" s="38"/>
    </row>
    <row r="183" spans="1:11" customFormat="1" x14ac:dyDescent="0.25">
      <c r="A183" s="41" t="s">
        <v>760</v>
      </c>
      <c r="B183" s="44" t="s">
        <v>40</v>
      </c>
      <c r="C183" s="45" t="s">
        <v>930</v>
      </c>
      <c r="D183" s="41" t="s">
        <v>399</v>
      </c>
      <c r="E183" s="41" t="s">
        <v>402</v>
      </c>
      <c r="F183" s="41" t="s">
        <v>385</v>
      </c>
      <c r="G183" s="42">
        <v>1682.4</v>
      </c>
      <c r="H183" s="43">
        <v>43439</v>
      </c>
      <c r="J183" s="12"/>
      <c r="K183" s="38"/>
    </row>
    <row r="184" spans="1:11" customFormat="1" x14ac:dyDescent="0.25">
      <c r="A184" s="41" t="s">
        <v>761</v>
      </c>
      <c r="B184" s="44" t="s">
        <v>40</v>
      </c>
      <c r="C184" s="45" t="s">
        <v>930</v>
      </c>
      <c r="D184" s="41" t="s">
        <v>399</v>
      </c>
      <c r="E184" s="41" t="s">
        <v>402</v>
      </c>
      <c r="F184" s="41" t="s">
        <v>380</v>
      </c>
      <c r="G184" s="42">
        <v>54619.199999999997</v>
      </c>
      <c r="H184" s="43">
        <v>43439</v>
      </c>
      <c r="J184" s="12"/>
      <c r="K184" s="38"/>
    </row>
    <row r="185" spans="1:11" customFormat="1" x14ac:dyDescent="0.25">
      <c r="A185" s="41" t="s">
        <v>762</v>
      </c>
      <c r="B185" s="44" t="s">
        <v>40</v>
      </c>
      <c r="C185" s="45" t="s">
        <v>930</v>
      </c>
      <c r="D185" s="41" t="s">
        <v>399</v>
      </c>
      <c r="E185" s="41" t="s">
        <v>405</v>
      </c>
      <c r="F185" s="41" t="s">
        <v>381</v>
      </c>
      <c r="G185" s="42">
        <v>2337.6</v>
      </c>
      <c r="H185" s="43">
        <v>43439</v>
      </c>
      <c r="J185" s="12"/>
      <c r="K185" s="38"/>
    </row>
    <row r="186" spans="1:11" customFormat="1" x14ac:dyDescent="0.25">
      <c r="A186" s="41" t="s">
        <v>763</v>
      </c>
      <c r="B186" s="44" t="s">
        <v>14</v>
      </c>
      <c r="C186" s="45" t="s">
        <v>36</v>
      </c>
      <c r="D186" s="41" t="s">
        <v>35</v>
      </c>
      <c r="E186" s="41" t="s">
        <v>406</v>
      </c>
      <c r="F186" s="41" t="s">
        <v>385</v>
      </c>
      <c r="G186" s="42">
        <v>1516</v>
      </c>
      <c r="H186" s="43">
        <v>43439</v>
      </c>
      <c r="J186" s="12"/>
      <c r="K186" s="38"/>
    </row>
    <row r="187" spans="1:11" customFormat="1" x14ac:dyDescent="0.25">
      <c r="A187" s="41" t="s">
        <v>764</v>
      </c>
      <c r="B187" s="44" t="s">
        <v>14</v>
      </c>
      <c r="C187" s="45" t="s">
        <v>36</v>
      </c>
      <c r="D187" s="41" t="s">
        <v>35</v>
      </c>
      <c r="E187" s="41" t="s">
        <v>407</v>
      </c>
      <c r="F187" s="41" t="s">
        <v>376</v>
      </c>
      <c r="G187" s="42">
        <v>330</v>
      </c>
      <c r="H187" s="43">
        <v>43439</v>
      </c>
      <c r="J187" s="12"/>
      <c r="K187" s="38"/>
    </row>
    <row r="188" spans="1:11" customFormat="1" x14ac:dyDescent="0.25">
      <c r="A188" s="41" t="s">
        <v>765</v>
      </c>
      <c r="B188" s="44" t="s">
        <v>14</v>
      </c>
      <c r="C188" s="45" t="s">
        <v>36</v>
      </c>
      <c r="D188" s="41" t="s">
        <v>35</v>
      </c>
      <c r="E188" s="41" t="s">
        <v>408</v>
      </c>
      <c r="F188" s="41" t="s">
        <v>385</v>
      </c>
      <c r="G188" s="42">
        <v>1290</v>
      </c>
      <c r="H188" s="43">
        <v>43439</v>
      </c>
      <c r="J188" s="12"/>
      <c r="K188" s="38"/>
    </row>
    <row r="189" spans="1:11" customFormat="1" x14ac:dyDescent="0.25">
      <c r="A189" s="41" t="s">
        <v>766</v>
      </c>
      <c r="B189" s="44" t="s">
        <v>72</v>
      </c>
      <c r="C189" s="45" t="s">
        <v>948</v>
      </c>
      <c r="D189" s="41" t="s">
        <v>409</v>
      </c>
      <c r="E189" s="41" t="s">
        <v>410</v>
      </c>
      <c r="F189" s="41" t="s">
        <v>380</v>
      </c>
      <c r="G189" s="42">
        <v>10800</v>
      </c>
      <c r="H189" s="43">
        <v>43447</v>
      </c>
      <c r="J189" s="12"/>
      <c r="K189" s="38"/>
    </row>
    <row r="190" spans="1:11" customFormat="1" x14ac:dyDescent="0.25">
      <c r="A190" s="41" t="s">
        <v>767</v>
      </c>
      <c r="B190" s="44" t="s">
        <v>40</v>
      </c>
      <c r="C190" s="45" t="s">
        <v>949</v>
      </c>
      <c r="D190" s="45" t="s">
        <v>412</v>
      </c>
      <c r="E190" s="45" t="s">
        <v>411</v>
      </c>
      <c r="F190" s="41" t="s">
        <v>413</v>
      </c>
      <c r="G190" s="42">
        <v>26289.599999999999</v>
      </c>
      <c r="H190" s="43">
        <v>43439</v>
      </c>
      <c r="J190" s="12"/>
      <c r="K190" s="38"/>
    </row>
    <row r="191" spans="1:11" customFormat="1" x14ac:dyDescent="0.25">
      <c r="A191" s="41" t="s">
        <v>768</v>
      </c>
      <c r="B191" s="44" t="s">
        <v>16</v>
      </c>
      <c r="C191" s="45" t="s">
        <v>61</v>
      </c>
      <c r="D191" s="41" t="s">
        <v>414</v>
      </c>
      <c r="E191" s="41" t="s">
        <v>415</v>
      </c>
      <c r="F191" s="41" t="s">
        <v>376</v>
      </c>
      <c r="G191" s="42">
        <v>376</v>
      </c>
      <c r="H191" s="43">
        <v>43439</v>
      </c>
      <c r="J191" s="12"/>
      <c r="K191" s="38"/>
    </row>
    <row r="192" spans="1:11" customFormat="1" x14ac:dyDescent="0.25">
      <c r="A192" s="41" t="s">
        <v>769</v>
      </c>
      <c r="B192" s="44" t="s">
        <v>16</v>
      </c>
      <c r="C192" s="45" t="s">
        <v>61</v>
      </c>
      <c r="D192" s="41" t="s">
        <v>414</v>
      </c>
      <c r="E192" s="41" t="s">
        <v>415</v>
      </c>
      <c r="F192" s="41" t="s">
        <v>397</v>
      </c>
      <c r="G192" s="42">
        <v>3107</v>
      </c>
      <c r="H192" s="43">
        <v>43439</v>
      </c>
      <c r="J192" s="12"/>
      <c r="K192" s="38"/>
    </row>
    <row r="193" spans="1:11" customFormat="1" x14ac:dyDescent="0.25">
      <c r="A193" s="41" t="s">
        <v>770</v>
      </c>
      <c r="B193" s="44" t="s">
        <v>16</v>
      </c>
      <c r="C193" s="45" t="s">
        <v>61</v>
      </c>
      <c r="D193" s="41" t="s">
        <v>414</v>
      </c>
      <c r="E193" s="41" t="s">
        <v>415</v>
      </c>
      <c r="F193" s="41" t="s">
        <v>397</v>
      </c>
      <c r="G193" s="42">
        <v>26094</v>
      </c>
      <c r="H193" s="43">
        <v>43439</v>
      </c>
      <c r="J193" s="12"/>
      <c r="K193" s="38"/>
    </row>
    <row r="194" spans="1:11" customFormat="1" x14ac:dyDescent="0.25">
      <c r="A194" s="41" t="s">
        <v>771</v>
      </c>
      <c r="B194" s="44" t="s">
        <v>16</v>
      </c>
      <c r="C194" s="45" t="s">
        <v>61</v>
      </c>
      <c r="D194" s="41" t="s">
        <v>414</v>
      </c>
      <c r="E194" s="41" t="s">
        <v>415</v>
      </c>
      <c r="F194" s="41" t="s">
        <v>393</v>
      </c>
      <c r="G194" s="42">
        <v>12000</v>
      </c>
      <c r="H194" s="43">
        <v>43439</v>
      </c>
      <c r="J194" s="12"/>
      <c r="K194" s="38"/>
    </row>
    <row r="195" spans="1:11" customFormat="1" x14ac:dyDescent="0.25">
      <c r="A195" s="41" t="s">
        <v>772</v>
      </c>
      <c r="B195" s="44" t="s">
        <v>16</v>
      </c>
      <c r="C195" s="45" t="s">
        <v>68</v>
      </c>
      <c r="D195" s="41" t="s">
        <v>417</v>
      </c>
      <c r="E195" s="45" t="s">
        <v>416</v>
      </c>
      <c r="F195" s="41" t="s">
        <v>376</v>
      </c>
      <c r="G195" s="42">
        <v>11</v>
      </c>
      <c r="H195" s="43">
        <v>43439</v>
      </c>
      <c r="J195" s="12"/>
      <c r="K195" s="38"/>
    </row>
    <row r="196" spans="1:11" customFormat="1" x14ac:dyDescent="0.25">
      <c r="A196" s="41" t="s">
        <v>773</v>
      </c>
      <c r="B196" s="44" t="s">
        <v>16</v>
      </c>
      <c r="C196" s="45" t="s">
        <v>68</v>
      </c>
      <c r="D196" s="41" t="s">
        <v>417</v>
      </c>
      <c r="E196" s="45" t="s">
        <v>416</v>
      </c>
      <c r="F196" s="41" t="s">
        <v>392</v>
      </c>
      <c r="G196" s="42">
        <v>276</v>
      </c>
      <c r="H196" s="43">
        <v>43439</v>
      </c>
      <c r="J196" s="12"/>
      <c r="K196" s="38"/>
    </row>
    <row r="197" spans="1:11" customFormat="1" x14ac:dyDescent="0.25">
      <c r="A197" s="41" t="s">
        <v>774</v>
      </c>
      <c r="B197" s="44" t="s">
        <v>16</v>
      </c>
      <c r="C197" s="45" t="s">
        <v>68</v>
      </c>
      <c r="D197" s="41" t="s">
        <v>417</v>
      </c>
      <c r="E197" s="45" t="s">
        <v>416</v>
      </c>
      <c r="F197" s="41" t="s">
        <v>393</v>
      </c>
      <c r="G197" s="42">
        <v>1380</v>
      </c>
      <c r="H197" s="43">
        <v>43439</v>
      </c>
      <c r="J197" s="12"/>
      <c r="K197" s="38"/>
    </row>
    <row r="198" spans="1:11" customFormat="1" x14ac:dyDescent="0.25">
      <c r="A198" s="41" t="s">
        <v>775</v>
      </c>
      <c r="B198" s="44" t="s">
        <v>16</v>
      </c>
      <c r="C198" s="45" t="s">
        <v>68</v>
      </c>
      <c r="D198" s="41" t="s">
        <v>418</v>
      </c>
      <c r="E198" s="45" t="s">
        <v>416</v>
      </c>
      <c r="F198" s="41" t="s">
        <v>376</v>
      </c>
      <c r="G198" s="42">
        <v>58</v>
      </c>
      <c r="H198" s="43">
        <v>43439</v>
      </c>
      <c r="J198" s="12"/>
      <c r="K198" s="38"/>
    </row>
    <row r="199" spans="1:11" customFormat="1" x14ac:dyDescent="0.25">
      <c r="A199" s="41" t="s">
        <v>776</v>
      </c>
      <c r="B199" s="44" t="s">
        <v>16</v>
      </c>
      <c r="C199" s="45" t="s">
        <v>68</v>
      </c>
      <c r="D199" s="41" t="s">
        <v>418</v>
      </c>
      <c r="E199" s="45" t="s">
        <v>416</v>
      </c>
      <c r="F199" s="41" t="s">
        <v>385</v>
      </c>
      <c r="G199" s="42">
        <v>1924</v>
      </c>
      <c r="H199" s="43">
        <v>43439</v>
      </c>
      <c r="J199" s="12"/>
      <c r="K199" s="38"/>
    </row>
    <row r="200" spans="1:11" customFormat="1" x14ac:dyDescent="0.25">
      <c r="A200" s="41" t="s">
        <v>777</v>
      </c>
      <c r="B200" s="44" t="s">
        <v>16</v>
      </c>
      <c r="C200" s="45" t="s">
        <v>68</v>
      </c>
      <c r="D200" s="41" t="s">
        <v>418</v>
      </c>
      <c r="E200" s="45" t="s">
        <v>416</v>
      </c>
      <c r="F200" s="41" t="s">
        <v>391</v>
      </c>
      <c r="G200" s="42">
        <v>37620</v>
      </c>
      <c r="H200" s="43">
        <v>43439</v>
      </c>
      <c r="J200" s="12"/>
      <c r="K200" s="38"/>
    </row>
    <row r="201" spans="1:11" customFormat="1" x14ac:dyDescent="0.25">
      <c r="A201" s="41" t="s">
        <v>778</v>
      </c>
      <c r="B201" s="44" t="s">
        <v>16</v>
      </c>
      <c r="C201" s="45" t="s">
        <v>68</v>
      </c>
      <c r="D201" s="41" t="s">
        <v>418</v>
      </c>
      <c r="E201" s="45" t="s">
        <v>416</v>
      </c>
      <c r="F201" s="41" t="s">
        <v>378</v>
      </c>
      <c r="G201" s="42">
        <v>2114</v>
      </c>
      <c r="H201" s="43">
        <v>43439</v>
      </c>
      <c r="J201" s="12"/>
      <c r="K201" s="38"/>
    </row>
    <row r="202" spans="1:11" customFormat="1" x14ac:dyDescent="0.25">
      <c r="A202" s="41" t="s">
        <v>779</v>
      </c>
      <c r="B202" s="44" t="s">
        <v>16</v>
      </c>
      <c r="C202" s="45" t="s">
        <v>68</v>
      </c>
      <c r="D202" s="41" t="s">
        <v>418</v>
      </c>
      <c r="E202" s="45" t="s">
        <v>416</v>
      </c>
      <c r="F202" s="41" t="s">
        <v>392</v>
      </c>
      <c r="G202" s="42">
        <v>117</v>
      </c>
      <c r="H202" s="43">
        <v>43439</v>
      </c>
      <c r="J202" s="12"/>
      <c r="K202" s="38"/>
    </row>
    <row r="203" spans="1:11" customFormat="1" x14ac:dyDescent="0.25">
      <c r="A203" s="41" t="s">
        <v>780</v>
      </c>
      <c r="B203" s="44" t="s">
        <v>16</v>
      </c>
      <c r="C203" s="45" t="s">
        <v>68</v>
      </c>
      <c r="D203" s="41" t="s">
        <v>418</v>
      </c>
      <c r="E203" s="45" t="s">
        <v>416</v>
      </c>
      <c r="F203" s="41" t="s">
        <v>380</v>
      </c>
      <c r="G203" s="42">
        <v>12600</v>
      </c>
      <c r="H203" s="43">
        <v>43439</v>
      </c>
      <c r="J203" s="12"/>
      <c r="K203" s="38"/>
    </row>
    <row r="204" spans="1:11" customFormat="1" x14ac:dyDescent="0.25">
      <c r="A204" s="41" t="s">
        <v>781</v>
      </c>
      <c r="B204" s="44" t="s">
        <v>16</v>
      </c>
      <c r="C204" s="45" t="s">
        <v>68</v>
      </c>
      <c r="D204" s="41" t="s">
        <v>418</v>
      </c>
      <c r="E204" s="45" t="s">
        <v>416</v>
      </c>
      <c r="F204" s="41" t="s">
        <v>381</v>
      </c>
      <c r="G204" s="42">
        <v>1560</v>
      </c>
      <c r="H204" s="43">
        <v>43439</v>
      </c>
      <c r="J204" s="12"/>
      <c r="K204" s="38"/>
    </row>
    <row r="205" spans="1:11" customFormat="1" x14ac:dyDescent="0.25">
      <c r="A205" s="41" t="s">
        <v>782</v>
      </c>
      <c r="B205" s="44" t="s">
        <v>72</v>
      </c>
      <c r="C205" s="45" t="s">
        <v>109</v>
      </c>
      <c r="D205" s="45" t="s">
        <v>419</v>
      </c>
      <c r="E205" s="45" t="s">
        <v>974</v>
      </c>
      <c r="F205" s="41" t="s">
        <v>413</v>
      </c>
      <c r="G205" s="42">
        <v>7673.4</v>
      </c>
      <c r="H205" s="43">
        <v>43439</v>
      </c>
      <c r="J205" s="12"/>
      <c r="K205" s="38"/>
    </row>
    <row r="206" spans="1:11" customFormat="1" x14ac:dyDescent="0.25">
      <c r="A206" s="41" t="s">
        <v>783</v>
      </c>
      <c r="B206" s="44" t="s">
        <v>40</v>
      </c>
      <c r="C206" s="45" t="s">
        <v>340</v>
      </c>
      <c r="D206" s="41" t="s">
        <v>420</v>
      </c>
      <c r="E206" s="41" t="s">
        <v>421</v>
      </c>
      <c r="F206" s="41" t="s">
        <v>413</v>
      </c>
      <c r="G206" s="42">
        <v>4288</v>
      </c>
      <c r="H206" s="43">
        <v>43439</v>
      </c>
      <c r="J206" s="12"/>
      <c r="K206" s="38"/>
    </row>
    <row r="207" spans="1:11" customFormat="1" x14ac:dyDescent="0.25">
      <c r="A207" s="41" t="s">
        <v>784</v>
      </c>
      <c r="B207" s="44" t="s">
        <v>40</v>
      </c>
      <c r="C207" s="45" t="s">
        <v>340</v>
      </c>
      <c r="D207" s="41" t="s">
        <v>420</v>
      </c>
      <c r="E207" s="41" t="s">
        <v>421</v>
      </c>
      <c r="F207" s="41" t="s">
        <v>380</v>
      </c>
      <c r="G207" s="42">
        <v>10092</v>
      </c>
      <c r="H207" s="43">
        <v>43439</v>
      </c>
      <c r="J207" s="12"/>
      <c r="K207" s="38"/>
    </row>
    <row r="208" spans="1:11" customFormat="1" x14ac:dyDescent="0.25">
      <c r="A208" s="41" t="s">
        <v>785</v>
      </c>
      <c r="B208" s="44" t="s">
        <v>40</v>
      </c>
      <c r="C208" s="45" t="s">
        <v>340</v>
      </c>
      <c r="D208" s="41" t="s">
        <v>420</v>
      </c>
      <c r="E208" s="41" t="s">
        <v>421</v>
      </c>
      <c r="F208" s="41" t="s">
        <v>393</v>
      </c>
      <c r="G208" s="42">
        <v>5088</v>
      </c>
      <c r="H208" s="43">
        <v>43439</v>
      </c>
      <c r="J208" s="12"/>
      <c r="K208" s="38"/>
    </row>
    <row r="209" spans="1:11" customFormat="1" x14ac:dyDescent="0.25">
      <c r="A209" s="41" t="s">
        <v>786</v>
      </c>
      <c r="B209" s="44" t="s">
        <v>40</v>
      </c>
      <c r="C209" s="45" t="s">
        <v>340</v>
      </c>
      <c r="D209" s="41" t="s">
        <v>420</v>
      </c>
      <c r="E209" s="41" t="s">
        <v>422</v>
      </c>
      <c r="F209" s="41" t="s">
        <v>393</v>
      </c>
      <c r="G209" s="42">
        <v>4047</v>
      </c>
      <c r="H209" s="43">
        <v>43439</v>
      </c>
      <c r="J209" s="12"/>
      <c r="K209" s="38"/>
    </row>
    <row r="210" spans="1:11" customFormat="1" x14ac:dyDescent="0.25">
      <c r="A210" s="41" t="s">
        <v>787</v>
      </c>
      <c r="B210" s="44" t="s">
        <v>40</v>
      </c>
      <c r="C210" s="45" t="s">
        <v>340</v>
      </c>
      <c r="D210" s="41" t="s">
        <v>420</v>
      </c>
      <c r="E210" s="41" t="s">
        <v>423</v>
      </c>
      <c r="F210" s="41" t="s">
        <v>424</v>
      </c>
      <c r="G210" s="42">
        <v>2693</v>
      </c>
      <c r="H210" s="43">
        <v>43439</v>
      </c>
      <c r="J210" s="12"/>
      <c r="K210" s="38"/>
    </row>
    <row r="211" spans="1:11" customFormat="1" x14ac:dyDescent="0.25">
      <c r="A211" s="41" t="s">
        <v>788</v>
      </c>
      <c r="B211" s="44" t="s">
        <v>40</v>
      </c>
      <c r="C211" s="45" t="s">
        <v>340</v>
      </c>
      <c r="D211" s="41" t="s">
        <v>420</v>
      </c>
      <c r="E211" s="41" t="s">
        <v>423</v>
      </c>
      <c r="F211" s="41" t="s">
        <v>393</v>
      </c>
      <c r="G211" s="42">
        <v>5472</v>
      </c>
      <c r="H211" s="43">
        <v>43439</v>
      </c>
      <c r="J211" s="12"/>
      <c r="K211" s="38"/>
    </row>
    <row r="212" spans="1:11" customFormat="1" x14ac:dyDescent="0.25">
      <c r="A212" s="41" t="s">
        <v>789</v>
      </c>
      <c r="B212" s="44" t="s">
        <v>40</v>
      </c>
      <c r="C212" s="45" t="s">
        <v>40</v>
      </c>
      <c r="D212" s="41" t="s">
        <v>425</v>
      </c>
      <c r="E212" s="41" t="s">
        <v>427</v>
      </c>
      <c r="F212" s="41" t="s">
        <v>391</v>
      </c>
      <c r="G212" s="42">
        <v>60000</v>
      </c>
      <c r="H212" s="43">
        <v>43439</v>
      </c>
      <c r="J212" s="12"/>
      <c r="K212" s="38"/>
    </row>
    <row r="213" spans="1:11" customFormat="1" x14ac:dyDescent="0.25">
      <c r="A213" s="41" t="s">
        <v>790</v>
      </c>
      <c r="B213" s="44" t="s">
        <v>40</v>
      </c>
      <c r="C213" s="45" t="s">
        <v>40</v>
      </c>
      <c r="D213" s="41" t="s">
        <v>425</v>
      </c>
      <c r="E213" s="41" t="s">
        <v>427</v>
      </c>
      <c r="F213" s="41" t="s">
        <v>378</v>
      </c>
      <c r="G213" s="42">
        <v>946</v>
      </c>
      <c r="H213" s="43">
        <v>43439</v>
      </c>
      <c r="J213" s="12"/>
      <c r="K213" s="38"/>
    </row>
    <row r="214" spans="1:11" customFormat="1" x14ac:dyDescent="0.25">
      <c r="A214" s="41" t="s">
        <v>791</v>
      </c>
      <c r="B214" s="44" t="s">
        <v>40</v>
      </c>
      <c r="C214" s="45" t="s">
        <v>40</v>
      </c>
      <c r="D214" s="41" t="s">
        <v>425</v>
      </c>
      <c r="E214" s="41" t="s">
        <v>426</v>
      </c>
      <c r="F214" s="41" t="s">
        <v>395</v>
      </c>
      <c r="G214" s="42">
        <v>105000</v>
      </c>
      <c r="H214" s="43">
        <v>43439</v>
      </c>
      <c r="J214" s="12"/>
      <c r="K214" s="38"/>
    </row>
    <row r="215" spans="1:11" customFormat="1" x14ac:dyDescent="0.25">
      <c r="A215" s="41" t="s">
        <v>792</v>
      </c>
      <c r="B215" s="44" t="s">
        <v>40</v>
      </c>
      <c r="C215" s="45" t="s">
        <v>40</v>
      </c>
      <c r="D215" s="41" t="s">
        <v>425</v>
      </c>
      <c r="E215" s="41" t="s">
        <v>426</v>
      </c>
      <c r="F215" s="41" t="s">
        <v>380</v>
      </c>
      <c r="G215" s="42">
        <v>84000</v>
      </c>
      <c r="H215" s="43">
        <v>43439</v>
      </c>
      <c r="J215" s="12"/>
      <c r="K215" s="38"/>
    </row>
    <row r="216" spans="1:11" customFormat="1" x14ac:dyDescent="0.25">
      <c r="A216" s="41" t="s">
        <v>793</v>
      </c>
      <c r="B216" s="44" t="s">
        <v>40</v>
      </c>
      <c r="C216" s="45" t="s">
        <v>190</v>
      </c>
      <c r="D216" s="41" t="s">
        <v>428</v>
      </c>
      <c r="E216" s="41" t="s">
        <v>429</v>
      </c>
      <c r="F216" s="41" t="s">
        <v>376</v>
      </c>
      <c r="G216" s="42">
        <v>3362.4</v>
      </c>
      <c r="H216" s="43">
        <v>43439</v>
      </c>
      <c r="J216" s="12"/>
      <c r="K216" s="38"/>
    </row>
    <row r="217" spans="1:11" customFormat="1" x14ac:dyDescent="0.25">
      <c r="A217" s="41" t="s">
        <v>794</v>
      </c>
      <c r="B217" s="44" t="s">
        <v>40</v>
      </c>
      <c r="C217" s="45" t="s">
        <v>190</v>
      </c>
      <c r="D217" s="41" t="s">
        <v>428</v>
      </c>
      <c r="E217" s="41" t="s">
        <v>429</v>
      </c>
      <c r="F217" s="41" t="s">
        <v>385</v>
      </c>
      <c r="G217" s="42">
        <v>926</v>
      </c>
      <c r="H217" s="43">
        <v>43439</v>
      </c>
      <c r="J217" s="12"/>
      <c r="K217" s="38"/>
    </row>
    <row r="218" spans="1:11" customFormat="1" x14ac:dyDescent="0.25">
      <c r="A218" s="41" t="s">
        <v>795</v>
      </c>
      <c r="B218" s="44" t="s">
        <v>40</v>
      </c>
      <c r="C218" s="45" t="s">
        <v>190</v>
      </c>
      <c r="D218" s="41" t="s">
        <v>428</v>
      </c>
      <c r="E218" s="41" t="s">
        <v>429</v>
      </c>
      <c r="F218" s="41" t="s">
        <v>397</v>
      </c>
      <c r="G218" s="42">
        <v>2475.6</v>
      </c>
      <c r="H218" s="43">
        <v>43439</v>
      </c>
      <c r="J218" s="12"/>
      <c r="K218" s="38"/>
    </row>
    <row r="219" spans="1:11" customFormat="1" x14ac:dyDescent="0.25">
      <c r="A219" s="41" t="s">
        <v>796</v>
      </c>
      <c r="B219" s="44" t="s">
        <v>40</v>
      </c>
      <c r="C219" s="45" t="s">
        <v>190</v>
      </c>
      <c r="D219" s="41" t="s">
        <v>428</v>
      </c>
      <c r="E219" s="41" t="s">
        <v>429</v>
      </c>
      <c r="F219" s="41" t="s">
        <v>397</v>
      </c>
      <c r="G219" s="42">
        <v>8788.7999999999993</v>
      </c>
      <c r="H219" s="43">
        <v>43439</v>
      </c>
      <c r="J219" s="12"/>
      <c r="K219" s="38"/>
    </row>
    <row r="220" spans="1:11" customFormat="1" x14ac:dyDescent="0.25">
      <c r="A220" s="41" t="s">
        <v>797</v>
      </c>
      <c r="B220" s="44" t="s">
        <v>72</v>
      </c>
      <c r="C220" s="45" t="s">
        <v>950</v>
      </c>
      <c r="D220" s="41" t="s">
        <v>430</v>
      </c>
      <c r="E220" s="41" t="s">
        <v>431</v>
      </c>
      <c r="F220" s="41" t="s">
        <v>380</v>
      </c>
      <c r="G220" s="42">
        <v>262</v>
      </c>
      <c r="H220" s="43">
        <v>43439</v>
      </c>
      <c r="J220" s="12"/>
      <c r="K220" s="38"/>
    </row>
    <row r="221" spans="1:11" customFormat="1" x14ac:dyDescent="0.25">
      <c r="A221" s="41" t="s">
        <v>798</v>
      </c>
      <c r="B221" s="44" t="s">
        <v>72</v>
      </c>
      <c r="C221" s="45" t="s">
        <v>950</v>
      </c>
      <c r="D221" s="41" t="s">
        <v>430</v>
      </c>
      <c r="E221" s="41" t="s">
        <v>432</v>
      </c>
      <c r="F221" s="41" t="s">
        <v>391</v>
      </c>
      <c r="G221" s="42">
        <v>3569</v>
      </c>
      <c r="H221" s="43">
        <v>43439</v>
      </c>
      <c r="J221" s="12"/>
      <c r="K221" s="38"/>
    </row>
    <row r="222" spans="1:11" customFormat="1" x14ac:dyDescent="0.25">
      <c r="A222" s="41" t="s">
        <v>799</v>
      </c>
      <c r="B222" s="44" t="s">
        <v>72</v>
      </c>
      <c r="C222" s="45" t="s">
        <v>950</v>
      </c>
      <c r="D222" s="41" t="s">
        <v>430</v>
      </c>
      <c r="E222" s="41" t="s">
        <v>432</v>
      </c>
      <c r="F222" s="41" t="s">
        <v>380</v>
      </c>
      <c r="G222" s="42">
        <v>4509</v>
      </c>
      <c r="H222" s="43">
        <v>43439</v>
      </c>
      <c r="J222" s="12"/>
      <c r="K222" s="38"/>
    </row>
    <row r="223" spans="1:11" customFormat="1" x14ac:dyDescent="0.25">
      <c r="A223" s="41" t="s">
        <v>800</v>
      </c>
      <c r="B223" s="44" t="s">
        <v>16</v>
      </c>
      <c r="C223" s="45" t="s">
        <v>951</v>
      </c>
      <c r="D223" s="41" t="s">
        <v>433</v>
      </c>
      <c r="E223" s="41" t="s">
        <v>434</v>
      </c>
      <c r="F223" s="41" t="s">
        <v>390</v>
      </c>
      <c r="G223" s="42">
        <v>1542</v>
      </c>
      <c r="H223" s="43">
        <v>43439</v>
      </c>
      <c r="J223" s="12"/>
      <c r="K223" s="38"/>
    </row>
    <row r="224" spans="1:11" customFormat="1" x14ac:dyDescent="0.25">
      <c r="A224" s="41" t="s">
        <v>801</v>
      </c>
      <c r="B224" s="44" t="s">
        <v>16</v>
      </c>
      <c r="C224" s="45" t="s">
        <v>951</v>
      </c>
      <c r="D224" s="41" t="s">
        <v>433</v>
      </c>
      <c r="E224" s="41" t="s">
        <v>434</v>
      </c>
      <c r="F224" s="41" t="s">
        <v>378</v>
      </c>
      <c r="G224" s="42">
        <v>5542</v>
      </c>
      <c r="H224" s="43">
        <v>43439</v>
      </c>
      <c r="J224" s="12"/>
      <c r="K224" s="38"/>
    </row>
    <row r="225" spans="1:16" customFormat="1" x14ac:dyDescent="0.25">
      <c r="A225" s="41" t="s">
        <v>802</v>
      </c>
      <c r="B225" s="44" t="s">
        <v>16</v>
      </c>
      <c r="C225" s="45" t="s">
        <v>951</v>
      </c>
      <c r="D225" s="41" t="s">
        <v>433</v>
      </c>
      <c r="E225" s="41" t="s">
        <v>434</v>
      </c>
      <c r="F225" s="41" t="s">
        <v>378</v>
      </c>
      <c r="G225" s="42">
        <v>8400</v>
      </c>
      <c r="H225" s="43">
        <v>43439</v>
      </c>
      <c r="J225" s="12"/>
      <c r="K225" s="38"/>
    </row>
    <row r="226" spans="1:16" customFormat="1" x14ac:dyDescent="0.25">
      <c r="A226" s="41" t="s">
        <v>803</v>
      </c>
      <c r="B226" s="44" t="s">
        <v>72</v>
      </c>
      <c r="C226" s="45" t="s">
        <v>952</v>
      </c>
      <c r="D226" s="41" t="s">
        <v>435</v>
      </c>
      <c r="E226" s="41" t="s">
        <v>436</v>
      </c>
      <c r="F226" s="41" t="s">
        <v>380</v>
      </c>
      <c r="G226" s="42">
        <v>9996</v>
      </c>
      <c r="H226" s="43">
        <v>43439</v>
      </c>
      <c r="J226" s="12"/>
      <c r="K226" s="38"/>
    </row>
    <row r="227" spans="1:16" customFormat="1" x14ac:dyDescent="0.25">
      <c r="A227" s="41" t="s">
        <v>804</v>
      </c>
      <c r="B227" s="44" t="s">
        <v>16</v>
      </c>
      <c r="C227" s="45" t="s">
        <v>944</v>
      </c>
      <c r="D227" s="41" t="s">
        <v>437</v>
      </c>
      <c r="E227" s="45" t="s">
        <v>968</v>
      </c>
      <c r="F227" s="41" t="s">
        <v>378</v>
      </c>
      <c r="G227" s="42">
        <v>87653</v>
      </c>
      <c r="H227" s="43">
        <v>43439</v>
      </c>
      <c r="J227" s="12"/>
      <c r="K227" s="38"/>
    </row>
    <row r="228" spans="1:16" customFormat="1" x14ac:dyDescent="0.25">
      <c r="A228" s="41" t="s">
        <v>805</v>
      </c>
      <c r="B228" s="44" t="s">
        <v>16</v>
      </c>
      <c r="C228" s="45" t="s">
        <v>944</v>
      </c>
      <c r="D228" s="41" t="s">
        <v>437</v>
      </c>
      <c r="E228" s="41" t="s">
        <v>438</v>
      </c>
      <c r="F228" s="41" t="s">
        <v>413</v>
      </c>
      <c r="G228" s="42">
        <v>35660.400000000001</v>
      </c>
      <c r="H228" s="43">
        <v>43439</v>
      </c>
      <c r="J228" s="12"/>
      <c r="K228" s="38"/>
    </row>
    <row r="229" spans="1:16" customFormat="1" x14ac:dyDescent="0.25">
      <c r="A229" s="41" t="s">
        <v>806</v>
      </c>
      <c r="B229" s="44" t="s">
        <v>16</v>
      </c>
      <c r="C229" s="45" t="s">
        <v>944</v>
      </c>
      <c r="D229" s="41" t="s">
        <v>437</v>
      </c>
      <c r="E229" s="41" t="s">
        <v>439</v>
      </c>
      <c r="F229" s="41" t="s">
        <v>380</v>
      </c>
      <c r="G229" s="42">
        <v>3118</v>
      </c>
      <c r="H229" s="43">
        <v>43439</v>
      </c>
      <c r="J229" s="12"/>
      <c r="K229" s="38"/>
    </row>
    <row r="230" spans="1:16" customFormat="1" x14ac:dyDescent="0.25">
      <c r="A230" s="41" t="s">
        <v>807</v>
      </c>
      <c r="B230" s="44" t="s">
        <v>26</v>
      </c>
      <c r="C230" s="45" t="s">
        <v>31</v>
      </c>
      <c r="D230" s="41" t="s">
        <v>440</v>
      </c>
      <c r="E230" s="41" t="s">
        <v>441</v>
      </c>
      <c r="F230" s="41" t="s">
        <v>385</v>
      </c>
      <c r="G230" s="42">
        <v>1950</v>
      </c>
      <c r="H230" s="43">
        <v>43439</v>
      </c>
      <c r="J230" s="12"/>
      <c r="K230" s="38"/>
    </row>
    <row r="231" spans="1:16" customFormat="1" x14ac:dyDescent="0.25">
      <c r="A231" s="41" t="s">
        <v>808</v>
      </c>
      <c r="B231" s="44" t="s">
        <v>26</v>
      </c>
      <c r="C231" s="45" t="s">
        <v>31</v>
      </c>
      <c r="D231" s="41" t="s">
        <v>440</v>
      </c>
      <c r="E231" s="41" t="s">
        <v>441</v>
      </c>
      <c r="F231" s="41" t="s">
        <v>392</v>
      </c>
      <c r="G231" s="42">
        <v>1006</v>
      </c>
      <c r="H231" s="43">
        <v>43439</v>
      </c>
      <c r="J231" s="12"/>
      <c r="K231" s="38"/>
    </row>
    <row r="232" spans="1:16" customFormat="1" x14ac:dyDescent="0.25">
      <c r="A232" s="41" t="s">
        <v>809</v>
      </c>
      <c r="B232" s="44" t="s">
        <v>26</v>
      </c>
      <c r="C232" s="45" t="s">
        <v>31</v>
      </c>
      <c r="D232" s="41" t="s">
        <v>440</v>
      </c>
      <c r="E232" s="41" t="s">
        <v>441</v>
      </c>
      <c r="F232" s="41" t="s">
        <v>388</v>
      </c>
      <c r="G232" s="42">
        <v>21060</v>
      </c>
      <c r="H232" s="43">
        <v>43439</v>
      </c>
      <c r="J232" s="12"/>
      <c r="K232" s="38"/>
    </row>
    <row r="233" spans="1:16" customFormat="1" x14ac:dyDescent="0.25">
      <c r="A233" s="41" t="s">
        <v>810</v>
      </c>
      <c r="B233" s="44" t="s">
        <v>26</v>
      </c>
      <c r="C233" s="45" t="s">
        <v>31</v>
      </c>
      <c r="D233" s="41" t="s">
        <v>440</v>
      </c>
      <c r="E233" s="41" t="s">
        <v>441</v>
      </c>
      <c r="F233" s="41" t="s">
        <v>397</v>
      </c>
      <c r="G233" s="42">
        <v>7200</v>
      </c>
      <c r="H233" s="43">
        <v>43439</v>
      </c>
      <c r="J233" s="12"/>
      <c r="K233" s="38"/>
      <c r="N233" s="40"/>
      <c r="O233" s="40"/>
      <c r="P233" s="40"/>
    </row>
    <row r="234" spans="1:16" customFormat="1" x14ac:dyDescent="0.25">
      <c r="A234" s="41" t="s">
        <v>811</v>
      </c>
      <c r="B234" s="44" t="s">
        <v>26</v>
      </c>
      <c r="C234" s="45" t="s">
        <v>31</v>
      </c>
      <c r="D234" s="41" t="s">
        <v>440</v>
      </c>
      <c r="E234" s="41" t="s">
        <v>441</v>
      </c>
      <c r="F234" s="41" t="s">
        <v>381</v>
      </c>
      <c r="G234" s="42">
        <v>1953.6</v>
      </c>
      <c r="H234" s="43">
        <v>43439</v>
      </c>
      <c r="J234" s="12"/>
      <c r="K234" s="38"/>
    </row>
    <row r="235" spans="1:16" customFormat="1" x14ac:dyDescent="0.25">
      <c r="A235" s="41" t="s">
        <v>813</v>
      </c>
      <c r="B235" s="44" t="s">
        <v>14</v>
      </c>
      <c r="C235" s="45" t="s">
        <v>104</v>
      </c>
      <c r="D235" s="41" t="s">
        <v>812</v>
      </c>
      <c r="E235" s="41" t="s">
        <v>442</v>
      </c>
      <c r="F235" s="41" t="s">
        <v>390</v>
      </c>
      <c r="G235" s="42">
        <v>109271</v>
      </c>
      <c r="H235" s="43">
        <v>43447</v>
      </c>
      <c r="J235" s="12"/>
      <c r="K235" s="38"/>
    </row>
    <row r="236" spans="1:16" customFormat="1" x14ac:dyDescent="0.25">
      <c r="A236" s="41" t="s">
        <v>814</v>
      </c>
      <c r="B236" s="44" t="s">
        <v>14</v>
      </c>
      <c r="C236" s="45" t="s">
        <v>104</v>
      </c>
      <c r="D236" s="41" t="s">
        <v>812</v>
      </c>
      <c r="E236" s="41" t="s">
        <v>442</v>
      </c>
      <c r="F236" s="41" t="s">
        <v>378</v>
      </c>
      <c r="G236" s="42">
        <v>94200</v>
      </c>
      <c r="H236" s="43">
        <v>43447</v>
      </c>
      <c r="J236" s="12"/>
      <c r="K236" s="38"/>
    </row>
    <row r="237" spans="1:16" customFormat="1" x14ac:dyDescent="0.25">
      <c r="A237" s="41" t="s">
        <v>815</v>
      </c>
      <c r="B237" s="44" t="s">
        <v>16</v>
      </c>
      <c r="C237" s="45" t="s">
        <v>38</v>
      </c>
      <c r="D237" s="45" t="s">
        <v>959</v>
      </c>
      <c r="E237" s="45" t="s">
        <v>961</v>
      </c>
      <c r="F237" s="41" t="s">
        <v>385</v>
      </c>
      <c r="G237" s="42">
        <v>293</v>
      </c>
      <c r="H237" s="43">
        <v>43439</v>
      </c>
      <c r="J237" s="12"/>
      <c r="K237" s="38"/>
    </row>
    <row r="238" spans="1:16" customFormat="1" x14ac:dyDescent="0.25">
      <c r="A238" s="41" t="s">
        <v>816</v>
      </c>
      <c r="B238" s="44" t="s">
        <v>16</v>
      </c>
      <c r="C238" s="45" t="s">
        <v>38</v>
      </c>
      <c r="D238" s="45" t="s">
        <v>959</v>
      </c>
      <c r="E238" s="45" t="s">
        <v>961</v>
      </c>
      <c r="F238" s="41" t="s">
        <v>380</v>
      </c>
      <c r="G238" s="42">
        <v>6363.6</v>
      </c>
      <c r="H238" s="43">
        <v>43439</v>
      </c>
      <c r="J238" s="12"/>
      <c r="K238" s="38"/>
    </row>
    <row r="239" spans="1:16" customFormat="1" x14ac:dyDescent="0.25">
      <c r="A239" s="41" t="s">
        <v>817</v>
      </c>
      <c r="B239" s="44" t="s">
        <v>16</v>
      </c>
      <c r="C239" s="45" t="s">
        <v>38</v>
      </c>
      <c r="D239" s="45" t="s">
        <v>959</v>
      </c>
      <c r="E239" s="45" t="s">
        <v>961</v>
      </c>
      <c r="F239" s="41" t="s">
        <v>381</v>
      </c>
      <c r="G239" s="42">
        <v>1200</v>
      </c>
      <c r="H239" s="43">
        <v>43439</v>
      </c>
      <c r="J239" s="12"/>
      <c r="K239" s="38"/>
    </row>
    <row r="240" spans="1:16" customFormat="1" x14ac:dyDescent="0.25">
      <c r="A240" s="41" t="s">
        <v>818</v>
      </c>
      <c r="B240" s="44" t="s">
        <v>16</v>
      </c>
      <c r="C240" s="45" t="s">
        <v>38</v>
      </c>
      <c r="D240" s="45" t="s">
        <v>959</v>
      </c>
      <c r="E240" s="45" t="s">
        <v>962</v>
      </c>
      <c r="F240" s="41" t="s">
        <v>413</v>
      </c>
      <c r="G240" s="42">
        <v>17341.2</v>
      </c>
      <c r="H240" s="43">
        <v>43439</v>
      </c>
      <c r="J240" s="12"/>
      <c r="K240" s="38"/>
    </row>
    <row r="241" spans="1:11" customFormat="1" x14ac:dyDescent="0.25">
      <c r="A241" s="41" t="s">
        <v>819</v>
      </c>
      <c r="B241" s="44" t="s">
        <v>16</v>
      </c>
      <c r="C241" s="45" t="s">
        <v>38</v>
      </c>
      <c r="D241" s="45" t="s">
        <v>959</v>
      </c>
      <c r="E241" s="45" t="s">
        <v>962</v>
      </c>
      <c r="F241" s="41" t="s">
        <v>378</v>
      </c>
      <c r="G241" s="42">
        <v>573</v>
      </c>
      <c r="H241" s="43">
        <v>43439</v>
      </c>
      <c r="J241" s="12"/>
      <c r="K241" s="38"/>
    </row>
    <row r="242" spans="1:11" customFormat="1" x14ac:dyDescent="0.25">
      <c r="A242" s="41" t="s">
        <v>820</v>
      </c>
      <c r="B242" s="44" t="s">
        <v>16</v>
      </c>
      <c r="C242" s="45" t="s">
        <v>38</v>
      </c>
      <c r="D242" s="45" t="s">
        <v>959</v>
      </c>
      <c r="E242" s="45" t="s">
        <v>962</v>
      </c>
      <c r="F242" s="41" t="s">
        <v>378</v>
      </c>
      <c r="G242" s="42">
        <v>697</v>
      </c>
      <c r="H242" s="43">
        <v>43439</v>
      </c>
      <c r="J242" s="12"/>
      <c r="K242" s="38"/>
    </row>
    <row r="243" spans="1:11" customFormat="1" x14ac:dyDescent="0.25">
      <c r="A243" s="41" t="s">
        <v>821</v>
      </c>
      <c r="B243" s="44" t="s">
        <v>16</v>
      </c>
      <c r="C243" s="45" t="s">
        <v>38</v>
      </c>
      <c r="D243" s="45" t="s">
        <v>959</v>
      </c>
      <c r="E243" s="45" t="s">
        <v>962</v>
      </c>
      <c r="F243" s="41" t="s">
        <v>388</v>
      </c>
      <c r="G243" s="42">
        <v>28800</v>
      </c>
      <c r="H243" s="43">
        <v>43439</v>
      </c>
      <c r="J243" s="12"/>
      <c r="K243" s="38"/>
    </row>
    <row r="244" spans="1:11" customFormat="1" x14ac:dyDescent="0.25">
      <c r="A244" s="41" t="s">
        <v>822</v>
      </c>
      <c r="B244" s="44" t="s">
        <v>16</v>
      </c>
      <c r="C244" s="45" t="s">
        <v>38</v>
      </c>
      <c r="D244" s="45" t="s">
        <v>959</v>
      </c>
      <c r="E244" s="45" t="s">
        <v>962</v>
      </c>
      <c r="F244" s="41" t="s">
        <v>381</v>
      </c>
      <c r="G244" s="42">
        <v>1800</v>
      </c>
      <c r="H244" s="43">
        <v>43439</v>
      </c>
      <c r="J244" s="12"/>
      <c r="K244" s="38"/>
    </row>
    <row r="245" spans="1:11" customFormat="1" x14ac:dyDescent="0.25">
      <c r="A245" s="41" t="s">
        <v>823</v>
      </c>
      <c r="B245" s="44" t="s">
        <v>16</v>
      </c>
      <c r="C245" s="45" t="s">
        <v>38</v>
      </c>
      <c r="D245" s="45" t="s">
        <v>959</v>
      </c>
      <c r="E245" s="45" t="s">
        <v>960</v>
      </c>
      <c r="F245" s="41" t="s">
        <v>385</v>
      </c>
      <c r="G245" s="42">
        <v>102</v>
      </c>
      <c r="H245" s="43">
        <v>43439</v>
      </c>
      <c r="J245" s="12"/>
      <c r="K245" s="38"/>
    </row>
    <row r="246" spans="1:11" customFormat="1" x14ac:dyDescent="0.25">
      <c r="A246" s="41" t="s">
        <v>824</v>
      </c>
      <c r="B246" s="44" t="s">
        <v>16</v>
      </c>
      <c r="C246" s="45" t="s">
        <v>38</v>
      </c>
      <c r="D246" s="45" t="s">
        <v>959</v>
      </c>
      <c r="E246" s="45" t="s">
        <v>960</v>
      </c>
      <c r="F246" s="41" t="s">
        <v>380</v>
      </c>
      <c r="G246" s="42">
        <v>6363.6</v>
      </c>
      <c r="H246" s="43">
        <v>43439</v>
      </c>
      <c r="J246" s="12"/>
      <c r="K246" s="38"/>
    </row>
    <row r="247" spans="1:11" customFormat="1" x14ac:dyDescent="0.25">
      <c r="A247" s="41" t="s">
        <v>825</v>
      </c>
      <c r="B247" s="44" t="s">
        <v>16</v>
      </c>
      <c r="C247" s="45" t="s">
        <v>38</v>
      </c>
      <c r="D247" s="45" t="s">
        <v>959</v>
      </c>
      <c r="E247" s="45" t="s">
        <v>960</v>
      </c>
      <c r="F247" s="41" t="s">
        <v>381</v>
      </c>
      <c r="G247" s="42">
        <v>1200</v>
      </c>
      <c r="H247" s="43">
        <v>43439</v>
      </c>
      <c r="J247" s="12"/>
      <c r="K247" s="38"/>
    </row>
    <row r="248" spans="1:11" customFormat="1" x14ac:dyDescent="0.25">
      <c r="A248" s="41" t="s">
        <v>826</v>
      </c>
      <c r="B248" s="44" t="s">
        <v>16</v>
      </c>
      <c r="C248" s="45" t="s">
        <v>38</v>
      </c>
      <c r="D248" s="45" t="s">
        <v>959</v>
      </c>
      <c r="E248" s="45" t="s">
        <v>963</v>
      </c>
      <c r="F248" s="41" t="s">
        <v>385</v>
      </c>
      <c r="G248" s="42">
        <v>175</v>
      </c>
      <c r="H248" s="43">
        <v>43439</v>
      </c>
      <c r="J248" s="12"/>
      <c r="K248" s="38"/>
    </row>
    <row r="249" spans="1:11" customFormat="1" x14ac:dyDescent="0.25">
      <c r="A249" s="41" t="s">
        <v>827</v>
      </c>
      <c r="B249" s="44" t="s">
        <v>16</v>
      </c>
      <c r="C249" s="45" t="s">
        <v>38</v>
      </c>
      <c r="D249" s="45" t="s">
        <v>959</v>
      </c>
      <c r="E249" s="45" t="s">
        <v>963</v>
      </c>
      <c r="F249" s="41" t="s">
        <v>380</v>
      </c>
      <c r="G249" s="42">
        <v>10160.4</v>
      </c>
      <c r="H249" s="43">
        <v>43439</v>
      </c>
      <c r="J249" s="12"/>
      <c r="K249" s="38"/>
    </row>
    <row r="250" spans="1:11" customFormat="1" x14ac:dyDescent="0.25">
      <c r="A250" s="41" t="s">
        <v>828</v>
      </c>
      <c r="B250" s="44" t="s">
        <v>16</v>
      </c>
      <c r="C250" s="45" t="s">
        <v>38</v>
      </c>
      <c r="D250" s="45" t="s">
        <v>959</v>
      </c>
      <c r="E250" s="45" t="s">
        <v>963</v>
      </c>
      <c r="F250" s="41" t="s">
        <v>381</v>
      </c>
      <c r="G250" s="42">
        <v>1500</v>
      </c>
      <c r="H250" s="43">
        <v>43439</v>
      </c>
      <c r="J250" s="12"/>
      <c r="K250" s="38"/>
    </row>
    <row r="251" spans="1:11" customFormat="1" x14ac:dyDescent="0.25">
      <c r="A251" s="41" t="s">
        <v>829</v>
      </c>
      <c r="B251" s="44" t="s">
        <v>16</v>
      </c>
      <c r="C251" s="45" t="s">
        <v>38</v>
      </c>
      <c r="D251" s="45" t="s">
        <v>959</v>
      </c>
      <c r="E251" s="45" t="s">
        <v>964</v>
      </c>
      <c r="F251" s="41" t="s">
        <v>413</v>
      </c>
      <c r="G251" s="42">
        <v>18342.599999999999</v>
      </c>
      <c r="H251" s="43">
        <v>43439</v>
      </c>
      <c r="J251" s="12"/>
      <c r="K251" s="38"/>
    </row>
    <row r="252" spans="1:11" customFormat="1" x14ac:dyDescent="0.25">
      <c r="A252" s="41" t="s">
        <v>830</v>
      </c>
      <c r="B252" s="44" t="s">
        <v>16</v>
      </c>
      <c r="C252" s="45" t="s">
        <v>38</v>
      </c>
      <c r="D252" s="45" t="s">
        <v>959</v>
      </c>
      <c r="E252" s="45" t="s">
        <v>964</v>
      </c>
      <c r="F252" s="41" t="s">
        <v>378</v>
      </c>
      <c r="G252" s="42">
        <v>430</v>
      </c>
      <c r="H252" s="43">
        <v>43439</v>
      </c>
      <c r="J252" s="12"/>
      <c r="K252" s="38"/>
    </row>
    <row r="253" spans="1:11" customFormat="1" x14ac:dyDescent="0.25">
      <c r="A253" s="41" t="s">
        <v>831</v>
      </c>
      <c r="B253" s="44" t="s">
        <v>16</v>
      </c>
      <c r="C253" s="45" t="s">
        <v>38</v>
      </c>
      <c r="D253" s="45" t="s">
        <v>959</v>
      </c>
      <c r="E253" s="45" t="s">
        <v>964</v>
      </c>
      <c r="F253" s="41" t="s">
        <v>388</v>
      </c>
      <c r="G253" s="42">
        <v>36864</v>
      </c>
      <c r="H253" s="43">
        <v>43439</v>
      </c>
      <c r="J253" s="12"/>
      <c r="K253" s="38"/>
    </row>
    <row r="254" spans="1:11" customFormat="1" x14ac:dyDescent="0.25">
      <c r="A254" s="41" t="s">
        <v>832</v>
      </c>
      <c r="B254" s="44" t="s">
        <v>16</v>
      </c>
      <c r="C254" s="45" t="s">
        <v>38</v>
      </c>
      <c r="D254" s="45" t="s">
        <v>959</v>
      </c>
      <c r="E254" s="45" t="s">
        <v>964</v>
      </c>
      <c r="F254" s="41" t="s">
        <v>380</v>
      </c>
      <c r="G254" s="42">
        <v>32512.2</v>
      </c>
      <c r="H254" s="43">
        <v>43439</v>
      </c>
      <c r="J254" s="12"/>
      <c r="K254" s="38"/>
    </row>
    <row r="255" spans="1:11" customFormat="1" x14ac:dyDescent="0.25">
      <c r="A255" s="41" t="s">
        <v>833</v>
      </c>
      <c r="B255" s="44" t="s">
        <v>16</v>
      </c>
      <c r="C255" s="45" t="s">
        <v>38</v>
      </c>
      <c r="D255" s="45" t="s">
        <v>959</v>
      </c>
      <c r="E255" s="45" t="s">
        <v>964</v>
      </c>
      <c r="F255" s="41" t="s">
        <v>381</v>
      </c>
      <c r="G255" s="42">
        <v>2100</v>
      </c>
      <c r="H255" s="43">
        <v>43439</v>
      </c>
      <c r="J255" s="12"/>
      <c r="K255" s="38"/>
    </row>
    <row r="256" spans="1:11" customFormat="1" x14ac:dyDescent="0.25">
      <c r="A256" s="41" t="s">
        <v>834</v>
      </c>
      <c r="B256" s="44" t="s">
        <v>16</v>
      </c>
      <c r="C256" s="45" t="s">
        <v>38</v>
      </c>
      <c r="D256" s="45" t="s">
        <v>959</v>
      </c>
      <c r="E256" s="45" t="s">
        <v>965</v>
      </c>
      <c r="F256" s="41" t="s">
        <v>413</v>
      </c>
      <c r="G256" s="42">
        <v>11232</v>
      </c>
      <c r="H256" s="43">
        <v>43439</v>
      </c>
      <c r="J256" s="12"/>
      <c r="K256" s="38"/>
    </row>
    <row r="257" spans="1:16" customFormat="1" x14ac:dyDescent="0.25">
      <c r="A257" s="41" t="s">
        <v>835</v>
      </c>
      <c r="B257" s="44" t="s">
        <v>26</v>
      </c>
      <c r="C257" s="45" t="s">
        <v>370</v>
      </c>
      <c r="D257" s="41" t="s">
        <v>443</v>
      </c>
      <c r="E257" s="41" t="s">
        <v>444</v>
      </c>
      <c r="F257" s="41" t="s">
        <v>390</v>
      </c>
      <c r="G257" s="42">
        <v>9223</v>
      </c>
      <c r="H257" s="43">
        <v>43439</v>
      </c>
      <c r="J257" s="12"/>
      <c r="K257" s="38"/>
    </row>
    <row r="258" spans="1:16" customFormat="1" x14ac:dyDescent="0.25">
      <c r="A258" s="41" t="s">
        <v>836</v>
      </c>
      <c r="B258" s="44" t="s">
        <v>26</v>
      </c>
      <c r="C258" s="45" t="s">
        <v>370</v>
      </c>
      <c r="D258" s="41" t="s">
        <v>443</v>
      </c>
      <c r="E258" s="41" t="s">
        <v>444</v>
      </c>
      <c r="F258" s="41" t="s">
        <v>397</v>
      </c>
      <c r="G258" s="42">
        <v>2715</v>
      </c>
      <c r="H258" s="43">
        <v>43439</v>
      </c>
      <c r="J258" s="12"/>
      <c r="K258" s="38"/>
    </row>
    <row r="259" spans="1:16" customFormat="1" x14ac:dyDescent="0.25">
      <c r="A259" s="41" t="s">
        <v>837</v>
      </c>
      <c r="B259" s="44" t="s">
        <v>26</v>
      </c>
      <c r="C259" s="45" t="s">
        <v>370</v>
      </c>
      <c r="D259" s="41" t="s">
        <v>443</v>
      </c>
      <c r="E259" s="41" t="s">
        <v>444</v>
      </c>
      <c r="F259" s="41" t="s">
        <v>445</v>
      </c>
      <c r="G259" s="42">
        <v>26141</v>
      </c>
      <c r="H259" s="43">
        <v>43439</v>
      </c>
      <c r="J259" s="12"/>
      <c r="K259" s="38"/>
    </row>
    <row r="260" spans="1:16" customFormat="1" x14ac:dyDescent="0.25">
      <c r="A260" s="41" t="s">
        <v>838</v>
      </c>
      <c r="B260" s="44" t="s">
        <v>26</v>
      </c>
      <c r="C260" s="45" t="s">
        <v>370</v>
      </c>
      <c r="D260" s="41" t="s">
        <v>443</v>
      </c>
      <c r="E260" s="41" t="s">
        <v>444</v>
      </c>
      <c r="F260" s="41" t="s">
        <v>393</v>
      </c>
      <c r="G260" s="42">
        <v>16590</v>
      </c>
      <c r="H260" s="43">
        <v>43439</v>
      </c>
      <c r="J260" s="12"/>
      <c r="K260" s="38"/>
    </row>
    <row r="261" spans="1:16" customFormat="1" x14ac:dyDescent="0.25">
      <c r="A261" s="41" t="s">
        <v>839</v>
      </c>
      <c r="B261" s="44" t="s">
        <v>16</v>
      </c>
      <c r="C261" s="45" t="s">
        <v>947</v>
      </c>
      <c r="D261" s="41" t="s">
        <v>446</v>
      </c>
      <c r="E261" s="41" t="s">
        <v>447</v>
      </c>
      <c r="F261" s="41" t="s">
        <v>376</v>
      </c>
      <c r="G261" s="42">
        <v>7401</v>
      </c>
      <c r="H261" s="43">
        <v>43439</v>
      </c>
      <c r="J261" s="12"/>
      <c r="K261" s="38"/>
    </row>
    <row r="262" spans="1:16" customFormat="1" x14ac:dyDescent="0.25">
      <c r="A262" s="41" t="s">
        <v>840</v>
      </c>
      <c r="B262" s="44" t="s">
        <v>16</v>
      </c>
      <c r="C262" s="45" t="s">
        <v>947</v>
      </c>
      <c r="D262" s="41" t="s">
        <v>446</v>
      </c>
      <c r="E262" s="41" t="s">
        <v>447</v>
      </c>
      <c r="F262" s="41" t="s">
        <v>378</v>
      </c>
      <c r="G262" s="42">
        <v>1350</v>
      </c>
      <c r="H262" s="43">
        <v>43439</v>
      </c>
      <c r="J262" s="12"/>
      <c r="K262" s="38"/>
      <c r="N262" s="40"/>
      <c r="O262" s="40"/>
      <c r="P262" s="40"/>
    </row>
    <row r="263" spans="1:16" customFormat="1" x14ac:dyDescent="0.25">
      <c r="A263" s="41" t="s">
        <v>841</v>
      </c>
      <c r="B263" s="44" t="s">
        <v>16</v>
      </c>
      <c r="C263" s="45" t="s">
        <v>947</v>
      </c>
      <c r="D263" s="41" t="s">
        <v>446</v>
      </c>
      <c r="E263" s="41" t="s">
        <v>447</v>
      </c>
      <c r="F263" s="41" t="s">
        <v>392</v>
      </c>
      <c r="G263" s="42">
        <v>1574</v>
      </c>
      <c r="H263" s="43">
        <v>43439</v>
      </c>
      <c r="J263" s="12"/>
      <c r="K263" s="38"/>
      <c r="N263" s="40"/>
      <c r="O263" s="40"/>
      <c r="P263" s="40"/>
    </row>
    <row r="264" spans="1:16" customFormat="1" x14ac:dyDescent="0.25">
      <c r="A264" s="41" t="s">
        <v>842</v>
      </c>
      <c r="B264" s="44" t="s">
        <v>16</v>
      </c>
      <c r="C264" s="45" t="s">
        <v>947</v>
      </c>
      <c r="D264" s="41" t="s">
        <v>446</v>
      </c>
      <c r="E264" s="41" t="s">
        <v>447</v>
      </c>
      <c r="F264" s="41" t="s">
        <v>379</v>
      </c>
      <c r="G264" s="42">
        <v>6840</v>
      </c>
      <c r="H264" s="43">
        <v>43439</v>
      </c>
      <c r="J264" s="12"/>
      <c r="K264" s="38"/>
    </row>
    <row r="265" spans="1:16" customFormat="1" x14ac:dyDescent="0.25">
      <c r="A265" s="41" t="s">
        <v>843</v>
      </c>
      <c r="B265" s="44" t="s">
        <v>16</v>
      </c>
      <c r="C265" s="45" t="s">
        <v>947</v>
      </c>
      <c r="D265" s="41" t="s">
        <v>446</v>
      </c>
      <c r="E265" s="41" t="s">
        <v>447</v>
      </c>
      <c r="F265" s="41" t="s">
        <v>393</v>
      </c>
      <c r="G265" s="42">
        <v>2415</v>
      </c>
      <c r="H265" s="43">
        <v>43439</v>
      </c>
      <c r="J265" s="12"/>
      <c r="K265" s="38"/>
    </row>
    <row r="266" spans="1:16" customFormat="1" x14ac:dyDescent="0.25">
      <c r="A266" s="41" t="s">
        <v>844</v>
      </c>
      <c r="B266" s="44" t="s">
        <v>16</v>
      </c>
      <c r="C266" s="45" t="s">
        <v>947</v>
      </c>
      <c r="D266" s="41" t="s">
        <v>446</v>
      </c>
      <c r="E266" s="41" t="s">
        <v>448</v>
      </c>
      <c r="F266" s="41" t="s">
        <v>391</v>
      </c>
      <c r="G266" s="42">
        <v>2113</v>
      </c>
      <c r="H266" s="43">
        <v>43439</v>
      </c>
      <c r="J266" s="12"/>
      <c r="K266" s="38"/>
    </row>
    <row r="267" spans="1:16" customFormat="1" x14ac:dyDescent="0.25">
      <c r="A267" s="41" t="s">
        <v>845</v>
      </c>
      <c r="B267" s="44" t="s">
        <v>16</v>
      </c>
      <c r="C267" s="45" t="s">
        <v>947</v>
      </c>
      <c r="D267" s="41" t="s">
        <v>446</v>
      </c>
      <c r="E267" s="45" t="s">
        <v>966</v>
      </c>
      <c r="F267" s="41" t="s">
        <v>376</v>
      </c>
      <c r="G267" s="42">
        <v>842</v>
      </c>
      <c r="H267" s="43">
        <v>43439</v>
      </c>
      <c r="J267" s="12"/>
      <c r="K267" s="38"/>
    </row>
    <row r="268" spans="1:16" customFormat="1" x14ac:dyDescent="0.25">
      <c r="A268" s="41" t="s">
        <v>846</v>
      </c>
      <c r="B268" s="44" t="s">
        <v>16</v>
      </c>
      <c r="C268" s="45" t="s">
        <v>947</v>
      </c>
      <c r="D268" s="41" t="s">
        <v>446</v>
      </c>
      <c r="E268" s="45" t="s">
        <v>966</v>
      </c>
      <c r="F268" s="41" t="s">
        <v>379</v>
      </c>
      <c r="G268" s="42">
        <v>535.20000000000005</v>
      </c>
      <c r="H268" s="43">
        <v>43439</v>
      </c>
      <c r="J268" s="12"/>
      <c r="K268" s="38"/>
    </row>
    <row r="269" spans="1:16" customFormat="1" x14ac:dyDescent="0.25">
      <c r="A269" s="41" t="s">
        <v>847</v>
      </c>
      <c r="B269" s="44" t="s">
        <v>16</v>
      </c>
      <c r="C269" s="45" t="s">
        <v>947</v>
      </c>
      <c r="D269" s="41" t="s">
        <v>446</v>
      </c>
      <c r="E269" s="45" t="s">
        <v>966</v>
      </c>
      <c r="F269" s="41" t="s">
        <v>381</v>
      </c>
      <c r="G269" s="42">
        <v>371</v>
      </c>
      <c r="H269" s="43">
        <v>43439</v>
      </c>
      <c r="J269" s="12"/>
      <c r="K269" s="38"/>
    </row>
    <row r="270" spans="1:16" customFormat="1" x14ac:dyDescent="0.25">
      <c r="A270" s="41" t="s">
        <v>848</v>
      </c>
      <c r="B270" s="44" t="s">
        <v>16</v>
      </c>
      <c r="C270" s="45" t="s">
        <v>947</v>
      </c>
      <c r="D270" s="41" t="s">
        <v>446</v>
      </c>
      <c r="E270" s="41" t="s">
        <v>449</v>
      </c>
      <c r="F270" s="41" t="s">
        <v>380</v>
      </c>
      <c r="G270" s="42">
        <v>1535</v>
      </c>
      <c r="H270" s="43">
        <v>43439</v>
      </c>
      <c r="J270" s="12"/>
      <c r="K270" s="38"/>
    </row>
    <row r="271" spans="1:16" customFormat="1" x14ac:dyDescent="0.25">
      <c r="A271" s="41" t="s">
        <v>849</v>
      </c>
      <c r="B271" s="44" t="s">
        <v>16</v>
      </c>
      <c r="C271" s="45" t="s">
        <v>947</v>
      </c>
      <c r="D271" s="41" t="s">
        <v>446</v>
      </c>
      <c r="E271" s="41" t="s">
        <v>449</v>
      </c>
      <c r="F271" s="41" t="s">
        <v>381</v>
      </c>
      <c r="G271" s="42">
        <v>335</v>
      </c>
      <c r="H271" s="43">
        <v>43439</v>
      </c>
      <c r="J271" s="12"/>
      <c r="K271" s="38"/>
    </row>
    <row r="272" spans="1:16" customFormat="1" x14ac:dyDescent="0.25">
      <c r="A272" s="41" t="s">
        <v>850</v>
      </c>
      <c r="B272" s="44" t="s">
        <v>16</v>
      </c>
      <c r="C272" s="45" t="s">
        <v>947</v>
      </c>
      <c r="D272" s="41" t="s">
        <v>446</v>
      </c>
      <c r="E272" s="41" t="s">
        <v>449</v>
      </c>
      <c r="F272" s="41" t="s">
        <v>393</v>
      </c>
      <c r="G272" s="42">
        <v>1657</v>
      </c>
      <c r="H272" s="43">
        <v>43439</v>
      </c>
      <c r="J272" s="12"/>
      <c r="K272" s="38"/>
    </row>
    <row r="273" spans="1:11" customFormat="1" x14ac:dyDescent="0.25">
      <c r="A273" s="41" t="s">
        <v>851</v>
      </c>
      <c r="B273" s="44" t="s">
        <v>16</v>
      </c>
      <c r="C273" s="45" t="s">
        <v>947</v>
      </c>
      <c r="D273" s="41" t="s">
        <v>446</v>
      </c>
      <c r="E273" s="41" t="s">
        <v>450</v>
      </c>
      <c r="F273" s="41" t="s">
        <v>391</v>
      </c>
      <c r="G273" s="42">
        <v>1422</v>
      </c>
      <c r="H273" s="43">
        <v>43439</v>
      </c>
      <c r="J273" s="12"/>
      <c r="K273" s="38"/>
    </row>
    <row r="274" spans="1:11" customFormat="1" x14ac:dyDescent="0.25">
      <c r="A274" s="41" t="s">
        <v>852</v>
      </c>
      <c r="B274" s="44" t="s">
        <v>16</v>
      </c>
      <c r="C274" s="45" t="s">
        <v>947</v>
      </c>
      <c r="D274" s="41" t="s">
        <v>446</v>
      </c>
      <c r="E274" s="41" t="s">
        <v>451</v>
      </c>
      <c r="F274" s="41" t="s">
        <v>376</v>
      </c>
      <c r="G274" s="42">
        <v>210</v>
      </c>
      <c r="H274" s="43">
        <v>43439</v>
      </c>
      <c r="J274" s="12"/>
      <c r="K274" s="38"/>
    </row>
    <row r="275" spans="1:11" customFormat="1" x14ac:dyDescent="0.25">
      <c r="A275" s="41" t="s">
        <v>853</v>
      </c>
      <c r="B275" s="44" t="s">
        <v>16</v>
      </c>
      <c r="C275" s="45" t="s">
        <v>947</v>
      </c>
      <c r="D275" s="41" t="s">
        <v>446</v>
      </c>
      <c r="E275" s="45" t="s">
        <v>967</v>
      </c>
      <c r="F275" s="41" t="s">
        <v>376</v>
      </c>
      <c r="G275" s="42">
        <v>720</v>
      </c>
      <c r="H275" s="43">
        <v>43439</v>
      </c>
      <c r="J275" s="12"/>
      <c r="K275" s="38"/>
    </row>
    <row r="276" spans="1:11" customFormat="1" x14ac:dyDescent="0.25">
      <c r="A276" s="41" t="s">
        <v>854</v>
      </c>
      <c r="B276" s="44" t="s">
        <v>16</v>
      </c>
      <c r="C276" s="45" t="s">
        <v>947</v>
      </c>
      <c r="D276" s="41" t="s">
        <v>446</v>
      </c>
      <c r="E276" s="45" t="s">
        <v>967</v>
      </c>
      <c r="F276" s="41" t="s">
        <v>391</v>
      </c>
      <c r="G276" s="42">
        <v>1224</v>
      </c>
      <c r="H276" s="43">
        <v>43439</v>
      </c>
      <c r="J276" s="12"/>
      <c r="K276" s="38"/>
    </row>
    <row r="277" spans="1:11" customFormat="1" x14ac:dyDescent="0.25">
      <c r="A277" s="41" t="s">
        <v>855</v>
      </c>
      <c r="B277" s="44" t="s">
        <v>26</v>
      </c>
      <c r="C277" s="45" t="s">
        <v>953</v>
      </c>
      <c r="D277" s="41" t="s">
        <v>452</v>
      </c>
      <c r="E277" s="41" t="s">
        <v>453</v>
      </c>
      <c r="F277" s="41" t="s">
        <v>413</v>
      </c>
      <c r="G277" s="42">
        <v>41824.800000000003</v>
      </c>
      <c r="H277" s="43">
        <v>43439</v>
      </c>
      <c r="J277" s="12"/>
      <c r="K277" s="38"/>
    </row>
    <row r="278" spans="1:11" customFormat="1" x14ac:dyDescent="0.25">
      <c r="A278" s="41" t="s">
        <v>856</v>
      </c>
      <c r="B278" s="44" t="s">
        <v>26</v>
      </c>
      <c r="C278" s="45" t="s">
        <v>953</v>
      </c>
      <c r="D278" s="41" t="s">
        <v>452</v>
      </c>
      <c r="E278" s="41" t="s">
        <v>454</v>
      </c>
      <c r="F278" s="41" t="s">
        <v>397</v>
      </c>
      <c r="G278" s="42">
        <v>8956.7999999999993</v>
      </c>
      <c r="H278" s="43">
        <v>43439</v>
      </c>
      <c r="J278" s="12"/>
      <c r="K278" s="38"/>
    </row>
    <row r="279" spans="1:11" customFormat="1" x14ac:dyDescent="0.25">
      <c r="A279" s="41" t="s">
        <v>857</v>
      </c>
      <c r="B279" s="44" t="s">
        <v>26</v>
      </c>
      <c r="C279" s="45" t="s">
        <v>953</v>
      </c>
      <c r="D279" s="41" t="s">
        <v>452</v>
      </c>
      <c r="E279" s="41" t="s">
        <v>454</v>
      </c>
      <c r="F279" s="41" t="s">
        <v>379</v>
      </c>
      <c r="G279" s="42">
        <v>24720</v>
      </c>
      <c r="H279" s="43">
        <v>43439</v>
      </c>
      <c r="J279" s="12"/>
      <c r="K279" s="38"/>
    </row>
    <row r="280" spans="1:11" customFormat="1" x14ac:dyDescent="0.25">
      <c r="A280" s="41" t="s">
        <v>858</v>
      </c>
      <c r="B280" s="44" t="s">
        <v>26</v>
      </c>
      <c r="C280" s="45" t="s">
        <v>953</v>
      </c>
      <c r="D280" s="41" t="s">
        <v>452</v>
      </c>
      <c r="E280" s="41" t="s">
        <v>454</v>
      </c>
      <c r="F280" s="41" t="s">
        <v>380</v>
      </c>
      <c r="G280" s="42">
        <v>5925</v>
      </c>
      <c r="H280" s="43">
        <v>43439</v>
      </c>
      <c r="J280" s="12"/>
      <c r="K280" s="38"/>
    </row>
    <row r="281" spans="1:11" customFormat="1" x14ac:dyDescent="0.25">
      <c r="A281" s="41" t="s">
        <v>859</v>
      </c>
      <c r="B281" s="44" t="s">
        <v>16</v>
      </c>
      <c r="C281" s="45" t="s">
        <v>954</v>
      </c>
      <c r="D281" s="45" t="s">
        <v>455</v>
      </c>
      <c r="E281" s="41" t="s">
        <v>456</v>
      </c>
      <c r="F281" s="41" t="s">
        <v>380</v>
      </c>
      <c r="G281" s="42">
        <v>36000</v>
      </c>
      <c r="H281" s="43">
        <v>43439</v>
      </c>
      <c r="J281" s="12"/>
      <c r="K281" s="38"/>
    </row>
    <row r="282" spans="1:11" customFormat="1" x14ac:dyDescent="0.25">
      <c r="A282" s="41" t="s">
        <v>860</v>
      </c>
      <c r="B282" s="44" t="s">
        <v>16</v>
      </c>
      <c r="C282" s="45" t="s">
        <v>954</v>
      </c>
      <c r="D282" s="45" t="s">
        <v>455</v>
      </c>
      <c r="E282" s="41" t="s">
        <v>457</v>
      </c>
      <c r="F282" s="41" t="s">
        <v>376</v>
      </c>
      <c r="G282" s="42">
        <v>332</v>
      </c>
      <c r="H282" s="43">
        <v>43439</v>
      </c>
      <c r="J282" s="12"/>
      <c r="K282" s="38"/>
    </row>
    <row r="283" spans="1:11" customFormat="1" x14ac:dyDescent="0.25">
      <c r="A283" s="41" t="s">
        <v>861</v>
      </c>
      <c r="B283" s="44" t="s">
        <v>72</v>
      </c>
      <c r="C283" s="45" t="s">
        <v>952</v>
      </c>
      <c r="D283" s="45" t="s">
        <v>455</v>
      </c>
      <c r="E283" s="41" t="s">
        <v>458</v>
      </c>
      <c r="F283" s="41" t="s">
        <v>413</v>
      </c>
      <c r="G283" s="42">
        <v>5280</v>
      </c>
      <c r="H283" s="43">
        <v>43439</v>
      </c>
      <c r="J283" s="12"/>
      <c r="K283" s="38"/>
    </row>
    <row r="284" spans="1:11" customFormat="1" x14ac:dyDescent="0.25">
      <c r="A284" s="41" t="s">
        <v>862</v>
      </c>
      <c r="B284" s="44" t="s">
        <v>72</v>
      </c>
      <c r="C284" s="45" t="s">
        <v>952</v>
      </c>
      <c r="D284" s="45" t="s">
        <v>455</v>
      </c>
      <c r="E284" s="41" t="s">
        <v>458</v>
      </c>
      <c r="F284" s="41" t="s">
        <v>391</v>
      </c>
      <c r="G284" s="42">
        <v>14574</v>
      </c>
      <c r="H284" s="43">
        <v>43439</v>
      </c>
      <c r="J284" s="12"/>
      <c r="K284" s="38"/>
    </row>
    <row r="285" spans="1:11" customFormat="1" x14ac:dyDescent="0.25">
      <c r="A285" s="41" t="s">
        <v>863</v>
      </c>
      <c r="B285" s="44" t="s">
        <v>72</v>
      </c>
      <c r="C285" s="45" t="s">
        <v>952</v>
      </c>
      <c r="D285" s="45" t="s">
        <v>455</v>
      </c>
      <c r="E285" s="41" t="s">
        <v>458</v>
      </c>
      <c r="F285" s="41" t="s">
        <v>459</v>
      </c>
      <c r="G285" s="42">
        <v>2475</v>
      </c>
      <c r="H285" s="43">
        <v>43439</v>
      </c>
      <c r="J285" s="12"/>
      <c r="K285" s="38"/>
    </row>
    <row r="286" spans="1:11" customFormat="1" x14ac:dyDescent="0.25">
      <c r="A286" s="41" t="s">
        <v>864</v>
      </c>
      <c r="B286" s="44" t="s">
        <v>40</v>
      </c>
      <c r="C286" s="45" t="s">
        <v>955</v>
      </c>
      <c r="D286" s="45" t="s">
        <v>455</v>
      </c>
      <c r="E286" s="41" t="s">
        <v>460</v>
      </c>
      <c r="F286" s="41" t="s">
        <v>376</v>
      </c>
      <c r="G286" s="42">
        <v>39</v>
      </c>
      <c r="H286" s="43">
        <v>43439</v>
      </c>
      <c r="J286" s="12"/>
      <c r="K286" s="38"/>
    </row>
    <row r="287" spans="1:11" customFormat="1" x14ac:dyDescent="0.25">
      <c r="A287" s="41" t="s">
        <v>865</v>
      </c>
      <c r="B287" s="44" t="s">
        <v>40</v>
      </c>
      <c r="C287" s="45" t="s">
        <v>955</v>
      </c>
      <c r="D287" s="45" t="s">
        <v>455</v>
      </c>
      <c r="E287" s="41" t="s">
        <v>460</v>
      </c>
      <c r="F287" s="41" t="s">
        <v>392</v>
      </c>
      <c r="G287" s="42">
        <v>13</v>
      </c>
      <c r="H287" s="43">
        <v>43439</v>
      </c>
      <c r="J287" s="12"/>
      <c r="K287" s="38"/>
    </row>
    <row r="288" spans="1:11" customFormat="1" x14ac:dyDescent="0.25">
      <c r="A288" s="41" t="s">
        <v>866</v>
      </c>
      <c r="B288" s="44" t="s">
        <v>40</v>
      </c>
      <c r="C288" s="45" t="s">
        <v>955</v>
      </c>
      <c r="D288" s="45" t="s">
        <v>455</v>
      </c>
      <c r="E288" s="41" t="s">
        <v>460</v>
      </c>
      <c r="F288" s="41" t="s">
        <v>424</v>
      </c>
      <c r="G288" s="42">
        <v>1116</v>
      </c>
      <c r="H288" s="43">
        <v>43439</v>
      </c>
      <c r="J288" s="12"/>
      <c r="K288" s="38"/>
    </row>
    <row r="289" spans="1:11" customFormat="1" x14ac:dyDescent="0.25">
      <c r="A289" s="41" t="s">
        <v>867</v>
      </c>
      <c r="B289" s="44" t="s">
        <v>40</v>
      </c>
      <c r="C289" s="45" t="s">
        <v>955</v>
      </c>
      <c r="D289" s="45" t="s">
        <v>455</v>
      </c>
      <c r="E289" s="41" t="s">
        <v>461</v>
      </c>
      <c r="F289" s="41" t="s">
        <v>376</v>
      </c>
      <c r="G289" s="42">
        <v>39</v>
      </c>
      <c r="H289" s="43">
        <v>43439</v>
      </c>
      <c r="J289" s="12"/>
      <c r="K289" s="38"/>
    </row>
    <row r="290" spans="1:11" customFormat="1" x14ac:dyDescent="0.25">
      <c r="A290" s="41" t="s">
        <v>868</v>
      </c>
      <c r="B290" s="44" t="s">
        <v>40</v>
      </c>
      <c r="C290" s="45" t="s">
        <v>955</v>
      </c>
      <c r="D290" s="45" t="s">
        <v>455</v>
      </c>
      <c r="E290" s="41" t="s">
        <v>461</v>
      </c>
      <c r="F290" s="41" t="s">
        <v>392</v>
      </c>
      <c r="G290" s="42">
        <v>13</v>
      </c>
      <c r="H290" s="43">
        <v>43439</v>
      </c>
      <c r="J290" s="12"/>
      <c r="K290" s="38"/>
    </row>
    <row r="291" spans="1:11" customFormat="1" x14ac:dyDescent="0.25">
      <c r="A291" s="41" t="s">
        <v>869</v>
      </c>
      <c r="B291" s="44" t="s">
        <v>40</v>
      </c>
      <c r="C291" s="45" t="s">
        <v>955</v>
      </c>
      <c r="D291" s="45" t="s">
        <v>455</v>
      </c>
      <c r="E291" s="41" t="s">
        <v>461</v>
      </c>
      <c r="F291" s="41" t="s">
        <v>424</v>
      </c>
      <c r="G291" s="42">
        <v>1116</v>
      </c>
      <c r="H291" s="43">
        <v>43439</v>
      </c>
      <c r="J291" s="12"/>
      <c r="K291" s="38"/>
    </row>
    <row r="292" spans="1:11" customFormat="1" x14ac:dyDescent="0.25">
      <c r="A292" s="41" t="s">
        <v>870</v>
      </c>
      <c r="B292" s="44" t="s">
        <v>40</v>
      </c>
      <c r="C292" s="45" t="s">
        <v>955</v>
      </c>
      <c r="D292" s="45" t="s">
        <v>455</v>
      </c>
      <c r="E292" s="41" t="s">
        <v>472</v>
      </c>
      <c r="F292" s="41" t="s">
        <v>376</v>
      </c>
      <c r="G292" s="42">
        <v>39</v>
      </c>
      <c r="H292" s="43">
        <v>43439</v>
      </c>
      <c r="J292" s="12"/>
      <c r="K292" s="38"/>
    </row>
    <row r="293" spans="1:11" customFormat="1" x14ac:dyDescent="0.25">
      <c r="A293" s="41" t="s">
        <v>871</v>
      </c>
      <c r="B293" s="44" t="s">
        <v>40</v>
      </c>
      <c r="C293" s="45" t="s">
        <v>955</v>
      </c>
      <c r="D293" s="45" t="s">
        <v>455</v>
      </c>
      <c r="E293" s="41" t="s">
        <v>472</v>
      </c>
      <c r="F293" s="41" t="s">
        <v>392</v>
      </c>
      <c r="G293" s="42">
        <v>13</v>
      </c>
      <c r="H293" s="43">
        <v>43439</v>
      </c>
      <c r="J293" s="12"/>
      <c r="K293" s="38"/>
    </row>
    <row r="294" spans="1:11" customFormat="1" x14ac:dyDescent="0.25">
      <c r="A294" s="41" t="s">
        <v>872</v>
      </c>
      <c r="B294" s="44" t="s">
        <v>40</v>
      </c>
      <c r="C294" s="45" t="s">
        <v>955</v>
      </c>
      <c r="D294" s="45" t="s">
        <v>455</v>
      </c>
      <c r="E294" s="41" t="s">
        <v>472</v>
      </c>
      <c r="F294" s="41" t="s">
        <v>424</v>
      </c>
      <c r="G294" s="42">
        <v>1116</v>
      </c>
      <c r="H294" s="43">
        <v>43439</v>
      </c>
      <c r="J294" s="12"/>
      <c r="K294" s="38"/>
    </row>
    <row r="295" spans="1:11" customFormat="1" x14ac:dyDescent="0.25">
      <c r="A295" s="41" t="s">
        <v>873</v>
      </c>
      <c r="B295" s="44" t="s">
        <v>40</v>
      </c>
      <c r="C295" s="45" t="s">
        <v>955</v>
      </c>
      <c r="D295" s="45" t="s">
        <v>455</v>
      </c>
      <c r="E295" s="41" t="s">
        <v>462</v>
      </c>
      <c r="F295" s="41" t="s">
        <v>376</v>
      </c>
      <c r="G295" s="42">
        <v>39</v>
      </c>
      <c r="H295" s="43">
        <v>43439</v>
      </c>
      <c r="J295" s="12"/>
      <c r="K295" s="38"/>
    </row>
    <row r="296" spans="1:11" customFormat="1" x14ac:dyDescent="0.25">
      <c r="A296" s="41" t="s">
        <v>874</v>
      </c>
      <c r="B296" s="44" t="s">
        <v>40</v>
      </c>
      <c r="C296" s="45" t="s">
        <v>955</v>
      </c>
      <c r="D296" s="45" t="s">
        <v>455</v>
      </c>
      <c r="E296" s="41" t="s">
        <v>462</v>
      </c>
      <c r="F296" s="41" t="s">
        <v>463</v>
      </c>
      <c r="G296" s="42">
        <v>34</v>
      </c>
      <c r="H296" s="43">
        <v>43439</v>
      </c>
      <c r="J296" s="12"/>
      <c r="K296" s="38"/>
    </row>
    <row r="297" spans="1:11" customFormat="1" x14ac:dyDescent="0.25">
      <c r="A297" s="41" t="s">
        <v>875</v>
      </c>
      <c r="B297" s="44" t="s">
        <v>40</v>
      </c>
      <c r="C297" s="45" t="s">
        <v>955</v>
      </c>
      <c r="D297" s="45" t="s">
        <v>455</v>
      </c>
      <c r="E297" s="41" t="s">
        <v>462</v>
      </c>
      <c r="F297" s="41" t="s">
        <v>424</v>
      </c>
      <c r="G297" s="42">
        <v>1116</v>
      </c>
      <c r="H297" s="43">
        <v>43439</v>
      </c>
      <c r="J297" s="12"/>
      <c r="K297" s="38"/>
    </row>
    <row r="298" spans="1:11" customFormat="1" x14ac:dyDescent="0.25">
      <c r="A298" s="41" t="s">
        <v>876</v>
      </c>
      <c r="B298" s="44" t="s">
        <v>40</v>
      </c>
      <c r="C298" s="45" t="s">
        <v>955</v>
      </c>
      <c r="D298" s="45" t="s">
        <v>455</v>
      </c>
      <c r="E298" s="41" t="s">
        <v>464</v>
      </c>
      <c r="F298" s="41" t="s">
        <v>376</v>
      </c>
      <c r="G298" s="42">
        <v>39</v>
      </c>
      <c r="H298" s="43">
        <v>43439</v>
      </c>
      <c r="J298" s="12"/>
      <c r="K298" s="38"/>
    </row>
    <row r="299" spans="1:11" customFormat="1" x14ac:dyDescent="0.25">
      <c r="A299" s="41" t="s">
        <v>877</v>
      </c>
      <c r="B299" s="44" t="s">
        <v>40</v>
      </c>
      <c r="C299" s="45" t="s">
        <v>955</v>
      </c>
      <c r="D299" s="45" t="s">
        <v>455</v>
      </c>
      <c r="E299" s="41" t="s">
        <v>464</v>
      </c>
      <c r="F299" s="41" t="s">
        <v>392</v>
      </c>
      <c r="G299" s="42">
        <v>13</v>
      </c>
      <c r="H299" s="43">
        <v>43439</v>
      </c>
      <c r="J299" s="12"/>
      <c r="K299" s="38"/>
    </row>
    <row r="300" spans="1:11" customFormat="1" x14ac:dyDescent="0.25">
      <c r="A300" s="41" t="s">
        <v>878</v>
      </c>
      <c r="B300" s="44" t="s">
        <v>40</v>
      </c>
      <c r="C300" s="45" t="s">
        <v>955</v>
      </c>
      <c r="D300" s="45" t="s">
        <v>455</v>
      </c>
      <c r="E300" s="41" t="s">
        <v>464</v>
      </c>
      <c r="F300" s="41" t="s">
        <v>424</v>
      </c>
      <c r="G300" s="42">
        <v>1116</v>
      </c>
      <c r="H300" s="43">
        <v>43439</v>
      </c>
      <c r="J300" s="12"/>
      <c r="K300" s="38"/>
    </row>
    <row r="301" spans="1:11" customFormat="1" x14ac:dyDescent="0.25">
      <c r="A301" s="41" t="s">
        <v>879</v>
      </c>
      <c r="B301" s="44" t="s">
        <v>40</v>
      </c>
      <c r="C301" s="45" t="s">
        <v>955</v>
      </c>
      <c r="D301" s="45" t="s">
        <v>455</v>
      </c>
      <c r="E301" s="41" t="s">
        <v>465</v>
      </c>
      <c r="F301" s="41" t="s">
        <v>376</v>
      </c>
      <c r="G301" s="42">
        <v>39</v>
      </c>
      <c r="H301" s="43">
        <v>43439</v>
      </c>
      <c r="J301" s="12"/>
      <c r="K301" s="38"/>
    </row>
    <row r="302" spans="1:11" customFormat="1" x14ac:dyDescent="0.25">
      <c r="A302" s="41" t="s">
        <v>880</v>
      </c>
      <c r="B302" s="44" t="s">
        <v>40</v>
      </c>
      <c r="C302" s="45" t="s">
        <v>955</v>
      </c>
      <c r="D302" s="45" t="s">
        <v>455</v>
      </c>
      <c r="E302" s="41" t="s">
        <v>465</v>
      </c>
      <c r="F302" s="41" t="s">
        <v>392</v>
      </c>
      <c r="G302" s="42">
        <v>13</v>
      </c>
      <c r="H302" s="43">
        <v>43439</v>
      </c>
      <c r="J302" s="12"/>
      <c r="K302" s="38"/>
    </row>
    <row r="303" spans="1:11" customFormat="1" x14ac:dyDescent="0.25">
      <c r="A303" s="41" t="s">
        <v>881</v>
      </c>
      <c r="B303" s="44" t="s">
        <v>40</v>
      </c>
      <c r="C303" s="45" t="s">
        <v>955</v>
      </c>
      <c r="D303" s="45" t="s">
        <v>455</v>
      </c>
      <c r="E303" s="41" t="s">
        <v>465</v>
      </c>
      <c r="F303" s="41" t="s">
        <v>424</v>
      </c>
      <c r="G303" s="42">
        <v>1116</v>
      </c>
      <c r="H303" s="43">
        <v>43439</v>
      </c>
      <c r="J303" s="12"/>
      <c r="K303" s="38"/>
    </row>
    <row r="304" spans="1:11" customFormat="1" x14ac:dyDescent="0.25">
      <c r="A304" s="41" t="s">
        <v>882</v>
      </c>
      <c r="B304" s="44" t="s">
        <v>40</v>
      </c>
      <c r="C304" s="45" t="s">
        <v>955</v>
      </c>
      <c r="D304" s="45" t="s">
        <v>455</v>
      </c>
      <c r="E304" s="41" t="s">
        <v>466</v>
      </c>
      <c r="F304" s="41" t="s">
        <v>376</v>
      </c>
      <c r="G304" s="42">
        <v>39</v>
      </c>
      <c r="H304" s="43">
        <v>43439</v>
      </c>
      <c r="J304" s="12"/>
      <c r="K304" s="38"/>
    </row>
    <row r="305" spans="1:11" customFormat="1" x14ac:dyDescent="0.25">
      <c r="A305" s="41" t="s">
        <v>883</v>
      </c>
      <c r="B305" s="44" t="s">
        <v>40</v>
      </c>
      <c r="C305" s="45" t="s">
        <v>955</v>
      </c>
      <c r="D305" s="45" t="s">
        <v>455</v>
      </c>
      <c r="E305" s="41" t="s">
        <v>466</v>
      </c>
      <c r="F305" s="41" t="s">
        <v>463</v>
      </c>
      <c r="G305" s="42">
        <v>34</v>
      </c>
      <c r="H305" s="43">
        <v>43439</v>
      </c>
      <c r="J305" s="12"/>
      <c r="K305" s="38"/>
    </row>
    <row r="306" spans="1:11" customFormat="1" x14ac:dyDescent="0.25">
      <c r="A306" s="41" t="s">
        <v>884</v>
      </c>
      <c r="B306" s="44" t="s">
        <v>40</v>
      </c>
      <c r="C306" s="45" t="s">
        <v>955</v>
      </c>
      <c r="D306" s="45" t="s">
        <v>455</v>
      </c>
      <c r="E306" s="41" t="s">
        <v>466</v>
      </c>
      <c r="F306" s="41" t="s">
        <v>424</v>
      </c>
      <c r="G306" s="42">
        <v>1116</v>
      </c>
      <c r="H306" s="43">
        <v>43439</v>
      </c>
      <c r="J306" s="12"/>
      <c r="K306" s="38"/>
    </row>
    <row r="307" spans="1:11" customFormat="1" x14ac:dyDescent="0.25">
      <c r="A307" s="41" t="s">
        <v>885</v>
      </c>
      <c r="B307" s="44" t="s">
        <v>40</v>
      </c>
      <c r="C307" s="45" t="s">
        <v>955</v>
      </c>
      <c r="D307" s="45" t="s">
        <v>455</v>
      </c>
      <c r="E307" s="41" t="s">
        <v>467</v>
      </c>
      <c r="F307" s="41" t="s">
        <v>376</v>
      </c>
      <c r="G307" s="42">
        <v>39</v>
      </c>
      <c r="H307" s="43">
        <v>43439</v>
      </c>
      <c r="J307" s="12"/>
      <c r="K307" s="38"/>
    </row>
    <row r="308" spans="1:11" customFormat="1" x14ac:dyDescent="0.25">
      <c r="A308" s="41" t="s">
        <v>886</v>
      </c>
      <c r="B308" s="44" t="s">
        <v>40</v>
      </c>
      <c r="C308" s="45" t="s">
        <v>955</v>
      </c>
      <c r="D308" s="45" t="s">
        <v>455</v>
      </c>
      <c r="E308" s="41" t="s">
        <v>467</v>
      </c>
      <c r="F308" s="41" t="s">
        <v>392</v>
      </c>
      <c r="G308" s="42">
        <v>13</v>
      </c>
      <c r="H308" s="43">
        <v>43439</v>
      </c>
      <c r="J308" s="12"/>
      <c r="K308" s="38"/>
    </row>
    <row r="309" spans="1:11" customFormat="1" x14ac:dyDescent="0.25">
      <c r="A309" s="41" t="s">
        <v>887</v>
      </c>
      <c r="B309" s="44" t="s">
        <v>40</v>
      </c>
      <c r="C309" s="45" t="s">
        <v>955</v>
      </c>
      <c r="D309" s="45" t="s">
        <v>455</v>
      </c>
      <c r="E309" s="41" t="s">
        <v>467</v>
      </c>
      <c r="F309" s="41" t="s">
        <v>424</v>
      </c>
      <c r="G309" s="42">
        <v>1116</v>
      </c>
      <c r="H309" s="43">
        <v>43439</v>
      </c>
      <c r="J309" s="12"/>
      <c r="K309" s="38"/>
    </row>
    <row r="310" spans="1:11" customFormat="1" x14ac:dyDescent="0.25">
      <c r="A310" s="41" t="s">
        <v>888</v>
      </c>
      <c r="B310" s="44" t="s">
        <v>40</v>
      </c>
      <c r="C310" s="45" t="s">
        <v>955</v>
      </c>
      <c r="D310" s="45" t="s">
        <v>455</v>
      </c>
      <c r="E310" s="41" t="s">
        <v>468</v>
      </c>
      <c r="F310" s="41" t="s">
        <v>413</v>
      </c>
      <c r="G310" s="42">
        <v>75</v>
      </c>
      <c r="H310" s="43">
        <v>43439</v>
      </c>
      <c r="J310" s="12"/>
      <c r="K310" s="38"/>
    </row>
    <row r="311" spans="1:11" customFormat="1" x14ac:dyDescent="0.25">
      <c r="A311" s="41" t="s">
        <v>889</v>
      </c>
      <c r="B311" s="44" t="s">
        <v>40</v>
      </c>
      <c r="C311" s="45" t="s">
        <v>955</v>
      </c>
      <c r="D311" s="45" t="s">
        <v>455</v>
      </c>
      <c r="E311" s="41" t="s">
        <v>468</v>
      </c>
      <c r="F311" s="41" t="s">
        <v>376</v>
      </c>
      <c r="G311" s="42">
        <v>57</v>
      </c>
      <c r="H311" s="43">
        <v>43439</v>
      </c>
      <c r="J311" s="12"/>
      <c r="K311" s="38"/>
    </row>
    <row r="312" spans="1:11" customFormat="1" x14ac:dyDescent="0.25">
      <c r="A312" s="41" t="s">
        <v>890</v>
      </c>
      <c r="B312" s="44" t="s">
        <v>40</v>
      </c>
      <c r="C312" s="45" t="s">
        <v>955</v>
      </c>
      <c r="D312" s="45" t="s">
        <v>455</v>
      </c>
      <c r="E312" s="41" t="s">
        <v>468</v>
      </c>
      <c r="F312" s="41" t="s">
        <v>392</v>
      </c>
      <c r="G312" s="42">
        <v>19</v>
      </c>
      <c r="H312" s="43">
        <v>43439</v>
      </c>
      <c r="J312" s="12"/>
      <c r="K312" s="38"/>
    </row>
    <row r="313" spans="1:11" customFormat="1" x14ac:dyDescent="0.25">
      <c r="A313" s="41" t="s">
        <v>891</v>
      </c>
      <c r="B313" s="44" t="s">
        <v>40</v>
      </c>
      <c r="C313" s="45" t="s">
        <v>955</v>
      </c>
      <c r="D313" s="45" t="s">
        <v>455</v>
      </c>
      <c r="E313" s="41" t="s">
        <v>468</v>
      </c>
      <c r="F313" s="41" t="s">
        <v>463</v>
      </c>
      <c r="G313" s="42">
        <v>40</v>
      </c>
      <c r="H313" s="43">
        <v>43439</v>
      </c>
      <c r="J313" s="12"/>
      <c r="K313" s="38"/>
    </row>
    <row r="314" spans="1:11" customFormat="1" x14ac:dyDescent="0.25">
      <c r="A314" s="41" t="s">
        <v>892</v>
      </c>
      <c r="B314" s="44" t="s">
        <v>40</v>
      </c>
      <c r="C314" s="45" t="s">
        <v>955</v>
      </c>
      <c r="D314" s="45" t="s">
        <v>455</v>
      </c>
      <c r="E314" s="41" t="s">
        <v>468</v>
      </c>
      <c r="F314" s="41" t="s">
        <v>424</v>
      </c>
      <c r="G314" s="42">
        <v>1134</v>
      </c>
      <c r="H314" s="43">
        <v>43439</v>
      </c>
      <c r="J314" s="12"/>
      <c r="K314" s="38"/>
    </row>
    <row r="315" spans="1:11" customFormat="1" x14ac:dyDescent="0.25">
      <c r="A315" s="41" t="s">
        <v>893</v>
      </c>
      <c r="B315" s="44" t="s">
        <v>40</v>
      </c>
      <c r="C315" s="45" t="s">
        <v>955</v>
      </c>
      <c r="D315" s="45" t="s">
        <v>455</v>
      </c>
      <c r="E315" s="41" t="s">
        <v>469</v>
      </c>
      <c r="F315" s="41" t="s">
        <v>413</v>
      </c>
      <c r="G315" s="42">
        <v>75</v>
      </c>
      <c r="H315" s="43">
        <v>43439</v>
      </c>
      <c r="J315" s="12"/>
      <c r="K315" s="38"/>
    </row>
    <row r="316" spans="1:11" customFormat="1" x14ac:dyDescent="0.25">
      <c r="A316" s="41" t="s">
        <v>894</v>
      </c>
      <c r="B316" s="44" t="s">
        <v>40</v>
      </c>
      <c r="C316" s="45" t="s">
        <v>955</v>
      </c>
      <c r="D316" s="45" t="s">
        <v>455</v>
      </c>
      <c r="E316" s="41" t="s">
        <v>469</v>
      </c>
      <c r="F316" s="41" t="s">
        <v>376</v>
      </c>
      <c r="G316" s="42">
        <v>57</v>
      </c>
      <c r="H316" s="43">
        <v>43439</v>
      </c>
      <c r="J316" s="12"/>
      <c r="K316" s="38"/>
    </row>
    <row r="317" spans="1:11" customFormat="1" x14ac:dyDescent="0.25">
      <c r="A317" s="41" t="s">
        <v>895</v>
      </c>
      <c r="B317" s="44" t="s">
        <v>40</v>
      </c>
      <c r="C317" s="45" t="s">
        <v>955</v>
      </c>
      <c r="D317" s="45" t="s">
        <v>455</v>
      </c>
      <c r="E317" s="41" t="s">
        <v>469</v>
      </c>
      <c r="F317" s="41" t="s">
        <v>392</v>
      </c>
      <c r="G317" s="42">
        <v>19</v>
      </c>
      <c r="H317" s="43">
        <v>43439</v>
      </c>
      <c r="J317" s="12"/>
      <c r="K317" s="38"/>
    </row>
    <row r="318" spans="1:11" customFormat="1" x14ac:dyDescent="0.25">
      <c r="A318" s="41" t="s">
        <v>896</v>
      </c>
      <c r="B318" s="44" t="s">
        <v>40</v>
      </c>
      <c r="C318" s="45" t="s">
        <v>955</v>
      </c>
      <c r="D318" s="45" t="s">
        <v>455</v>
      </c>
      <c r="E318" s="41" t="s">
        <v>469</v>
      </c>
      <c r="F318" s="41" t="s">
        <v>463</v>
      </c>
      <c r="G318" s="42">
        <v>40</v>
      </c>
      <c r="H318" s="43">
        <v>43439</v>
      </c>
      <c r="J318" s="12"/>
      <c r="K318" s="38"/>
    </row>
    <row r="319" spans="1:11" customFormat="1" x14ac:dyDescent="0.25">
      <c r="A319" s="41" t="s">
        <v>897</v>
      </c>
      <c r="B319" s="44" t="s">
        <v>40</v>
      </c>
      <c r="C319" s="45" t="s">
        <v>955</v>
      </c>
      <c r="D319" s="45" t="s">
        <v>455</v>
      </c>
      <c r="E319" s="41" t="s">
        <v>469</v>
      </c>
      <c r="F319" s="41" t="s">
        <v>424</v>
      </c>
      <c r="G319" s="42">
        <v>1134</v>
      </c>
      <c r="H319" s="43">
        <v>43439</v>
      </c>
      <c r="J319" s="12"/>
      <c r="K319" s="38"/>
    </row>
    <row r="320" spans="1:11" customFormat="1" x14ac:dyDescent="0.25">
      <c r="A320" s="41" t="s">
        <v>898</v>
      </c>
      <c r="B320" s="44" t="s">
        <v>40</v>
      </c>
      <c r="C320" s="45" t="s">
        <v>955</v>
      </c>
      <c r="D320" s="45" t="s">
        <v>455</v>
      </c>
      <c r="E320" s="41" t="s">
        <v>470</v>
      </c>
      <c r="F320" s="41" t="s">
        <v>413</v>
      </c>
      <c r="G320" s="42">
        <v>84</v>
      </c>
      <c r="H320" s="43">
        <v>43439</v>
      </c>
      <c r="J320" s="12"/>
      <c r="K320" s="38"/>
    </row>
    <row r="321" spans="1:11" customFormat="1" x14ac:dyDescent="0.25">
      <c r="A321" s="41" t="s">
        <v>899</v>
      </c>
      <c r="B321" s="44" t="s">
        <v>40</v>
      </c>
      <c r="C321" s="45" t="s">
        <v>955</v>
      </c>
      <c r="D321" s="45" t="s">
        <v>455</v>
      </c>
      <c r="E321" s="41" t="s">
        <v>470</v>
      </c>
      <c r="F321" s="41" t="s">
        <v>376</v>
      </c>
      <c r="G321" s="42">
        <v>90</v>
      </c>
      <c r="H321" s="43">
        <v>43439</v>
      </c>
      <c r="J321" s="12"/>
      <c r="K321" s="38"/>
    </row>
    <row r="322" spans="1:11" customFormat="1" x14ac:dyDescent="0.25">
      <c r="A322" s="41" t="s">
        <v>900</v>
      </c>
      <c r="B322" s="44" t="s">
        <v>40</v>
      </c>
      <c r="C322" s="45" t="s">
        <v>955</v>
      </c>
      <c r="D322" s="45" t="s">
        <v>455</v>
      </c>
      <c r="E322" s="41" t="s">
        <v>470</v>
      </c>
      <c r="F322" s="41" t="s">
        <v>392</v>
      </c>
      <c r="G322" s="42">
        <v>78</v>
      </c>
      <c r="H322" s="43">
        <v>43439</v>
      </c>
      <c r="J322" s="12"/>
      <c r="K322" s="38"/>
    </row>
    <row r="323" spans="1:11" customFormat="1" x14ac:dyDescent="0.25">
      <c r="A323" s="41" t="s">
        <v>901</v>
      </c>
      <c r="B323" s="44" t="s">
        <v>40</v>
      </c>
      <c r="C323" s="45" t="s">
        <v>955</v>
      </c>
      <c r="D323" s="45" t="s">
        <v>455</v>
      </c>
      <c r="E323" s="41" t="s">
        <v>470</v>
      </c>
      <c r="F323" s="41" t="s">
        <v>463</v>
      </c>
      <c r="G323" s="42">
        <v>48</v>
      </c>
      <c r="H323" s="43">
        <v>43439</v>
      </c>
      <c r="J323" s="12"/>
      <c r="K323" s="38"/>
    </row>
    <row r="324" spans="1:11" customFormat="1" x14ac:dyDescent="0.25">
      <c r="A324" s="41" t="s">
        <v>902</v>
      </c>
      <c r="B324" s="44" t="s">
        <v>40</v>
      </c>
      <c r="C324" s="45" t="s">
        <v>955</v>
      </c>
      <c r="D324" s="45" t="s">
        <v>455</v>
      </c>
      <c r="E324" s="41" t="s">
        <v>470</v>
      </c>
      <c r="F324" s="41" t="s">
        <v>424</v>
      </c>
      <c r="G324" s="42">
        <v>1134</v>
      </c>
      <c r="H324" s="43">
        <v>43439</v>
      </c>
      <c r="J324" s="12"/>
      <c r="K324" s="38"/>
    </row>
    <row r="325" spans="1:11" customFormat="1" x14ac:dyDescent="0.25">
      <c r="A325" s="41" t="s">
        <v>903</v>
      </c>
      <c r="B325" s="44" t="s">
        <v>40</v>
      </c>
      <c r="C325" s="45" t="s">
        <v>955</v>
      </c>
      <c r="D325" s="45" t="s">
        <v>455</v>
      </c>
      <c r="E325" s="41" t="s">
        <v>471</v>
      </c>
      <c r="F325" s="41" t="s">
        <v>413</v>
      </c>
      <c r="G325" s="42">
        <v>84</v>
      </c>
      <c r="H325" s="43">
        <v>43439</v>
      </c>
      <c r="J325" s="12"/>
      <c r="K325" s="38"/>
    </row>
    <row r="326" spans="1:11" customFormat="1" x14ac:dyDescent="0.25">
      <c r="A326" s="41" t="s">
        <v>904</v>
      </c>
      <c r="B326" s="44" t="s">
        <v>40</v>
      </c>
      <c r="C326" s="45" t="s">
        <v>955</v>
      </c>
      <c r="D326" s="45" t="s">
        <v>455</v>
      </c>
      <c r="E326" s="41" t="s">
        <v>471</v>
      </c>
      <c r="F326" s="41" t="s">
        <v>376</v>
      </c>
      <c r="G326" s="42">
        <v>58</v>
      </c>
      <c r="H326" s="43">
        <v>43439</v>
      </c>
      <c r="J326" s="12"/>
      <c r="K326" s="38"/>
    </row>
    <row r="327" spans="1:11" customFormat="1" x14ac:dyDescent="0.25">
      <c r="A327" s="41" t="s">
        <v>905</v>
      </c>
      <c r="B327" s="44" t="s">
        <v>40</v>
      </c>
      <c r="C327" s="45" t="s">
        <v>955</v>
      </c>
      <c r="D327" s="45" t="s">
        <v>455</v>
      </c>
      <c r="E327" s="41" t="s">
        <v>471</v>
      </c>
      <c r="F327" s="41" t="s">
        <v>392</v>
      </c>
      <c r="G327" s="42">
        <v>43</v>
      </c>
      <c r="H327" s="43">
        <v>43439</v>
      </c>
      <c r="J327" s="12"/>
      <c r="K327" s="38"/>
    </row>
    <row r="328" spans="1:11" customFormat="1" x14ac:dyDescent="0.25">
      <c r="A328" s="41" t="s">
        <v>906</v>
      </c>
      <c r="B328" s="44" t="s">
        <v>40</v>
      </c>
      <c r="C328" s="45" t="s">
        <v>955</v>
      </c>
      <c r="D328" s="45" t="s">
        <v>455</v>
      </c>
      <c r="E328" s="41" t="s">
        <v>471</v>
      </c>
      <c r="F328" s="41" t="s">
        <v>463</v>
      </c>
      <c r="G328" s="42">
        <v>46</v>
      </c>
      <c r="H328" s="43">
        <v>43439</v>
      </c>
      <c r="J328" s="12"/>
      <c r="K328" s="38"/>
    </row>
    <row r="329" spans="1:11" customFormat="1" x14ac:dyDescent="0.25">
      <c r="A329" s="41" t="s">
        <v>907</v>
      </c>
      <c r="B329" s="44" t="s">
        <v>40</v>
      </c>
      <c r="C329" s="45" t="s">
        <v>955</v>
      </c>
      <c r="D329" s="45" t="s">
        <v>455</v>
      </c>
      <c r="E329" s="41" t="s">
        <v>471</v>
      </c>
      <c r="F329" s="41" t="s">
        <v>424</v>
      </c>
      <c r="G329" s="42">
        <v>1134</v>
      </c>
      <c r="H329" s="43">
        <v>43439</v>
      </c>
      <c r="J329" s="12"/>
      <c r="K329" s="38"/>
    </row>
    <row r="330" spans="1:11" customFormat="1" x14ac:dyDescent="0.25">
      <c r="A330" s="41" t="s">
        <v>908</v>
      </c>
      <c r="B330" s="44" t="s">
        <v>16</v>
      </c>
      <c r="C330" s="45" t="s">
        <v>956</v>
      </c>
      <c r="D330" s="45" t="s">
        <v>455</v>
      </c>
      <c r="E330" s="41" t="s">
        <v>473</v>
      </c>
      <c r="F330" s="41" t="s">
        <v>413</v>
      </c>
      <c r="G330" s="42">
        <v>61364</v>
      </c>
      <c r="H330" s="43">
        <v>43439</v>
      </c>
      <c r="J330" s="12"/>
      <c r="K330" s="38"/>
    </row>
    <row r="331" spans="1:11" customFormat="1" x14ac:dyDescent="0.25">
      <c r="A331" s="41" t="s">
        <v>909</v>
      </c>
      <c r="B331" s="44" t="s">
        <v>72</v>
      </c>
      <c r="C331" s="45" t="s">
        <v>957</v>
      </c>
      <c r="D331" s="45" t="s">
        <v>455</v>
      </c>
      <c r="E331" s="41" t="s">
        <v>455</v>
      </c>
      <c r="F331" s="41" t="s">
        <v>376</v>
      </c>
      <c r="G331" s="42">
        <v>293</v>
      </c>
      <c r="H331" s="43">
        <v>43439</v>
      </c>
      <c r="J331" s="12"/>
      <c r="K331" s="38"/>
    </row>
    <row r="332" spans="1:11" customFormat="1" x14ac:dyDescent="0.25">
      <c r="A332" s="41" t="s">
        <v>910</v>
      </c>
      <c r="B332" s="44" t="s">
        <v>72</v>
      </c>
      <c r="C332" s="45" t="s">
        <v>957</v>
      </c>
      <c r="D332" s="45" t="s">
        <v>455</v>
      </c>
      <c r="E332" s="41" t="s">
        <v>474</v>
      </c>
      <c r="F332" s="41" t="s">
        <v>376</v>
      </c>
      <c r="G332" s="42">
        <v>73</v>
      </c>
      <c r="H332" s="43">
        <v>43439</v>
      </c>
      <c r="J332" s="12"/>
      <c r="K332" s="38"/>
    </row>
    <row r="333" spans="1:11" customFormat="1" x14ac:dyDescent="0.25">
      <c r="A333" s="41" t="s">
        <v>911</v>
      </c>
      <c r="B333" s="44" t="s">
        <v>72</v>
      </c>
      <c r="C333" s="45" t="s">
        <v>957</v>
      </c>
      <c r="D333" s="45" t="s">
        <v>455</v>
      </c>
      <c r="E333" s="41" t="s">
        <v>474</v>
      </c>
      <c r="F333" s="41" t="s">
        <v>395</v>
      </c>
      <c r="G333" s="42">
        <v>163</v>
      </c>
      <c r="H333" s="43">
        <v>43439</v>
      </c>
      <c r="J333" s="12"/>
      <c r="K333" s="38"/>
    </row>
    <row r="334" spans="1:11" customFormat="1" x14ac:dyDescent="0.25">
      <c r="A334" s="41" t="s">
        <v>912</v>
      </c>
      <c r="B334" s="44" t="s">
        <v>26</v>
      </c>
      <c r="C334" s="45" t="s">
        <v>31</v>
      </c>
      <c r="D334" s="41" t="s">
        <v>475</v>
      </c>
      <c r="E334" s="41" t="s">
        <v>476</v>
      </c>
      <c r="F334" s="41" t="s">
        <v>413</v>
      </c>
      <c r="G334" s="42">
        <v>2317</v>
      </c>
      <c r="H334" s="43">
        <v>43439</v>
      </c>
      <c r="J334" s="12"/>
      <c r="K334" s="38"/>
    </row>
    <row r="335" spans="1:11" customFormat="1" x14ac:dyDescent="0.25">
      <c r="A335" s="41" t="s">
        <v>913</v>
      </c>
      <c r="B335" s="44" t="s">
        <v>26</v>
      </c>
      <c r="C335" s="45" t="s">
        <v>31</v>
      </c>
      <c r="D335" s="41" t="s">
        <v>475</v>
      </c>
      <c r="E335" s="41" t="s">
        <v>476</v>
      </c>
      <c r="F335" s="41" t="s">
        <v>392</v>
      </c>
      <c r="G335" s="42">
        <v>123</v>
      </c>
      <c r="H335" s="43">
        <v>43439</v>
      </c>
      <c r="J335" s="12"/>
      <c r="K335" s="38"/>
    </row>
    <row r="336" spans="1:11" customFormat="1" x14ac:dyDescent="0.25">
      <c r="A336" s="41" t="s">
        <v>914</v>
      </c>
      <c r="B336" s="44" t="s">
        <v>26</v>
      </c>
      <c r="C336" s="45" t="s">
        <v>31</v>
      </c>
      <c r="D336" s="41" t="s">
        <v>475</v>
      </c>
      <c r="E336" s="41" t="s">
        <v>476</v>
      </c>
      <c r="F336" s="41" t="s">
        <v>477</v>
      </c>
      <c r="G336" s="42">
        <v>1032</v>
      </c>
      <c r="H336" s="43">
        <v>43439</v>
      </c>
      <c r="J336" s="12"/>
      <c r="K336" s="38"/>
    </row>
    <row r="337" spans="1:11" customFormat="1" x14ac:dyDescent="0.25">
      <c r="A337" s="41" t="s">
        <v>915</v>
      </c>
      <c r="B337" s="44" t="s">
        <v>26</v>
      </c>
      <c r="C337" s="45" t="s">
        <v>31</v>
      </c>
      <c r="D337" s="41" t="s">
        <v>475</v>
      </c>
      <c r="E337" s="41" t="s">
        <v>478</v>
      </c>
      <c r="F337" s="41" t="s">
        <v>392</v>
      </c>
      <c r="G337" s="42">
        <v>153</v>
      </c>
      <c r="H337" s="43">
        <v>43439</v>
      </c>
      <c r="J337" s="12"/>
      <c r="K337" s="38"/>
    </row>
    <row r="338" spans="1:11" customFormat="1" x14ac:dyDescent="0.25">
      <c r="A338" s="41" t="s">
        <v>916</v>
      </c>
      <c r="B338" s="44" t="s">
        <v>26</v>
      </c>
      <c r="C338" s="45" t="s">
        <v>31</v>
      </c>
      <c r="D338" s="41" t="s">
        <v>475</v>
      </c>
      <c r="E338" s="41" t="s">
        <v>478</v>
      </c>
      <c r="F338" s="41" t="s">
        <v>380</v>
      </c>
      <c r="G338" s="42">
        <v>1800</v>
      </c>
      <c r="H338" s="43">
        <v>43439</v>
      </c>
      <c r="J338" s="12"/>
      <c r="K338" s="38"/>
    </row>
    <row r="339" spans="1:11" customFormat="1" x14ac:dyDescent="0.25">
      <c r="A339" s="41" t="s">
        <v>917</v>
      </c>
      <c r="B339" s="44" t="s">
        <v>14</v>
      </c>
      <c r="C339" s="45" t="s">
        <v>104</v>
      </c>
      <c r="D339" s="41" t="s">
        <v>479</v>
      </c>
      <c r="E339" s="41" t="s">
        <v>480</v>
      </c>
      <c r="F339" s="41" t="s">
        <v>376</v>
      </c>
      <c r="G339" s="42">
        <v>4635</v>
      </c>
      <c r="H339" s="43">
        <v>43439</v>
      </c>
      <c r="J339" s="12"/>
      <c r="K339" s="38"/>
    </row>
    <row r="340" spans="1:11" customFormat="1" x14ac:dyDescent="0.25">
      <c r="A340" s="41" t="s">
        <v>918</v>
      </c>
      <c r="B340" s="44" t="s">
        <v>14</v>
      </c>
      <c r="C340" s="45" t="s">
        <v>104</v>
      </c>
      <c r="D340" s="41" t="s">
        <v>479</v>
      </c>
      <c r="E340" s="41" t="s">
        <v>480</v>
      </c>
      <c r="F340" s="41" t="s">
        <v>392</v>
      </c>
      <c r="G340" s="42">
        <v>2847</v>
      </c>
      <c r="H340" s="43">
        <v>43439</v>
      </c>
      <c r="J340" s="12"/>
      <c r="K340" s="38"/>
    </row>
    <row r="341" spans="1:11" customFormat="1" x14ac:dyDescent="0.25">
      <c r="A341" s="41" t="s">
        <v>919</v>
      </c>
      <c r="B341" s="44" t="s">
        <v>14</v>
      </c>
      <c r="C341" s="45" t="s">
        <v>104</v>
      </c>
      <c r="D341" s="41" t="s">
        <v>479</v>
      </c>
      <c r="E341" s="41" t="s">
        <v>480</v>
      </c>
      <c r="F341" s="41" t="s">
        <v>392</v>
      </c>
      <c r="G341" s="42">
        <v>3395.4</v>
      </c>
      <c r="H341" s="43">
        <v>43439</v>
      </c>
      <c r="J341" s="12"/>
      <c r="K341" s="38"/>
    </row>
    <row r="342" spans="1:11" customFormat="1" x14ac:dyDescent="0.25">
      <c r="A342" s="41" t="s">
        <v>920</v>
      </c>
      <c r="B342" s="44" t="s">
        <v>14</v>
      </c>
      <c r="C342" s="45" t="s">
        <v>104</v>
      </c>
      <c r="D342" s="41" t="s">
        <v>479</v>
      </c>
      <c r="E342" s="41" t="s">
        <v>480</v>
      </c>
      <c r="F342" s="41" t="s">
        <v>381</v>
      </c>
      <c r="G342" s="42">
        <v>8703</v>
      </c>
      <c r="H342" s="43">
        <v>43439</v>
      </c>
      <c r="J342" s="12"/>
      <c r="K342" s="38"/>
    </row>
    <row r="343" spans="1:11" customFormat="1" x14ac:dyDescent="0.25">
      <c r="A343" s="41" t="s">
        <v>921</v>
      </c>
      <c r="B343" s="44" t="s">
        <v>14</v>
      </c>
      <c r="C343" s="45" t="s">
        <v>104</v>
      </c>
      <c r="D343" s="41" t="s">
        <v>479</v>
      </c>
      <c r="E343" s="41" t="s">
        <v>480</v>
      </c>
      <c r="F343" s="41" t="s">
        <v>393</v>
      </c>
      <c r="G343" s="42">
        <v>5102</v>
      </c>
      <c r="H343" s="43">
        <v>43439</v>
      </c>
      <c r="J343" s="12"/>
      <c r="K343" s="38"/>
    </row>
    <row r="344" spans="1:11" customFormat="1" x14ac:dyDescent="0.25">
      <c r="A344" s="41" t="s">
        <v>923</v>
      </c>
      <c r="B344" s="44" t="s">
        <v>26</v>
      </c>
      <c r="C344" s="45" t="s">
        <v>31</v>
      </c>
      <c r="D344" s="45" t="s">
        <v>481</v>
      </c>
      <c r="E344" s="45" t="s">
        <v>922</v>
      </c>
      <c r="F344" s="41" t="s">
        <v>380</v>
      </c>
      <c r="G344" s="42">
        <v>18864</v>
      </c>
      <c r="H344" s="43">
        <v>43447</v>
      </c>
      <c r="J344" s="12"/>
      <c r="K344" s="38"/>
    </row>
    <row r="345" spans="1:11" customFormat="1" x14ac:dyDescent="0.25">
      <c r="A345" s="41" t="s">
        <v>924</v>
      </c>
      <c r="B345" s="44" t="s">
        <v>16</v>
      </c>
      <c r="C345" s="45" t="s">
        <v>936</v>
      </c>
      <c r="D345" s="41" t="s">
        <v>482</v>
      </c>
      <c r="E345" s="41" t="s">
        <v>483</v>
      </c>
      <c r="F345" s="41" t="s">
        <v>385</v>
      </c>
      <c r="G345" s="42">
        <v>8</v>
      </c>
      <c r="H345" s="43">
        <v>43439</v>
      </c>
      <c r="J345" s="12"/>
      <c r="K345" s="38"/>
    </row>
    <row r="346" spans="1:11" customFormat="1" x14ac:dyDescent="0.25">
      <c r="A346" s="41" t="s">
        <v>925</v>
      </c>
      <c r="B346" s="44" t="s">
        <v>16</v>
      </c>
      <c r="C346" s="45" t="s">
        <v>936</v>
      </c>
      <c r="D346" s="41" t="s">
        <v>482</v>
      </c>
      <c r="E346" s="41" t="s">
        <v>483</v>
      </c>
      <c r="F346" s="41" t="s">
        <v>385</v>
      </c>
      <c r="G346" s="42">
        <v>163</v>
      </c>
      <c r="H346" s="43">
        <v>43439</v>
      </c>
      <c r="J346" s="12"/>
      <c r="K346" s="38"/>
    </row>
    <row r="347" spans="1:11" customFormat="1" x14ac:dyDescent="0.25">
      <c r="A347" s="41" t="s">
        <v>926</v>
      </c>
      <c r="B347" s="44" t="s">
        <v>16</v>
      </c>
      <c r="C347" s="45" t="s">
        <v>936</v>
      </c>
      <c r="D347" s="41" t="s">
        <v>482</v>
      </c>
      <c r="E347" s="41" t="s">
        <v>484</v>
      </c>
      <c r="F347" s="41" t="s">
        <v>385</v>
      </c>
      <c r="G347" s="42">
        <v>14</v>
      </c>
      <c r="H347" s="43">
        <v>43439</v>
      </c>
      <c r="J347" s="12"/>
      <c r="K347" s="38"/>
    </row>
    <row r="348" spans="1:11" customFormat="1" x14ac:dyDescent="0.25">
      <c r="A348" s="41" t="s">
        <v>927</v>
      </c>
      <c r="B348" s="44" t="s">
        <v>16</v>
      </c>
      <c r="C348" s="45" t="s">
        <v>936</v>
      </c>
      <c r="D348" s="41" t="s">
        <v>482</v>
      </c>
      <c r="E348" s="41" t="s">
        <v>484</v>
      </c>
      <c r="F348" s="41" t="s">
        <v>385</v>
      </c>
      <c r="G348" s="42">
        <v>75</v>
      </c>
      <c r="H348" s="43">
        <v>43439</v>
      </c>
      <c r="J348" s="12"/>
      <c r="K348" s="38"/>
    </row>
  </sheetData>
  <mergeCells count="3">
    <mergeCell ref="A1:H1"/>
    <mergeCell ref="A4:F4"/>
    <mergeCell ref="A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2FB4-4992-4D6A-A6B9-5C9AAF28CFFB}">
  <dimension ref="A1:B11"/>
  <sheetViews>
    <sheetView workbookViewId="0">
      <selection activeCell="B4" sqref="B4"/>
    </sheetView>
  </sheetViews>
  <sheetFormatPr defaultRowHeight="15" x14ac:dyDescent="0.25"/>
  <cols>
    <col min="1" max="1" width="63.28515625" bestFit="1" customWidth="1"/>
    <col min="2" max="2" width="30.85546875" customWidth="1"/>
  </cols>
  <sheetData>
    <row r="1" spans="1:2" x14ac:dyDescent="0.25">
      <c r="A1" s="103" t="s">
        <v>1494</v>
      </c>
      <c r="B1" s="103" t="s">
        <v>1495</v>
      </c>
    </row>
    <row r="2" spans="1:2" x14ac:dyDescent="0.25">
      <c r="A2" s="91" t="s">
        <v>1496</v>
      </c>
      <c r="B2" s="93" t="e">
        <f>'Klassieke betoelaging'!#REF!</f>
        <v>#REF!</v>
      </c>
    </row>
    <row r="3" spans="1:2" x14ac:dyDescent="0.25">
      <c r="A3" s="104" t="s">
        <v>1497</v>
      </c>
      <c r="B3" s="105" t="e">
        <f>B2</f>
        <v>#REF!</v>
      </c>
    </row>
    <row r="4" spans="1:2" x14ac:dyDescent="0.25">
      <c r="A4" s="91" t="s">
        <v>1498</v>
      </c>
      <c r="B4" s="93">
        <f>'Infrastructuurforfait PMH'!G4</f>
        <v>87797.460883713633</v>
      </c>
    </row>
    <row r="5" spans="1:2" x14ac:dyDescent="0.25">
      <c r="A5" s="91" t="s">
        <v>1499</v>
      </c>
      <c r="B5" s="93">
        <f>'Strategisch forfait ZH'!H4</f>
        <v>13327188.1</v>
      </c>
    </row>
    <row r="6" spans="1:2" x14ac:dyDescent="0.25">
      <c r="A6" s="91" t="s">
        <v>1503</v>
      </c>
      <c r="B6" s="93">
        <f>'Toestelfinanciering ZH'!F100</f>
        <v>6850461.8000000026</v>
      </c>
    </row>
    <row r="7" spans="1:2" x14ac:dyDescent="0.25">
      <c r="A7" s="91" t="s">
        <v>1504</v>
      </c>
      <c r="B7" s="93">
        <f>'Instandhoudingsforfait ZH'!I18</f>
        <v>112295581.91999999</v>
      </c>
    </row>
    <row r="8" spans="1:2" x14ac:dyDescent="0.25">
      <c r="A8" s="91" t="s">
        <v>1500</v>
      </c>
      <c r="B8" s="93">
        <f>Klimaatsubsidies!G4</f>
        <v>4803216.8</v>
      </c>
    </row>
    <row r="10" spans="1:2" x14ac:dyDescent="0.25">
      <c r="A10" s="106" t="s">
        <v>1501</v>
      </c>
    </row>
    <row r="11" spans="1:2" x14ac:dyDescent="0.25">
      <c r="A11" t="s">
        <v>1502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51BB30E5739F4A93FBA975675BA33E" ma:contentTypeVersion="15" ma:contentTypeDescription="Een nieuw document maken." ma:contentTypeScope="" ma:versionID="12c46b2e2a935227034889a1b200e49e">
  <xsd:schema xmlns:xsd="http://www.w3.org/2001/XMLSchema" xmlns:xs="http://www.w3.org/2001/XMLSchema" xmlns:p="http://schemas.microsoft.com/office/2006/metadata/properties" xmlns:ns2="ddff576a-dbbc-4494-a6a3-7f20f9e3b96e" xmlns:ns3="6f1249d8-8563-47e1-b628-fdc44376b021" xmlns:ns4="9a9ec0f0-7796-43d0-ac1f-4c8c46ee0bd1" targetNamespace="http://schemas.microsoft.com/office/2006/metadata/properties" ma:root="true" ma:fieldsID="ea1bc6e21f561e78d56c4e9b2afd72f0" ns2:_="" ns3:_="" ns4:_="">
    <xsd:import namespace="ddff576a-dbbc-4494-a6a3-7f20f9e3b96e"/>
    <xsd:import namespace="6f1249d8-8563-47e1-b628-fdc44376b021"/>
    <xsd:import namespace="9a9ec0f0-7796-43d0-ac1f-4c8c46ee0b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576a-dbbc-4494-a6a3-7f20f9e3b96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1249d8-8563-47e1-b628-fdc44376b021" elementFormDefault="qualified">
    <xsd:import namespace="http://schemas.microsoft.com/office/2006/documentManagement/types"/>
    <xsd:import namespace="http://schemas.microsoft.com/office/infopath/2007/PartnerControls"/>
    <xsd:element name="SharedWithUsers" ma:index="10"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051b53b-46af-4651-bcbd-130dcd156f13}" ma:internalName="TaxCatchAll" ma:showField="CatchAllData" ma:web="d6b0519f-151c-4ff4-90e5-3a8f1ccb71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ff576a-dbbc-4494-a6a3-7f20f9e3b96e">
      <Terms xmlns="http://schemas.microsoft.com/office/infopath/2007/PartnerControls"/>
    </lcf76f155ced4ddcb4097134ff3c332f>
    <TaxCatchAll xmlns="9a9ec0f0-7796-43d0-ac1f-4c8c46ee0bd1" xsi:nil="true"/>
    <SharedWithUsers xmlns="6f1249d8-8563-47e1-b628-fdc44376b021">
      <UserInfo>
        <DisplayName>Boterbergh Niky</DisplayName>
        <AccountId>19</AccountId>
        <AccountType/>
      </UserInfo>
      <UserInfo>
        <DisplayName>Cousaert Christophe</DisplayName>
        <AccountId>20</AccountId>
        <AccountType/>
      </UserInfo>
    </SharedWithUsers>
  </documentManagement>
</p:properties>
</file>

<file path=customXml/itemProps1.xml><?xml version="1.0" encoding="utf-8"?>
<ds:datastoreItem xmlns:ds="http://schemas.openxmlformats.org/officeDocument/2006/customXml" ds:itemID="{B926C23E-F836-4AA3-8DD7-B8FA51E36B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576a-dbbc-4494-a6a3-7f20f9e3b96e"/>
    <ds:schemaRef ds:uri="6f1249d8-8563-47e1-b628-fdc44376b021"/>
    <ds:schemaRef ds:uri="9a9ec0f0-7796-43d0-ac1f-4c8c46ee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4CA86D-E8C6-4947-8BBE-33D5547C88AC}">
  <ds:schemaRefs>
    <ds:schemaRef ds:uri="http://schemas.microsoft.com/sharepoint/v3/contenttype/forms"/>
  </ds:schemaRefs>
</ds:datastoreItem>
</file>

<file path=customXml/itemProps3.xml><?xml version="1.0" encoding="utf-8"?>
<ds:datastoreItem xmlns:ds="http://schemas.openxmlformats.org/officeDocument/2006/customXml" ds:itemID="{494503C3-6C6E-4C85-9C00-FD1BF7F184B8}">
  <ds:schemaRefs>
    <ds:schemaRef ds:uri="ddff576a-dbbc-4494-a6a3-7f20f9e3b96e"/>
    <ds:schemaRef ds:uri="6f1249d8-8563-47e1-b628-fdc44376b021"/>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9a9ec0f0-7796-43d0-ac1f-4c8c46ee0bd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Klassieke betoelaging</vt:lpstr>
      <vt:lpstr>Infrastructuurforfait PMH</vt:lpstr>
      <vt:lpstr>Strategisch forfait ZH</vt:lpstr>
      <vt:lpstr>Instandhoudingsforfait ZH</vt:lpstr>
      <vt:lpstr>Toestelfinanciering ZH</vt:lpstr>
      <vt:lpstr>Klimaatsubsidies</vt:lpstr>
      <vt:lpstr>Totaal subsidies</vt:lpstr>
      <vt:lpstr>Blad16</vt:lpstr>
      <vt:lpstr>Blad17</vt:lpstr>
      <vt:lpstr>Blad1</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Cousaert, Christophe</cp:lastModifiedBy>
  <cp:lastPrinted>2019-02-15T10:29:52Z</cp:lastPrinted>
  <dcterms:created xsi:type="dcterms:W3CDTF">2011-12-02T08:11:51Z</dcterms:created>
  <dcterms:modified xsi:type="dcterms:W3CDTF">2024-01-09T13:56:42Z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0x010100D151BB30E5739F4A93FBA975675BA33E</vt:lpwstr>
  </property>
  <property fmtid="{D5CDD505-2E9C-101B-9397-08002B2CF9AE}" pid="3" name="MediaServiceImageTags">
    <vt:lpwstr/>
  </property>
</Properties>
</file>