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autoCompressPictures="0" defaultThemeVersion="124226"/>
  <xr:revisionPtr revIDLastSave="0" documentId="8_{E4ABC218-5E11-426F-8A64-CDFBA0EF9BD2}" xr6:coauthVersionLast="45" xr6:coauthVersionMax="45" xr10:uidLastSave="{00000000-0000-0000-0000-000000000000}"/>
  <bookViews>
    <workbookView xWindow="1536" yWindow="1536" windowWidth="17280" windowHeight="8964" tabRatio="733" firstSheet="1" activeTab="1" xr2:uid="{00000000-000D-0000-FFFF-FFFF00000000}"/>
  </bookViews>
  <sheets>
    <sheet name="Handleiding" sheetId="24" r:id="rId1"/>
    <sheet name="Checklist" sheetId="21" r:id="rId2"/>
    <sheet name="Keuzelijst" sheetId="22" state="hidden" r:id="rId3"/>
  </sheets>
  <definedNames>
    <definedName name="_xlnm.Print_Area" localSheetId="0">Handleiding!$B$2:$B$33</definedName>
    <definedName name="_xlnm.Print_Titles" localSheetId="1">Checklist!$1:$5</definedName>
    <definedName name="beter" comment="alle cellen waar een keuze bij beter gemaakt moet worden">Checklist!$D$266:$D$270,Checklist!$D$282,Checklist!$D$286,Checklist!$D$292,Checklist!$D$293,Checklist!$D$299:$D$303,Checklist!$D$306,Checklist!$D$310,Checklist!$D$316,Checklist!$D$317,Checklist!$D$318,Checklist!$D$324:$D$328,Checklist!$D$332,Checklist!$D$336:$D$338,Checklist!$D$344:$D$348,Checklist!$D$370:$D$371,Checklist!$D$274,Checklist!$D$275,Checklist!$D$276,Checklist!$D$277,Checklist!$D$278,Checklist!$D$256,Checklist!$D$257,Checklist!$D$258,Checklist!$D$259,Checklist!$D$249,Checklist!$D$250,Checklist!$D$251,Checklist!$D$239:$D$241,Checklist!$D$242:$D$243,Checklist!$D$227:$D$232,Checklist!$D$233:$D$233,Checklist!$D$226,Checklist!$D$214:$D$220,Checklist!$D$209:$D$211,Checklist!$D$206,Checklist!$D$188:$D$191,Checklist!$D$192:$D$195,Checklist!$D$196,Checklist!$D$186,Checklist!$D$197,Checklist!$D$197,Checklist!$D$187,Checklist!$D$197,Checklist!$D$175,Checklist!$D$177,Checklist!$D$176,Checklist!$D$164:$D$169,Checklist!$D$149:$D$160,Checklist!$D$146:$D$148,Checklist!$D$9,Checklist!$D$15:$D$16,Checklist!$D$20:$D$26,Checklist!$D$30:$D$37,Checklist!$D$270:$D$39201,Checklist!$D$282,Checklist!$D$286,Checklist!$D$292,Checklist!$D$293,Checklist!$D$299:$D$303,Checklist!$D$306,Checklist!$D$310,Checklist!$D$316,Checklist!$D$317,Checklist!$D$318,Checklist!$D$324:$D$328,Checklist!$D$332,Checklist!$D$336:$D$338,Checklist!$D$344:$D$348,Checklist!$D$370:$D$371,Checklist!$D$274,Checklist!$D$275,Checklist!$D$276,Checklist!$D$277,Checklist!$D$278,Checklist!$D$256,Checklist!$D$257,Checklist!$D$258,Checklist!$D$259,Checklist!$D$249,Checklist!$D$250,Checklist!$D$251,Checklist!$D$239:$D$241,Checklist!$D$242:$D$243,Checklist!$D$227:$D$232,Checklist!$D$233:$D$233,Checklist!$D$226,Checklist!$D$214:$D$220,Checklist!$D$209:$D$211,Checklist!$D$206,Checklist!$D$188:$D$191,Checklist!$D$192:$D$195,Checklist!$D$196,Checklist!$D$186,Checklist!$D$197,Checklist!$D$197,Checklist!$D$187,Checklist!$D$197,Checklist!$D$175,Checklist!$D$177,Checklist!$D$176,Checklist!$D$164:$D$169,Checklist!$D$149:$D$160,Checklist!$D$146:$D$148,Checklist!$D$140,Checklist!$D$139,Checklist!$D$135:$D$138</definedName>
    <definedName name="Contrasten_beter">Checklist!$D$355,Checklist!$D$356,Checklist!$D$358,Checklist!$D$359,Checklist!$D$357</definedName>
    <definedName name="nrKeuze">tblKeuze[keuze]</definedName>
    <definedName name="nrOkNok">tblOkNok[oknok]</definedName>
    <definedName name="test3cellen">Checklist!$C$70:$C$72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3" i="21" l="1"/>
  <c r="I383" i="21"/>
  <c r="J383" i="21"/>
  <c r="K383" i="21"/>
  <c r="H384" i="21"/>
  <c r="I384" i="21"/>
  <c r="J384" i="21"/>
  <c r="K384" i="21"/>
  <c r="K368" i="21"/>
  <c r="J368" i="21"/>
  <c r="I368" i="21"/>
  <c r="H368" i="21"/>
  <c r="M368" i="21"/>
  <c r="E368" i="21"/>
  <c r="H369" i="21"/>
  <c r="I369" i="21"/>
  <c r="J369" i="21"/>
  <c r="K369" i="21"/>
  <c r="K354" i="21"/>
  <c r="J354" i="21"/>
  <c r="I354" i="21"/>
  <c r="H354" i="21"/>
  <c r="M354" i="21"/>
  <c r="E354" i="21"/>
  <c r="H355" i="21"/>
  <c r="I355" i="21"/>
  <c r="J355" i="21"/>
  <c r="K355" i="21"/>
  <c r="H342" i="21"/>
  <c r="I342" i="21"/>
  <c r="J342" i="21"/>
  <c r="K342" i="21"/>
  <c r="H343" i="21"/>
  <c r="I343" i="21"/>
  <c r="J343" i="21"/>
  <c r="K343" i="21"/>
  <c r="K334" i="21"/>
  <c r="J334" i="21"/>
  <c r="I334" i="21"/>
  <c r="H334" i="21"/>
  <c r="H335" i="21"/>
  <c r="I335" i="21"/>
  <c r="J335" i="21"/>
  <c r="K335" i="21"/>
  <c r="H305" i="21"/>
  <c r="I305" i="21"/>
  <c r="J305" i="21"/>
  <c r="K305" i="21"/>
  <c r="H306" i="21"/>
  <c r="I306" i="21"/>
  <c r="J306" i="21"/>
  <c r="K306" i="21"/>
  <c r="K315" i="21"/>
  <c r="J315" i="21"/>
  <c r="I315" i="21"/>
  <c r="H315" i="21"/>
  <c r="H314" i="21"/>
  <c r="I314" i="21"/>
  <c r="J314" i="21"/>
  <c r="K314" i="21"/>
  <c r="H330" i="21"/>
  <c r="I330" i="21"/>
  <c r="J330" i="21"/>
  <c r="K330" i="21"/>
  <c r="H331" i="21"/>
  <c r="I331" i="21"/>
  <c r="J331" i="21"/>
  <c r="K331" i="21"/>
  <c r="H322" i="21"/>
  <c r="I322" i="21"/>
  <c r="J322" i="21"/>
  <c r="K322" i="21"/>
  <c r="H323" i="21"/>
  <c r="I323" i="21"/>
  <c r="J323" i="21"/>
  <c r="K323" i="21"/>
  <c r="H308" i="21"/>
  <c r="I308" i="21"/>
  <c r="J308" i="21"/>
  <c r="K308" i="21"/>
  <c r="H309" i="21"/>
  <c r="I309" i="21"/>
  <c r="J309" i="21"/>
  <c r="K309" i="21"/>
  <c r="H290" i="21"/>
  <c r="I290" i="21"/>
  <c r="J290" i="21"/>
  <c r="K290" i="21"/>
  <c r="H291" i="21"/>
  <c r="I291" i="21"/>
  <c r="J291" i="21"/>
  <c r="K291" i="21"/>
  <c r="K284" i="21"/>
  <c r="J284" i="21"/>
  <c r="I284" i="21"/>
  <c r="H284" i="21"/>
  <c r="M284" i="21"/>
  <c r="E284" i="21"/>
  <c r="H285" i="21"/>
  <c r="I285" i="21"/>
  <c r="J285" i="21"/>
  <c r="K285" i="21"/>
  <c r="H297" i="21"/>
  <c r="I297" i="21"/>
  <c r="J297" i="21"/>
  <c r="K297" i="21"/>
  <c r="H298" i="21"/>
  <c r="I298" i="21"/>
  <c r="J298" i="21"/>
  <c r="K298" i="21"/>
  <c r="H280" i="21"/>
  <c r="I280" i="21"/>
  <c r="J280" i="21"/>
  <c r="K280" i="21"/>
  <c r="H281" i="21"/>
  <c r="I281" i="21"/>
  <c r="J281" i="21"/>
  <c r="K281" i="21"/>
  <c r="H272" i="21"/>
  <c r="I272" i="21"/>
  <c r="J272" i="21"/>
  <c r="K272" i="21"/>
  <c r="H273" i="21"/>
  <c r="I273" i="21"/>
  <c r="J273" i="21"/>
  <c r="K273" i="21"/>
  <c r="K265" i="21"/>
  <c r="J265" i="21"/>
  <c r="I265" i="21"/>
  <c r="H265" i="21"/>
  <c r="L265" i="21"/>
  <c r="D264" i="21"/>
  <c r="H264" i="21"/>
  <c r="I264" i="21"/>
  <c r="J264" i="21"/>
  <c r="K264" i="21"/>
  <c r="K248" i="21"/>
  <c r="J248" i="21"/>
  <c r="I248" i="21"/>
  <c r="H248" i="21"/>
  <c r="H247" i="21"/>
  <c r="I247" i="21"/>
  <c r="J247" i="21"/>
  <c r="K247" i="21"/>
  <c r="K255" i="21"/>
  <c r="J255" i="21"/>
  <c r="I255" i="21"/>
  <c r="H255" i="21"/>
  <c r="H254" i="21"/>
  <c r="I254" i="21"/>
  <c r="J254" i="21"/>
  <c r="K254" i="21"/>
  <c r="K238" i="21"/>
  <c r="J238" i="21"/>
  <c r="I238" i="21"/>
  <c r="H238" i="21"/>
  <c r="K237" i="21"/>
  <c r="J237" i="21"/>
  <c r="I237" i="21"/>
  <c r="H237" i="21"/>
  <c r="K225" i="21"/>
  <c r="J225" i="21"/>
  <c r="I225" i="21"/>
  <c r="H225" i="21"/>
  <c r="L225" i="21"/>
  <c r="D224" i="21"/>
  <c r="K224" i="21"/>
  <c r="J224" i="21"/>
  <c r="I224" i="21"/>
  <c r="H224" i="21"/>
  <c r="M224" i="21"/>
  <c r="E224" i="21"/>
  <c r="K214" i="21"/>
  <c r="J214" i="21"/>
  <c r="I214" i="21"/>
  <c r="H214" i="21"/>
  <c r="K213" i="21"/>
  <c r="J213" i="21"/>
  <c r="I213" i="21"/>
  <c r="H213" i="21"/>
  <c r="K204" i="21"/>
  <c r="J204" i="21"/>
  <c r="I204" i="21"/>
  <c r="K205" i="21"/>
  <c r="J205" i="21"/>
  <c r="I205" i="21"/>
  <c r="H205" i="21"/>
  <c r="H204" i="21"/>
  <c r="H208" i="21"/>
  <c r="I208" i="21"/>
  <c r="J208" i="21"/>
  <c r="K208" i="21"/>
  <c r="H209" i="21"/>
  <c r="I209" i="21"/>
  <c r="J209" i="21"/>
  <c r="K209" i="21"/>
  <c r="K185" i="21"/>
  <c r="J185" i="21"/>
  <c r="I185" i="21"/>
  <c r="H185" i="21"/>
  <c r="K184" i="21"/>
  <c r="J184" i="21"/>
  <c r="I184" i="21"/>
  <c r="H184" i="21"/>
  <c r="K174" i="21"/>
  <c r="J174" i="21"/>
  <c r="I174" i="21"/>
  <c r="H174" i="21"/>
  <c r="H173" i="21"/>
  <c r="I173" i="21"/>
  <c r="J173" i="21"/>
  <c r="K173" i="21"/>
  <c r="K162" i="21"/>
  <c r="J162" i="21"/>
  <c r="I162" i="21"/>
  <c r="H162" i="21"/>
  <c r="H163" i="21"/>
  <c r="I163" i="21"/>
  <c r="J163" i="21"/>
  <c r="K163" i="21"/>
  <c r="H144" i="21"/>
  <c r="I144" i="21"/>
  <c r="J144" i="21"/>
  <c r="K144" i="21"/>
  <c r="H145" i="21"/>
  <c r="I145" i="21"/>
  <c r="J145" i="21"/>
  <c r="K145" i="21"/>
  <c r="H133" i="21"/>
  <c r="I133" i="21"/>
  <c r="J133" i="21"/>
  <c r="K133" i="21"/>
  <c r="H134" i="21"/>
  <c r="I134" i="21"/>
  <c r="J134" i="21"/>
  <c r="K134" i="21"/>
  <c r="K115" i="21"/>
  <c r="J115" i="21"/>
  <c r="I115" i="21"/>
  <c r="H115" i="21"/>
  <c r="K114" i="21"/>
  <c r="J114" i="21"/>
  <c r="I114" i="21"/>
  <c r="H114" i="21"/>
  <c r="H109" i="21"/>
  <c r="I109" i="21"/>
  <c r="J109" i="21"/>
  <c r="K109" i="21"/>
  <c r="H110" i="21"/>
  <c r="I110" i="21"/>
  <c r="J110" i="21"/>
  <c r="K110" i="21"/>
  <c r="H99" i="21"/>
  <c r="I99" i="21"/>
  <c r="J99" i="21"/>
  <c r="K99" i="21"/>
  <c r="H100" i="21"/>
  <c r="I100" i="21"/>
  <c r="J100" i="21"/>
  <c r="K100" i="21"/>
  <c r="K86" i="21"/>
  <c r="J86" i="21"/>
  <c r="I86" i="21"/>
  <c r="H86" i="21"/>
  <c r="K87" i="21"/>
  <c r="J87" i="21"/>
  <c r="I87" i="21"/>
  <c r="H87" i="21"/>
  <c r="K79" i="21"/>
  <c r="J79" i="21"/>
  <c r="I79" i="21"/>
  <c r="H79" i="21"/>
  <c r="K80" i="21"/>
  <c r="J80" i="21"/>
  <c r="I80" i="21"/>
  <c r="H80" i="21"/>
  <c r="K68" i="21"/>
  <c r="J68" i="21"/>
  <c r="I68" i="21"/>
  <c r="H68" i="21"/>
  <c r="K67" i="21"/>
  <c r="J67" i="21"/>
  <c r="I67" i="21"/>
  <c r="H67" i="21"/>
  <c r="H54" i="21"/>
  <c r="I54" i="21"/>
  <c r="J54" i="21"/>
  <c r="K54" i="21"/>
  <c r="H55" i="21"/>
  <c r="I55" i="21"/>
  <c r="J55" i="21"/>
  <c r="K55" i="21"/>
  <c r="H43" i="21"/>
  <c r="I43" i="21"/>
  <c r="J43" i="21"/>
  <c r="K43" i="21"/>
  <c r="H44" i="21"/>
  <c r="I44" i="21"/>
  <c r="J44" i="21"/>
  <c r="K44" i="21"/>
  <c r="K9" i="21"/>
  <c r="J9" i="21"/>
  <c r="I9" i="21"/>
  <c r="H9" i="21"/>
  <c r="K8" i="21"/>
  <c r="J8" i="21"/>
  <c r="I8" i="21"/>
  <c r="H8" i="21"/>
  <c r="H19" i="21"/>
  <c r="I19" i="21"/>
  <c r="J19" i="21"/>
  <c r="K19" i="21"/>
  <c r="K27" i="21"/>
  <c r="J27" i="21"/>
  <c r="I27" i="21"/>
  <c r="K28" i="21"/>
  <c r="J28" i="21"/>
  <c r="I28" i="21"/>
  <c r="H27" i="21"/>
  <c r="H28" i="21"/>
  <c r="J13" i="21"/>
  <c r="J14" i="21"/>
  <c r="J18" i="21"/>
  <c r="H18" i="21"/>
  <c r="I18" i="21"/>
  <c r="K18" i="21"/>
  <c r="H13" i="21"/>
  <c r="I13" i="21"/>
  <c r="K13" i="21"/>
  <c r="H14" i="21"/>
  <c r="I14" i="21"/>
  <c r="K14" i="21"/>
  <c r="M27" i="21"/>
  <c r="E28" i="21"/>
  <c r="L9" i="21"/>
  <c r="D8" i="21"/>
  <c r="D6" i="21"/>
  <c r="L110" i="21"/>
  <c r="D109" i="21"/>
  <c r="L115" i="21"/>
  <c r="D114" i="21"/>
  <c r="L163" i="21"/>
  <c r="D162" i="21"/>
  <c r="L14" i="21"/>
  <c r="D13" i="21"/>
  <c r="L44" i="21"/>
  <c r="D43" i="21"/>
  <c r="L100" i="21"/>
  <c r="D99" i="21"/>
  <c r="L185" i="21"/>
  <c r="D184" i="21"/>
  <c r="L214" i="21"/>
  <c r="D213" i="21"/>
  <c r="L306" i="21"/>
  <c r="D305" i="21"/>
  <c r="M18" i="21"/>
  <c r="E18" i="21"/>
  <c r="L68" i="21"/>
  <c r="D67" i="21"/>
  <c r="L209" i="21"/>
  <c r="D208" i="21"/>
  <c r="L273" i="21"/>
  <c r="D272" i="21"/>
  <c r="L281" i="21"/>
  <c r="D280" i="21"/>
  <c r="L285" i="21"/>
  <c r="D284" i="21"/>
  <c r="L331" i="21"/>
  <c r="D330" i="21"/>
  <c r="L343" i="21"/>
  <c r="D342" i="21"/>
  <c r="L28" i="21"/>
  <c r="D28" i="21"/>
  <c r="L87" i="21"/>
  <c r="D86" i="21"/>
  <c r="L134" i="21"/>
  <c r="D133" i="21"/>
  <c r="L255" i="21"/>
  <c r="D254" i="21"/>
  <c r="L309" i="21"/>
  <c r="D308" i="21"/>
  <c r="M67" i="21"/>
  <c r="E67" i="21"/>
  <c r="M162" i="21"/>
  <c r="E162" i="21"/>
  <c r="L238" i="21"/>
  <c r="D237" i="21"/>
  <c r="L298" i="21"/>
  <c r="D297" i="21"/>
  <c r="L335" i="21"/>
  <c r="D334" i="21"/>
  <c r="L55" i="21"/>
  <c r="D54" i="21"/>
  <c r="L80" i="21"/>
  <c r="D79" i="21"/>
  <c r="M86" i="21"/>
  <c r="E86" i="21"/>
  <c r="L145" i="21"/>
  <c r="D144" i="21"/>
  <c r="L174" i="21"/>
  <c r="D173" i="21"/>
  <c r="M184" i="21"/>
  <c r="E184" i="21"/>
  <c r="L248" i="21"/>
  <c r="D247" i="21"/>
  <c r="L291" i="21"/>
  <c r="D290" i="21"/>
  <c r="L355" i="21"/>
  <c r="D354" i="21"/>
  <c r="L369" i="21"/>
  <c r="D368" i="21"/>
  <c r="L384" i="21"/>
  <c r="D383" i="21"/>
  <c r="M204" i="21"/>
  <c r="E204" i="21"/>
  <c r="L205" i="21"/>
  <c r="D204" i="21"/>
  <c r="L323" i="21"/>
  <c r="D322" i="21"/>
  <c r="L315" i="21"/>
  <c r="D314" i="21"/>
  <c r="M54" i="21"/>
  <c r="E54" i="21"/>
  <c r="M99" i="21"/>
  <c r="E99" i="21"/>
  <c r="M144" i="21"/>
  <c r="E144" i="21"/>
  <c r="M173" i="21"/>
  <c r="E173" i="21"/>
  <c r="M247" i="21"/>
  <c r="E247" i="21"/>
  <c r="M272" i="21"/>
  <c r="E272" i="21"/>
  <c r="M297" i="21"/>
  <c r="E297" i="21"/>
  <c r="M290" i="21"/>
  <c r="E290" i="21"/>
  <c r="M322" i="21"/>
  <c r="E322" i="21"/>
  <c r="M314" i="21"/>
  <c r="E314" i="21"/>
  <c r="M383" i="21"/>
  <c r="E383" i="21"/>
  <c r="M13" i="21"/>
  <c r="E13" i="21"/>
  <c r="L19" i="21"/>
  <c r="D18" i="21"/>
  <c r="M8" i="21"/>
  <c r="E8" i="21"/>
  <c r="E6" i="21"/>
  <c r="M43" i="21"/>
  <c r="E43" i="21"/>
  <c r="M79" i="21"/>
  <c r="E79" i="21"/>
  <c r="M109" i="21"/>
  <c r="E109" i="21"/>
  <c r="M114" i="21"/>
  <c r="E114" i="21"/>
  <c r="M133" i="21"/>
  <c r="E133" i="21"/>
  <c r="M208" i="21"/>
  <c r="E208" i="21"/>
  <c r="M213" i="21"/>
  <c r="E213" i="21"/>
  <c r="M237" i="21"/>
  <c r="E237" i="21"/>
  <c r="M254" i="21"/>
  <c r="E254" i="21"/>
  <c r="M264" i="21"/>
  <c r="E264" i="21"/>
  <c r="M280" i="21"/>
  <c r="E280" i="21"/>
  <c r="M308" i="21"/>
  <c r="E308" i="21"/>
  <c r="M330" i="21"/>
  <c r="E330" i="21"/>
  <c r="M305" i="21"/>
  <c r="E305" i="21"/>
  <c r="M334" i="21"/>
  <c r="E334" i="21"/>
  <c r="M342" i="21"/>
  <c r="E342" i="21"/>
</calcChain>
</file>

<file path=xl/sharedStrings.xml><?xml version="1.0" encoding="utf-8"?>
<sst xmlns="http://schemas.openxmlformats.org/spreadsheetml/2006/main" count="729" uniqueCount="522">
  <si>
    <t>Handleiding</t>
  </si>
  <si>
    <t>Opbouw checklist</t>
  </si>
  <si>
    <t xml:space="preserve">De checklist omvat 12 hoofdthema's. Elk hoofdthema bestaat op zijn beurt uit een aantal subthema’s. Elk subthema bevat een opsomming van criteria die gehanteerd moeten worden. 
De kleuren en de vette tekst hebben volgende betekenis: </t>
  </si>
  <si>
    <t>Doelstelling (vet zwart)</t>
  </si>
  <si>
    <t>De doelstelling omschrijft het algemene streefdoel van een (sub)thema. Niet elk aspect kan sluitend in een criteria gegoten worden. De doelstelling helpt om de intentie van een subthema te verduidelijken.</t>
  </si>
  <si>
    <t>Eisen voor prestatieniveau 'beter'</t>
  </si>
  <si>
    <t>Eisen waaraan voor het prestatieniveau 'beter' moet worden voldaan, staan in het zwart.</t>
  </si>
  <si>
    <t>Eisen voor prestatieniveau 'uitstekend'</t>
  </si>
  <si>
    <t>Alle bijkomende eisen waaraan voor het prestatieniveau 'uitstekend' moet worden voldaan, staan in het groen. Voor het prestatieniveau 'uitstekend' moet aan de eisen voor 'beter' en de bijkomende eisen voldaan worden.</t>
  </si>
  <si>
    <t>Eisen Stedenbouwkundige verordening</t>
  </si>
  <si>
    <t xml:space="preserve">Eisen uit de stedenbouwkundige verordeningen (Vlaanderen en/of Brussel) zijn in rood aangeduid. </t>
  </si>
  <si>
    <t>Invullen prestatieniveaus door het ontwerpteam</t>
  </si>
  <si>
    <t>Per eis geeft het ontwerpteam in de kolommen D en E via de keuzelijst aan:</t>
  </si>
  <si>
    <t>voldaan  -  aan de eis is voldaan</t>
  </si>
  <si>
    <t>alternatieve oplossing  -  er is een alternatieve gelijkwaardige oplossing</t>
  </si>
  <si>
    <t>niet voldaan  -  aan de eis is niet voldaan</t>
  </si>
  <si>
    <t>uitwerking later -  deze eis wordt in een latere fase uitgewerkt</t>
  </si>
  <si>
    <t>nvt  -  niet van toepassing op dit project</t>
  </si>
  <si>
    <t>Enkel indien alle eisen op "voldaan", "alternatieve oplossing" of "nvt" staan verschijnt voor dit onderdeel "beter" of "uitstekend". 
Indien alle eisen van een subthema op "nvt" staan, wordt het volledige subthema als "nvt" aangeduid.</t>
  </si>
  <si>
    <t xml:space="preserve">Validatie door onafhankelijke toegankelijkheidsexpert </t>
  </si>
  <si>
    <t>zie criterium SOC3</t>
  </si>
  <si>
    <t>Stedenbouwkundige verordening</t>
  </si>
  <si>
    <t>Het wordt telkens de strengste eis vermeld. Dit kan uit de Vlaamse of de Brusselse stedenbouwkundige verordening komen.</t>
  </si>
  <si>
    <t>SOC3   Integrale toegankelijkheid</t>
  </si>
  <si>
    <t>&lt; Projectnaam &gt;</t>
  </si>
  <si>
    <t>CONTROLE KOLOM</t>
  </si>
  <si>
    <t>Onderdeel</t>
  </si>
  <si>
    <r>
      <rPr>
        <u/>
        <sz val="11"/>
        <rFont val="Calibri"/>
        <family val="2"/>
        <scheme val="minor"/>
      </rPr>
      <t>Eis</t>
    </r>
    <r>
      <rPr>
        <sz val="11"/>
        <rFont val="Calibri"/>
        <family val="2"/>
        <scheme val="minor"/>
      </rPr>
      <t xml:space="preserve">
A</t>
    </r>
    <r>
      <rPr>
        <b/>
        <sz val="11"/>
        <rFont val="Calibri"/>
        <family val="2"/>
        <scheme val="minor"/>
      </rPr>
      <t>lgemeen streefdoel van een (sub)thema</t>
    </r>
    <r>
      <rPr>
        <sz val="11"/>
        <rFont val="Calibri"/>
        <family val="2"/>
        <scheme val="minor"/>
      </rPr>
      <t xml:space="preserve">
Eisen voor prestatieniveau 'beter'
</t>
    </r>
    <r>
      <rPr>
        <sz val="11"/>
        <color rgb="FF00B050"/>
        <rFont val="Calibri"/>
        <family val="2"/>
        <scheme val="minor"/>
      </rPr>
      <t>Eisen voor prestatieniveau 'uitstekend'</t>
    </r>
    <r>
      <rPr>
        <sz val="11"/>
        <rFont val="Calibri"/>
        <family val="2"/>
        <scheme val="minor"/>
      </rPr>
      <t xml:space="preserve">
</t>
    </r>
    <r>
      <rPr>
        <sz val="11"/>
        <color rgb="FFFF0000"/>
        <rFont val="Calibri"/>
        <family val="2"/>
        <scheme val="minor"/>
      </rPr>
      <t>Eisen Stedenbouwkundige verordening</t>
    </r>
  </si>
  <si>
    <t>Beter</t>
  </si>
  <si>
    <t>Uitstekend</t>
  </si>
  <si>
    <t>Opmerking/uitleg</t>
  </si>
  <si>
    <t>aantal cellen</t>
  </si>
  <si>
    <t>aantal nvt</t>
  </si>
  <si>
    <t>alle ingevuld?</t>
  </si>
  <si>
    <t>niet voldaan?</t>
  </si>
  <si>
    <t>beter</t>
  </si>
  <si>
    <t>uitstekend</t>
  </si>
  <si>
    <t>Algemene en conceptuele elementen</t>
  </si>
  <si>
    <t>Doelstelling</t>
  </si>
  <si>
    <t>Dit ontwerpinstrument bevat een overzicht van criteria waaraan een integraal toegankelijk gebouw moet voldoen. 
Opgelet: het ontwerpinstrument is een richtinggevend document en geen afvinklijst die automatisch tot een goed toegankelijk gebouw leidt. De graad van toegankelijkheid wordt bepaald door de ‘keten van toegankelijkheid’. Het is van belang dat de route die gebruikers moeten afleggen, alsook de activiteit die men wenst uit te voeren  in en rond het gebouw voor iedereen bereikbaar, betreedbaar en bruikbaar zijn. De keuzes die gemaakt worden op conceptueel en structureel niveau zijn hierbij essentieel.</t>
  </si>
  <si>
    <t>Bereikbaarheid</t>
  </si>
  <si>
    <t>Openbaar vervoer</t>
  </si>
  <si>
    <t xml:space="preserve">Het gebouw of de locatie is vlot bereikbaar wanneer gebruikers zich verplaatsen met openbare vervoersmiddelen. </t>
  </si>
  <si>
    <t>Bushalte</t>
  </si>
  <si>
    <t>Een bushalte in de nabijheid is aanwezig:
• plattelandsgemeenten op max 750 m
• kleinstedelijk gebied op max. 650 m
• grootstedelijk gebied op max 500 m</t>
  </si>
  <si>
    <t>Treinstation</t>
  </si>
  <si>
    <r>
      <t xml:space="preserve">Gebouw klasse 3 en 4 (MBI* &gt; 400) : treinstation op max 1,4 km (20 minuten wandelen)
Gebouw klasse 1 en 2 (MBI &lt; 400): geen bepalingen
</t>
    </r>
    <r>
      <rPr>
        <sz val="11"/>
        <color theme="0" tint="-0.34998626667073579"/>
        <rFont val="Calibri"/>
        <family val="2"/>
        <scheme val="minor"/>
      </rPr>
      <t>*    MBI = aantal arbeidsplaatsen** + 2 x aantal bezoekers***/gemiddelde  werkdag
**  Aantal arbeidsplaatsen = 1 per 25m² bruto vloeroppervlakte
***Aantal bezoekers = min 5% van het aantal arbeidsplaatsen</t>
    </r>
  </si>
  <si>
    <t>Fietsenstalling</t>
  </si>
  <si>
    <t>De fietsenstalling is goed vindbaar, op korte afstand gelegen t.o.v. de toegang(en) tot de diensten en voor iedere gebruiker vlot bruikbaar op alle momenten van de dag. De fietsenstalling biedt bovendien mogelijkheden voor het stallen van alternatieve rijwielen.</t>
  </si>
  <si>
    <t>Bij voorkeur zonder hoogteverschil bereikbaar. 
Richtlijnen indien toegang fietsenstalling via helling:
• Fietser op de fiets: maximaal hellingspercentage 4%. Voor hoogteverschillen kleiner dan 2,5 m kan uitzonderlijk een helling van maximaal 8% worden toegelaten.
• Trap met fietsgoot niet toegelaten, tenzij een aanwezigheid van een bijkomende goed bereikbare fietsenstallingen elders, vlakbij toegang voor alternatieve fietsen (driewieler, bakfiets,…)</t>
  </si>
  <si>
    <t>Toegang</t>
  </si>
  <si>
    <t xml:space="preserve">• Breedte alle deuren naar fietsenstalling  min. 100 cm netto (opletten bij deuren, bij 90° openstand van de deur)
• Zijdelingse ruimte naast kruk min. 50 cm ruwbouw
• Vrije draairuimte ≥  Ø 150 cm </t>
  </si>
  <si>
    <t>Deur</t>
  </si>
  <si>
    <t>Deur makkelijk te openen, geen deurpomp</t>
  </si>
  <si>
    <t>Toegangscontrole</t>
  </si>
  <si>
    <t>Toegangscontrole (bv badge) moet goed bereikbaar zijn met een fiets aan de hand (d.w.z. op min 50 cm uit een inwendige hoek, niet naast de deur en voldoende ver uit de zwaaicurve van de deur)</t>
  </si>
  <si>
    <t>Aantal</t>
  </si>
  <si>
    <t>Richtlijn / aanbeveling: 1,25 plaatsen per 100m² bruto vloeroppervlakte</t>
  </si>
  <si>
    <t>Vormgeving</t>
  </si>
  <si>
    <t>• Asafstand 70 - 75 cm tussen fietsen
• Bij grote aantallen wordt 10 % voorzien met deze asafstand
• Stallingssysteem waarbij de fiets niet moet opgetild worden
• Min. 2 m vrije ruimte achter de rijwielen
• Standaardafmetingen van fietsen:
    • fiets:  ~ 60 cm x 200 cm 
    • bakfiets:  ~ 65 à 100 cm x 260 cm</t>
  </si>
  <si>
    <t>Locatie</t>
  </si>
  <si>
    <t>• Voor bezoekers: zo dicht mogelijk bij publieke toegang
• Fietsenstallingen op maaiveldniveau dragen duidelijk de voorkeur, deze zijn immers het vlotst te bereiken
• Voor personeel: zo dicht mogelijk bij de personeelstoegang(en)</t>
  </si>
  <si>
    <t>Parking</t>
  </si>
  <si>
    <t>Parkeervoorzieningen bieden een variatie aan gebruiksmogelijkheden en zijn voor iedere bezoeker bereikbaar en veilig in gebruik.</t>
  </si>
  <si>
    <t>Aantal aangepaste parkeerplaatsen op eigen terrein voor bezoekers</t>
  </si>
  <si>
    <t>• Vanaf 1 tot 5 stuks: 1 aangepast, niet voorbehouden
• Vanaf 5 tot 100 stuks: 6 %
• &gt; 100 stuks: per aangesneden schijf van 50  1 parkeerplaats extra</t>
  </si>
  <si>
    <t>Aantal aangepaste parkeerplaatsen op eigen terrein voor personeel</t>
  </si>
  <si>
    <t>Minimaal 3 % van het totaal aantal (FEDWEB quota tewerkstelling personen met een handicap) 
Voorbehouden en gesignaliseerd voor personeel</t>
  </si>
  <si>
    <t>Indien geen eigen parkeerterrein voor bezoekers</t>
  </si>
  <si>
    <t>• Minimaal 1 aangepaste parkeerplaats binnen een straal van 100 m aanwezig vanaf de hoofdinkom
• De route van aangepaste parkeerplaats naar inkom moet toegankelijk zijn</t>
  </si>
  <si>
    <t>Vrije doorgangshoogte parking</t>
  </si>
  <si>
    <t>min. 230 cm (ook onder balken, leidingen, enz.)</t>
  </si>
  <si>
    <t>Hellingspercentage</t>
  </si>
  <si>
    <t>Max. 2% in alle richtingen</t>
  </si>
  <si>
    <t>Ondergrond</t>
  </si>
  <si>
    <t>Rolstoelvast, vlak, aaneengesloten, slipvrij en in goede staat</t>
  </si>
  <si>
    <t>Aanmelding toegang parking</t>
  </si>
  <si>
    <r>
      <t xml:space="preserve">• Horizontale reikafstand naar aanmeldingsknop max. 40 cm
• Contactpersoon bereikbaar via telefoon en SMS
</t>
    </r>
    <r>
      <rPr>
        <sz val="11"/>
        <color rgb="FFFF0000"/>
        <rFont val="Calibri"/>
        <family val="2"/>
        <scheme val="minor"/>
      </rPr>
      <t>• Bij bewaakte parkings moet iemand zich kunnen aanmelden op mondelinge en visuele wijze (videoparlofonie)</t>
    </r>
  </si>
  <si>
    <t>Type parkeergarage</t>
  </si>
  <si>
    <t>Hellingbaangarage niet toegelaten</t>
  </si>
  <si>
    <t>Signalisatie</t>
  </si>
  <si>
    <t>Duidelijke en heldere verwijzing naar alle toe- en uitgangen, kassa enz. (signalisatie + suggestie met voetgangerstroken, accent verlichting,….)</t>
  </si>
  <si>
    <t>Afmeting gewone parkeerplaats</t>
  </si>
  <si>
    <t>• 250cm x 500cm
• 100 cm extra breedte voor vakken aan het einde van doodlopende parkeerwegen</t>
  </si>
  <si>
    <t>Breedte rijweg</t>
  </si>
  <si>
    <t>Breedte parkeerweg bij éénrichtingsverkeer:
• bij parkeerhoek  60° en 70°: min. 4m
• bij parkeerhoek  90°: min. 5,4 m
Breedte parkeerweg bij tweerichtingsverkeer: 
• bij parkeerhoek  90°: min. 6 m</t>
  </si>
  <si>
    <t>Kolommen</t>
  </si>
  <si>
    <t>Kolom aan het begin van parkeervak: 
• afstand voorkant kolom tot parkeerweg:  min. 50 cm
• afstand achterkant kolom tot parkeerweg:  max. 150 cm (i.v.m.  openen portieren achteraan)
Kolom aan het einde van parkeervak:
• afstand voorzijde kolom tot einde parkeervak:  max. 50 cm
Indien kolommen niet aan bovenstaande richtlijnen beantwoorden dient een breedtetoeslag gehanteerd te worden:
• bij een kolom aan 1 zijde van het vak: 15 cm aan zijde kolom
• bij kolommen aan weerszijden van het vak: 35 cm</t>
  </si>
  <si>
    <t>Aangepaste parkeerplaats</t>
  </si>
  <si>
    <t>Aangepaste parkeervoorzieningen zijn door hun maatvoering bruikbaar door een grote groep van mensen met een beperking, waaronder ook rolstoelgebruikers of personen die hulp nodig hebben bij het in- en uitstappen. Ze zijn bovendien vlot vindbaar en voorbehouden door correcte signalisatie.</t>
  </si>
  <si>
    <t>Situering</t>
  </si>
  <si>
    <t>Aansluitend op toegangspad</t>
  </si>
  <si>
    <t>Afmetingen dwars parkeren</t>
  </si>
  <si>
    <r>
      <rPr>
        <sz val="11"/>
        <color rgb="FFFF0000"/>
        <rFont val="Calibri"/>
        <family val="2"/>
        <scheme val="minor"/>
      </rPr>
      <t>350 cm</t>
    </r>
    <r>
      <rPr>
        <sz val="11"/>
        <rFont val="Calibri"/>
        <family val="2"/>
        <scheme val="minor"/>
      </rPr>
      <t xml:space="preserve"> (B) x 500 cm(L)</t>
    </r>
  </si>
  <si>
    <t>Afmetingen langs parkeren</t>
  </si>
  <si>
    <r>
      <t xml:space="preserve">350 cm (B) x </t>
    </r>
    <r>
      <rPr>
        <sz val="11"/>
        <color rgb="FFFF0000"/>
        <rFont val="Calibri"/>
        <family val="2"/>
        <scheme val="minor"/>
      </rPr>
      <t>600 cm</t>
    </r>
    <r>
      <rPr>
        <sz val="11"/>
        <rFont val="Calibri"/>
        <family val="2"/>
        <scheme val="minor"/>
      </rPr>
      <t xml:space="preserve"> (L)</t>
    </r>
  </si>
  <si>
    <t>Afmetingen schuin parkeren</t>
  </si>
  <si>
    <r>
      <rPr>
        <sz val="11"/>
        <color rgb="FFFF0000"/>
        <rFont val="Calibri"/>
        <family val="2"/>
        <scheme val="minor"/>
      </rPr>
      <t>350 cm</t>
    </r>
    <r>
      <rPr>
        <sz val="11"/>
        <rFont val="Calibri"/>
        <family val="2"/>
        <scheme val="minor"/>
      </rPr>
      <t xml:space="preserve"> (B)  x 500 cm (L) (ingeschreven rechthoek)</t>
    </r>
  </si>
  <si>
    <t>Aanduiding parkeerplaats privaat terrein bovengronds</t>
  </si>
  <si>
    <r>
      <rPr>
        <sz val="11"/>
        <color rgb="FFFF0000"/>
        <rFont val="Calibri"/>
        <family val="2"/>
        <scheme val="minor"/>
      </rPr>
      <t>• Markering afmetingen, verkeersbord E9a ("P") met ITS rolstoelsymbool (onderhoogte 210 cm)</t>
    </r>
    <r>
      <rPr>
        <sz val="11"/>
        <rFont val="Calibri"/>
        <family val="2"/>
        <scheme val="minor"/>
      </rPr>
      <t xml:space="preserve">
• Aanbeveling: Rolstoelsymbool op grond en blauw gemarkeerde ondergrond of blauwe lijn evenwijdig aan witte afbakening.</t>
    </r>
  </si>
  <si>
    <t>Aanduiding parkeerplaats privaat terrein ondergronds</t>
  </si>
  <si>
    <t>Markering afmetingen &amp; ITS rolstoelsymbool op grond of muur</t>
  </si>
  <si>
    <t>Looproutes buiten</t>
  </si>
  <si>
    <t>Looproutes zijn drempel-, obstakelvrij en door elke gebruiker op een zelfstandige wijze te gebruiken.</t>
  </si>
  <si>
    <t>Vrije breedte</t>
  </si>
  <si>
    <t>150 cm</t>
  </si>
  <si>
    <t>Versmalling</t>
  </si>
  <si>
    <t>• Versmallen tot 90 cm breedte over max. 120 cm lengte
• Versmallen tot 120 cm breedte bij een lengte van max. 10 m
• Draaicirkel van min. Ø 150 cm</t>
  </si>
  <si>
    <t>Dwarshelling looproutes</t>
  </si>
  <si>
    <t>Max. 2% in dwarsrichting</t>
  </si>
  <si>
    <t>Vrije hoogte</t>
  </si>
  <si>
    <t>Min. 230 cm (ook onder hangende voorwerpen of obstakels)</t>
  </si>
  <si>
    <t>Geleiding / oriëntatie</t>
  </si>
  <si>
    <r>
      <t xml:space="preserve">• Het pad is duidelijk zichtbaar in de omgeving. 
• </t>
    </r>
    <r>
      <rPr>
        <sz val="11"/>
        <color rgb="FFFF0000"/>
        <rFont val="Calibri"/>
        <family val="2"/>
        <scheme val="minor"/>
      </rPr>
      <t xml:space="preserve">De looproute moet visueel en tactiel duidelijk aanwezig zijn. </t>
    </r>
  </si>
  <si>
    <t>Roosters of mazen: opening max. 2cm en gelegen buiten de loopzone</t>
  </si>
  <si>
    <t>Obstakels</t>
  </si>
  <si>
    <t>• Uit de looproute plaatsen of traceerbaar op de grond
• Contrastmarkering met de omgeving (Lichtreflectiecoefficiënt - LRC - van min 60 punten verschil)</t>
  </si>
  <si>
    <t>Inkom gebouw &amp; horizontale circulatie</t>
  </si>
  <si>
    <t>Buitendeuren</t>
  </si>
  <si>
    <t>De toegang  tot het gebouw of de locatie is vindbaar, bereikbaar en zelfstandig bruikbaar voor elke gebruiker. De toegangszone is door zijn vormgeving, aankleding en maatvoering comfortabel en eenvoudig in gebruik en afgestemd op de te verwachten gebruikersgroep tijdens piekmomenten.</t>
  </si>
  <si>
    <t>Locatie toegangsdeur en sasdeur</t>
  </si>
  <si>
    <r>
      <t xml:space="preserve">• Duidelijke bewegwijzering naar de hoofdinkom. 
• </t>
    </r>
    <r>
      <rPr>
        <sz val="11"/>
        <color rgb="FFFF0000"/>
        <rFont val="Calibri"/>
        <family val="2"/>
        <scheme val="minor"/>
      </rPr>
      <t>Te lokaliseren via een natuurlijke gidslijn of tactiele geleiding.</t>
    </r>
  </si>
  <si>
    <t>Afmeting en gebruiksruimte</t>
  </si>
  <si>
    <r>
      <t xml:space="preserve">• Vrije breedte bij 90° openstand van het deurblad  ≥ 90 cm netto (gemeten tussen openstaand blad en sluitlat). 
• Bij dubbele deuren wordt de vrije breedte gemeten bij opening van 1 deurvleugel.
• Vrije draairuimte voor en achter deur ≥  Ø 150 cm
• Min. 50 cm opstelruimte naast de deurkruk
• Vrije en vlakke vloerbreedte min. 50 cm 
• Vrije deurhoogte min. 209 cm
</t>
    </r>
    <r>
      <rPr>
        <sz val="11"/>
        <rFont val="Calibri"/>
        <family val="2"/>
        <scheme val="minor"/>
      </rPr>
      <t>• Nisdiepte tot deurblad  max. 20 cm tot deurgreep</t>
    </r>
  </si>
  <si>
    <t>Drempel</t>
  </si>
  <si>
    <t>• Drempelloos, enkel indien niet drempelloos uitvoerbaar max. 2 cm toegelaten
• Afgeschuind onder 30°</t>
  </si>
  <si>
    <t>Type deur</t>
  </si>
  <si>
    <r>
      <t xml:space="preserve">• Manuele deur met een vertragingsmechanisme met een vergrendelingstijd van min. 6 sec (in de sluitvertragingszone tussen 90° en 70°; een volledige stilstand is niet nodig)
• Tourniquet mag </t>
    </r>
    <r>
      <rPr>
        <sz val="11"/>
        <rFont val="Calibri"/>
        <family val="2"/>
        <scheme val="minor"/>
      </rPr>
      <t>mits volgende voorwaarden:
     • Vertrager aanwezig
     • Diameter min. 360 cm
     • 2 compartimenten</t>
    </r>
    <r>
      <rPr>
        <sz val="11"/>
        <color rgb="FFFF0000"/>
        <rFont val="Calibri"/>
        <family val="2"/>
        <scheme val="minor"/>
      </rPr>
      <t xml:space="preserve">
     • Naastliggend een volwaardige toegangsdeur </t>
    </r>
    <r>
      <rPr>
        <sz val="11"/>
        <rFont val="Calibri"/>
        <family val="2"/>
        <scheme val="minor"/>
      </rPr>
      <t>met tactiel gemarkeerde route aanwezig is</t>
    </r>
  </si>
  <si>
    <t>Bediening</t>
  </si>
  <si>
    <t>Voor draaideuren ≤ 4 kg</t>
  </si>
  <si>
    <t>Omgrijpbaarheid kruk</t>
  </si>
  <si>
    <t>Deurkruk aanwezig en goed omgrijpbaar, geen draaiknop of bol</t>
  </si>
  <si>
    <t>Schoonloopmat</t>
  </si>
  <si>
    <t>Laagpolige mat die geen drempel vormt</t>
  </si>
  <si>
    <t>• De toegangsdeur is duidelijk herkenbaar vanaf de openbare ruimte (met bijzondere aandacht voor lange glazen wandgehelen waarin een toegangsdeur is opgenomen).
• Bij beveiligde toegang moet de toegangscontrole goed bereikbaar zijn, d.w.z. op min 50 cm uit een inwendige hoek, niet naast de deur en voldoende ver uit de zwaaicurve van de deur.</t>
  </si>
  <si>
    <t>• Hoofdtoegang publiek: Automatische schuifdeur
• Secundaire toegangen: manuele deur met een vertragingsmechanisme met een vergrendelingstijd van min. 6 sec. ( volledige open stand)</t>
  </si>
  <si>
    <t>Binnendeuren</t>
  </si>
  <si>
    <t>Deuren en doorgangen op binnenroutes zijn voor iedere gebruiker gemakkelijk vindbaar (visueel en tactiel), bereikbaar en bruikbaar zijn. Door hun vormgeving, maatvoering en afwerking zijn ze eenvoudig in gebruik.</t>
  </si>
  <si>
    <t>Afmetingen</t>
  </si>
  <si>
    <r>
      <t xml:space="preserve">Vrije breedte (bij dubbele deuren bij opening 1 deurvleugel)  ≥ 90 cm netto (gemeten tussen sluitlat en 90° openstaand deurblad)
• Vrije draairuimte voor en achter deur ≥  Ø 150 cm 
• Min. 50 cm opstelruimte naast de deurkruk
• Vrije en vlakke vloerbreedte min. 50 cm 
• Vrije deurhoogte min. 209 cm
</t>
    </r>
    <r>
      <rPr>
        <sz val="11"/>
        <rFont val="Calibri"/>
        <family val="2"/>
        <scheme val="minor"/>
      </rPr>
      <t>• Nisdiepte tot deurblad  max. 20 cm tot deurgreep</t>
    </r>
  </si>
  <si>
    <r>
      <t xml:space="preserve">• Trekkracht deurpomp ≤ 3kg
• Vertragingsmechanisme met een vergrendelingstijd  van min. 6 sec. </t>
    </r>
    <r>
      <rPr>
        <sz val="11"/>
        <rFont val="Calibri"/>
        <family val="2"/>
        <scheme val="minor"/>
      </rPr>
      <t>(in de sluitvertragingszone tussen 90° en 70°; een volledige stilstand is niet nodig)</t>
    </r>
    <r>
      <rPr>
        <sz val="11"/>
        <color rgb="FFFF0000"/>
        <rFont val="Calibri"/>
        <family val="2"/>
        <scheme val="minor"/>
      </rPr>
      <t xml:space="preserve">
</t>
    </r>
    <r>
      <rPr>
        <sz val="11"/>
        <rFont val="Calibri"/>
        <family val="2"/>
        <scheme val="minor"/>
      </rPr>
      <t>• Goed omgrijpbare deurkruk/hendel, geen draaiknop of bol</t>
    </r>
  </si>
  <si>
    <t>• Deuren met deurpomp in circulatieroutes te voorzien van magneetcontact of alternatief (vrijloopfunctie)
• Indien geen magneetcontact: een voeding (+ drukknop) voor eventueel latere bijplaatsing automatisatie
• Let op: bij deur van ondergrondse parking naar liftsas verplichte plaatsing automaat met elleboogschakelaar</t>
  </si>
  <si>
    <t>Voorspelbaarheid</t>
  </si>
  <si>
    <t>Deuren in de circulatieroute die niet op een magneetcontact aangesloten zijn: in of naast het deurblad is beglazing aanwezig (uitzondering: parking)</t>
  </si>
  <si>
    <t>Receptiebalie, ontvangst, loket</t>
  </si>
  <si>
    <t xml:space="preserve">Elke bezoeker kan op een voor hem passende wijze worden onthaald. De onthaalzone is door zijn ligging, vormgeving en aankleding eenvoudig in gebruik. De vormgeving en (technologische) afwerking garandeert  een gelijkwaardig gebruik voor iedereen. Indien nodig kan beroep worden gedaan op zowel visuele als auditieve vormen van ondersteuning voor een vlotte communicatie. De ondersteunende functie zoals bijvoorbeeld een wachtzone, zijn logisch gesitueerd waardoor een vlotte doorstroom naar de bestemming in het gebouw is gegarandeerd.  </t>
  </si>
  <si>
    <t>Goed zichtbaar vanuit de hoofdinkom</t>
  </si>
  <si>
    <t>Vrije draairuimte</t>
  </si>
  <si>
    <t>Draaicirkel van min. Ø 150 cm</t>
  </si>
  <si>
    <t>Geleiding naar balie</t>
  </si>
  <si>
    <r>
      <rPr>
        <sz val="11"/>
        <color rgb="FFFF0000"/>
        <rFont val="Calibri"/>
        <family val="2"/>
        <scheme val="minor"/>
      </rPr>
      <t>Tactiele geleiding</t>
    </r>
    <r>
      <rPr>
        <sz val="11"/>
        <rFont val="Calibri"/>
        <family val="2"/>
        <scheme val="minor"/>
      </rPr>
      <t xml:space="preserve"> te voorzien indien meer dan 10 m afstand tussen inkomdeuren en balie</t>
    </r>
  </si>
  <si>
    <t>Balie - bezoekerszijde</t>
  </si>
  <si>
    <r>
      <rPr>
        <sz val="11"/>
        <color rgb="FFFF0000"/>
        <rFont val="Calibri"/>
        <family val="2"/>
        <scheme val="minor"/>
      </rPr>
      <t>• Verlaagd en onderrijdbaar</t>
    </r>
    <r>
      <rPr>
        <sz val="11"/>
        <rFont val="Calibri"/>
        <family val="2"/>
        <scheme val="minor"/>
      </rPr>
      <t xml:space="preserve">
• Pas het principe van ontwerpen voor iedereen toe d.w.z. voorzie een evenwaardige gebruiksverdeling tussen het verlaagd en eventueel hoog deel.</t>
    </r>
  </si>
  <si>
    <t>• Hoogte ≥ 75 cm (bovenblad op max. 80 cm)
• Breedte ≥ 90 cm
• Diepte ≥ 60 cm</t>
  </si>
  <si>
    <t>Balie - personeelszijde</t>
  </si>
  <si>
    <t>Indien gewerkt met een verhoogde vloer aan personeelszijde moet deze bereikbaar zijn --&gt; zie niveauverschillen</t>
  </si>
  <si>
    <t>Voorzieningen  voor auditieve beperking</t>
  </si>
  <si>
    <t>• Niet afgeschermd achter glas tenzij een deel volledig kan worden opengeschoven. Indien dit niet mogelijk is moet er een algemene geluidsversterking aanwezig zijn (micro voor horenden) EN een ringleiding voor slechthorenden.
• Ringleidingsysteem
• Indien verschillende functies allemaal te voorzien van een geluidsversterkend systeem, indien meerdere balies/loketten naast elkaar met zelfde functie volstaat 1 geluidsversterkend systeem.</t>
  </si>
  <si>
    <t>• Algemene balie moet zich op hetzelfde niveau bevinden als de toegangsdeur
• Logisch ingeplant: in rechte lijn met toegang of in onmiddellijke nabijheid van de toegang
• De baliemedewerker heeft rechtstreeks zicht op de inkomdeuren</t>
  </si>
  <si>
    <t>Oproepsysteem (volgnummer,…)</t>
  </si>
  <si>
    <t>Visueel én auditief signaal</t>
  </si>
  <si>
    <t>Zitplaatsen</t>
  </si>
  <si>
    <t>Voldoende ruimte voor een rolstoelgebruiker</t>
  </si>
  <si>
    <t>Looproutes binnen</t>
  </si>
  <si>
    <t xml:space="preserve"> ≥ 150 cm</t>
  </si>
  <si>
    <r>
      <t xml:space="preserve">• Versmallen tot 90 cm breedte over max. 120 cm lengte
• Versmallen tot 12 0cm breedte bij een lengte van max. 10 m
• Draaicirkel van min. Ø 150 cm voor en achter versmalling
</t>
    </r>
    <r>
      <rPr>
        <sz val="11"/>
        <rFont val="Calibri"/>
        <family val="2"/>
        <scheme val="minor"/>
      </rPr>
      <t>• Opletten bij het plaatsen van automaten, stoelen en andere obstakels in de gangen</t>
    </r>
  </si>
  <si>
    <t>• Enkel een ondergrond/vloerbedekking met minimale rolweerstand en aanloopweerstand (kracht nodig om te starten met bewegen) zijn toegelaten. Bijzondere aandacht gaat hierbij uit naar de toepassing van tapijt.
• Niet spiegelend</t>
  </si>
  <si>
    <r>
      <rPr>
        <sz val="11"/>
        <color rgb="FFFF0000"/>
        <rFont val="Calibri"/>
        <family val="2"/>
        <scheme val="minor"/>
      </rPr>
      <t>• Voelbaar tot op de grond of ingewerkt in nis</t>
    </r>
    <r>
      <rPr>
        <sz val="11"/>
        <rFont val="Calibri"/>
        <family val="2"/>
        <scheme val="minor"/>
      </rPr>
      <t xml:space="preserve">
• Specifiek voor brandhaspels: ingewerkt in een nis of buiten de looproute geplaatst</t>
    </r>
  </si>
  <si>
    <t>• Obstakels zijn goed zichtbaar (kolommen …) OF hebben een markering op oog-, heup- en voethoogte.
• Markering met verschil in lichtreflectiecoëfficient van min. 30 punten.</t>
  </si>
  <si>
    <t>Niveauverschillen</t>
  </si>
  <si>
    <t>Algemeen</t>
  </si>
  <si>
    <t xml:space="preserve">Looproutes zijn drempel-, obstakelvrij en door elke gebruiker op een zelfstandige wijze te gebruiken. Het overbruggen van grote en kleine drempels is conceptueel voorzien, keuzeoplossingen zijn op een passende en gelijkwaardige wijze geïntegreerd. </t>
  </si>
  <si>
    <t>Overbrugging hoogteverschillen - binnen</t>
  </si>
  <si>
    <r>
      <t xml:space="preserve">•  ≤ 18 cm: overbruggen door helling
•  &gt; 18 cm: combinatie van 2 evenwaardige elementen (helling, trap, lift)
• Bij gebouwen met publieke oppervlakte </t>
    </r>
    <r>
      <rPr>
        <sz val="11"/>
        <color rgb="FFFF0000"/>
        <rFont val="Calibri"/>
        <family val="2"/>
      </rPr>
      <t>≤</t>
    </r>
    <r>
      <rPr>
        <sz val="11"/>
        <color rgb="FFFF0000"/>
        <rFont val="Calibri"/>
        <family val="2"/>
        <scheme val="minor"/>
      </rPr>
      <t xml:space="preserve"> 400 m²: niet gelijkvloerse delen moeten bereikbaar zijn, tenzij een vertrek op een andere verdieping eenzelfde functie vervult en voldoet aan de normen.
• Bij gebouwen &gt; 400 m²: alle functies moeten bereikbaar zijn --&gt; lift verplicht.
</t>
    </r>
    <r>
      <rPr>
        <sz val="11"/>
        <rFont val="Calibri"/>
        <family val="2"/>
        <scheme val="minor"/>
      </rPr>
      <t>• &gt; 100 cm: Overbruggen door een lifstysteem in combinatie met een hellend vlak of trap, evenwaardig aangeboden.
Het liftsysteem is een kokerlift of een verticale hefplateaulift , indien meer dan 1 verdieping moet overbrugd worden mogen de knoppen niet in dodemansuitvoering zijn.</t>
    </r>
  </si>
  <si>
    <t>Roltrap of hellende rolbaan</t>
  </si>
  <si>
    <t>Roltrappen/hellende rolbaan enkel in combinatie met een trap en liftsysteem, evenwaardig aanwezig (d.w.z. in elkaars onmiddellijke nabijheid en goed zichtbaar + gesignaleerd).</t>
  </si>
  <si>
    <t>Trappen</t>
  </si>
  <si>
    <t>Trappen en treden zijn veilig en comfortabel beloopbaar. Ze zijn zo uitgerust opdat gebruikers met een minder vlotte tred of loopmoeilijkheden een structurele en passende ondersteuning krijgen.</t>
  </si>
  <si>
    <t xml:space="preserve">Type </t>
  </si>
  <si>
    <r>
      <t xml:space="preserve">• Rechte treden (geen wenteltrap of verdreven treden)
</t>
    </r>
    <r>
      <rPr>
        <sz val="11"/>
        <rFont val="Calibri"/>
        <family val="2"/>
        <scheme val="minor"/>
      </rPr>
      <t xml:space="preserve">• Bordestrap: In het bordes zijn geen treden verwerkt.
• Vrijstaande trappen zijn aan de onderzijde permanent afgeschermd (vermijden gevaar om tegen onderzijde te lopen). </t>
    </r>
  </si>
  <si>
    <t>Trapbreedte</t>
  </si>
  <si>
    <t>Min. 100 cm tussen leuningen</t>
  </si>
  <si>
    <t>Bordes</t>
  </si>
  <si>
    <r>
      <t xml:space="preserve">• Tussenbordes na max. 17 treden, 100 cm diep
</t>
    </r>
    <r>
      <rPr>
        <sz val="11"/>
        <rFont val="Calibri"/>
        <family val="2"/>
        <scheme val="minor"/>
      </rPr>
      <t>• Indien een liftdeur gepositioneerd over een trap dient het bordes min. 200 cm diep te zijn om veilig te kunnen manoeuvreren.
• Verdiepingsbordes: minimale vrije diepte (buiten de zwaaicurve van de deur) = breedte trap
• Opgelet:  het verdiepingsbordes is vrij van elke obstructie zoals een zwaaicurve van de deur of hek</t>
    </r>
  </si>
  <si>
    <t>Traphal - deur</t>
  </si>
  <si>
    <t xml:space="preserve">• Zoals "binnendeuren", uitgezonderd de vlakke draairuimte. Deze moet niet aanwezig zijn.
• Opgelet: het verdiepingsbordes is vrij van elke obstructie zoals een zwaaicurve van een deur </t>
  </si>
  <si>
    <t>Aantrede / optrede</t>
  </si>
  <si>
    <r>
      <t xml:space="preserve">Gelijkvormige aantreden zodat men een vast stapritme kan aanhouden
• Aantrede min. 23 cm, optrede max. 18 cm
• Trapformule 2 x optrede + 1 x aantrede = 57-63 cm
</t>
    </r>
    <r>
      <rPr>
        <sz val="11"/>
        <rFont val="Calibri"/>
        <family val="2"/>
        <scheme val="minor"/>
      </rPr>
      <t>• Gesloten treden</t>
    </r>
  </si>
  <si>
    <t>Materiaal</t>
  </si>
  <si>
    <r>
      <t xml:space="preserve">• Antislip tredeneuzen
</t>
    </r>
    <r>
      <rPr>
        <sz val="11"/>
        <color rgb="FFFF0000"/>
        <rFont val="Calibri"/>
        <family val="2"/>
        <scheme val="minor"/>
      </rPr>
      <t>• Slipvrij ondergrond</t>
    </r>
  </si>
  <si>
    <t>Leuning</t>
  </si>
  <si>
    <t>• Aan beide zijden, doorlopend op tussenbordes en 40 cm horizontaal doorlopend na de eerste en laatste trede in het verlengde van de trap</t>
  </si>
  <si>
    <t>Hoogte van de leuning</t>
  </si>
  <si>
    <t>• 90 cm t.o.v. trapneus en 100 cm t.o.v. overlopen</t>
  </si>
  <si>
    <t>Vormgeving leuning</t>
  </si>
  <si>
    <t>Ronde vormgeving, goed omgrijpbaar</t>
  </si>
  <si>
    <t>Traphal - signalisatie</t>
  </si>
  <si>
    <t>Op elk niveau wordt in de traphal de verdieping aangeduid met een groot contrasterend cijfer</t>
  </si>
  <si>
    <t xml:space="preserve">Tactiele markering </t>
  </si>
  <si>
    <r>
      <t xml:space="preserve">• </t>
    </r>
    <r>
      <rPr>
        <sz val="11"/>
        <color rgb="FFFF0000"/>
        <rFont val="Calibri"/>
        <family val="2"/>
        <scheme val="minor"/>
      </rPr>
      <t>Noppenmarkering op 60 cm van de bovenste trede met diepte 60 cm</t>
    </r>
    <r>
      <rPr>
        <sz val="11"/>
        <rFont val="Calibri"/>
        <family val="2"/>
        <scheme val="minor"/>
      </rPr>
      <t xml:space="preserve">
• Let op: noppenmarkeringen mogen niet in de zwaaicurve van een brandwerende deur geplaatst worden</t>
    </r>
  </si>
  <si>
    <t>Publieke trap met intensief gebruik: min. 120 cm tussen leuningen.</t>
  </si>
  <si>
    <t>Welhoek 15°, geen tredeneus</t>
  </si>
  <si>
    <t>• In afgesloten traphallen: doorlopend tot aan de deur
• Vanaf een trapbreedte  ≥ 240 cm een extra leuning in het midden, min. 100 cm vrije ruimte tussen de leuningen</t>
  </si>
  <si>
    <t>• Publieke trap op 2 hoogten: 65-90 cm t.o.v. trapneus EN 75-100 cm t.o.v. overlopen</t>
  </si>
  <si>
    <t>• Secundaire trap op 1 hoogte: 90 cm t.o.v. trapneus EN 100 cm t.o.v. overlopen</t>
  </si>
  <si>
    <t>Hellend vlak</t>
  </si>
  <si>
    <t>Hellingen zijn door hun vormgeving en maatvoering veilig en comfortabel te nemen. Ze zijn zo uitgerust dat gebruikers met een minder vlotte tred, loopmoeilijkheden en/ of gebruikers van loophulpmiddelen een structurele en passende ondersteuning krijgen.</t>
  </si>
  <si>
    <t>Breedte</t>
  </si>
  <si>
    <t>≥ 120 cm (netto tussen de leuningen of opstaande rand)</t>
  </si>
  <si>
    <r>
      <t xml:space="preserve">Verhouding niveauverschil / hellingspercentage:
</t>
    </r>
    <r>
      <rPr>
        <sz val="11"/>
        <color rgb="FFFF0000"/>
        <rFont val="Calibri"/>
        <family val="2"/>
        <scheme val="minor"/>
      </rPr>
      <t>• Niveauverschil tot 10 cm: max. 10%
• Niveauverschil tot 25 cm: max. 8,3 %
• Niveauverschil tot 50 cm: max. 6,25%
• Niveauverschil &gt; 50 cm: max. 5%</t>
    </r>
  </si>
  <si>
    <t>Bordessen</t>
  </si>
  <si>
    <r>
      <t xml:space="preserve">• Voor en achter: draairuimte min Ø 150 cm
• Tussenbordes recht op recht: B 120 x  D 150 cm
• Tussenbordes met verandering van richting 90°: 150 x 150 cm
</t>
    </r>
    <r>
      <rPr>
        <sz val="11"/>
        <rFont val="Calibri"/>
        <family val="2"/>
        <scheme val="minor"/>
      </rPr>
      <t>• Tussenbordes met richtingsverandering van 180°: ≥ 240 cm B  x 150 cm D</t>
    </r>
  </si>
  <si>
    <r>
      <t xml:space="preserve">• Indien hoogte overbrugging &gt; 25 cm leuningen te voorzien aan beide zijden, doorlopend op tussenbordes en 40 cm doorlopend na helling
</t>
    </r>
    <r>
      <rPr>
        <sz val="11"/>
        <rFont val="Calibri"/>
        <family val="2"/>
        <scheme val="minor"/>
      </rPr>
      <t xml:space="preserve">• Hoogte: op één hoogte </t>
    </r>
  </si>
  <si>
    <t>Afrijdbeveiliging</t>
  </si>
  <si>
    <t>Hoogte afrijdbeveiliging min. 5cm</t>
  </si>
  <si>
    <t>Waarschuwingsmarkering</t>
  </si>
  <si>
    <t>• Bovenaan aan te duiden met een contrasterende kleur
• Lichtreflectiecoëfficient (LRV): verschil in LRV waarden van  minimaal 60 punten
• Bovenaan een noppenmarkering op 60 cm van de helling, over de volledige breedte</t>
  </si>
  <si>
    <t>• Rolstoelvast, vlak, aaneengesloten en in  goede staat
• Antislip</t>
  </si>
  <si>
    <t>• Op 2 hoogtes: 75 en 100 cm
• Ronde vormgeving, goed omgrijpbaar</t>
  </si>
  <si>
    <t>Kokerlift</t>
  </si>
  <si>
    <t xml:space="preserve">Liften zijn geïnstalleerd in een vaste koker (of gelijkwaardig) en zijn door hun afmeting en uitrusting bruikbaar voor iedereen. </t>
  </si>
  <si>
    <t>Afmeting kooi / positie deuren</t>
  </si>
  <si>
    <r>
      <t xml:space="preserve">• Minstens type 2 conform EN 81-70: min. B 110 x D 140cm </t>
    </r>
    <r>
      <rPr>
        <sz val="11"/>
        <rFont val="Calibri"/>
        <family val="2"/>
        <scheme val="minor"/>
      </rPr>
      <t>met deur op korte zijde
• Deuren op 2 aanliggende zijden te vermijden</t>
    </r>
  </si>
  <si>
    <t>Breedte liftdeur</t>
  </si>
  <si>
    <t>≥ 90 cm netto</t>
  </si>
  <si>
    <t>Draaicirkel van min. Ø 150 cm voor liftdeur</t>
  </si>
  <si>
    <t>Type liftdeur</t>
  </si>
  <si>
    <t>• Automatisch openschuivende deuren
• Met vertraagd openings- en sluitingstijd van min. 6 sec
• Contactgevoelige rand</t>
  </si>
  <si>
    <t>Stopnauwkeurigheid</t>
  </si>
  <si>
    <t>0,5 cm</t>
  </si>
  <si>
    <t>Opening vloer- liftkooi</t>
  </si>
  <si>
    <t>Max. 2 cm</t>
  </si>
  <si>
    <t>Bestemmingsbesturing</t>
  </si>
  <si>
    <t>• Oproepknop
• De dichtstbijzijnde oproepknop aan de rechtse zijde wordt voorzien als specifiek voor personen met een visuele beperking
• Deze  knop wordt visueel en tactiel aangeduid met een signalisatie met symbool blind/slechtziend. Braille is aanwezig op de knop.
• De oproepknop wordt tactiel aangegeven op de grond (ribbelgeleiding waarbij knop centraal boven geleiding zich bevindt).
• Personen die deze knop gebruiken krijgen steeds dezelfde lift toegewezen (voorkeur lift rechts van de oproepknop).
• Deze lift is voorzien van spraaksynthese (behalve voor liften die enkel tussen het inkomniveau en het parkeerniveau circuleren).</t>
  </si>
  <si>
    <t>Knoppen</t>
  </si>
  <si>
    <r>
      <rPr>
        <sz val="11"/>
        <color rgb="FFFF0000"/>
        <rFont val="Calibri"/>
        <family val="2"/>
        <scheme val="minor"/>
      </rPr>
      <t xml:space="preserve">• Oproepknop buiten ≥  50 cm uit hoek </t>
    </r>
    <r>
      <rPr>
        <sz val="11"/>
        <rFont val="Calibri"/>
        <family val="2"/>
        <scheme val="minor"/>
      </rPr>
      <t xml:space="preserve">
• Knoppen in de lift: as knop tot ingesloten hoek min. 40 cm (EN81-70)
• Hoogte tussen 90-120 cm (EN81-70)</t>
    </r>
  </si>
  <si>
    <t>Type knoppen</t>
  </si>
  <si>
    <r>
      <t xml:space="preserve">• Knoppen in reliëf en contrasterende kleur en diameter of zijkanten van min. 3cm
</t>
    </r>
    <r>
      <rPr>
        <sz val="11"/>
        <rFont val="Calibri"/>
        <family val="2"/>
        <scheme val="minor"/>
      </rPr>
      <t>• Enkel touchscreen toetsen / tiptoetsen  zijn niet toegelaten, een alternatief voor slechtziende/blinde personen moet aanwezig zijn.</t>
    </r>
  </si>
  <si>
    <t>Geleiding naar oproepknop</t>
  </si>
  <si>
    <t>Een tactiele ribbelgeleiding tot tegen de wand met de oproepknop (knop centraal boven geleiding)</t>
  </si>
  <si>
    <t>Communicatie in de lift</t>
  </si>
  <si>
    <r>
      <rPr>
        <sz val="11"/>
        <color rgb="FFFF0000"/>
        <rFont val="Calibri"/>
        <family val="2"/>
        <scheme val="minor"/>
      </rPr>
      <t>• Visuele aanduiding lift aangevuld met spraaksynthese</t>
    </r>
    <r>
      <rPr>
        <sz val="11"/>
        <rFont val="Calibri"/>
        <family val="2"/>
        <scheme val="minor"/>
      </rPr>
      <t xml:space="preserve">
• Bij meerdere liften naast of over elkaar wordt 1 lift  (dichtst bij de oproepknop/rechts van de knop) uitgerust met spraaksynthese</t>
    </r>
  </si>
  <si>
    <t>Leuning op 3 wanden</t>
  </si>
  <si>
    <t>Spiegel</t>
  </si>
  <si>
    <t>Indien geen draaicirkel in de lift kan gemaakt worden of wand t.o.v. deur niet in glas is</t>
  </si>
  <si>
    <t>Alarm</t>
  </si>
  <si>
    <t>Alle liften worden uitgerust met volgende voorzieningen:
• De alarmknop is steeds aangeduid in een contrasterende kleur met het alarmsymbool in reliëf
• Een gegarandeerde GSM ontvangst + telefoonnummer van een contactpersoon
• Een ringleiding voor slechthorende personen gekoppeld aan het bi-directioneel communicatiesysteem
• Let op: Dove personen kunnen in geval van nood niet communiceren via het bi-directionaal communicatiesysteem. De inschrijver dient een voorstel te formuleren om communicatie voor dove personen mogelijk te maken. Het voorstel wordt geëvalueerd door Inter en opdrachtgever.</t>
  </si>
  <si>
    <t>Verdiepingsaanduiding lifthal</t>
  </si>
  <si>
    <t>Elk niveau wordt in de lifthal aangeduid met een groot contrasterend cijfer (lettergrootte min. 5 cm)</t>
  </si>
  <si>
    <t>Verticale plateaulift</t>
  </si>
  <si>
    <t>Verticale plateauliften worden over het algemeen vermeden.  Kan dit niet, dan garandeert hun afmeting en uitrusting door iedereen op een zelfstandige en veilig manier te betreden, te gebruiken en te verlaten.</t>
  </si>
  <si>
    <t>Plateaulift afmetingen</t>
  </si>
  <si>
    <t>Plateau ≥ B 100 x D 140 cm en vrije doorgang van 90 cm over de volledige lengte van het plateau</t>
  </si>
  <si>
    <t>Liftdeur</t>
  </si>
  <si>
    <t>• Breedte ≥ 90 cm
• ≥ Ø 150 cm voor deur</t>
  </si>
  <si>
    <t>Deuren</t>
  </si>
  <si>
    <t>Automatisch</t>
  </si>
  <si>
    <r>
      <rPr>
        <sz val="11"/>
        <color rgb="FFFF0000"/>
        <rFont val="Calibri"/>
        <family val="2"/>
        <scheme val="minor"/>
      </rPr>
      <t>• Knoppen in reliëf en contrasterende kleur en diameter of zijkanten van min. 3 cm
• Min. 50 cm uit de hoek</t>
    </r>
    <r>
      <rPr>
        <sz val="11"/>
        <rFont val="Calibri"/>
        <family val="2"/>
        <scheme val="minor"/>
      </rPr>
      <t xml:space="preserve">
• Hoogte max tussen 90-120 cm (EN81-70)
• Touchscreen toetsen / tiptoetsen zijn niet toegelaten tenzij een bijkomende tactiele aanduiding aanwezig is voor elke knop</t>
    </r>
  </si>
  <si>
    <t>Zonder vasthoudbesturing (systeem dodemansknop niet toegelaten)</t>
  </si>
  <si>
    <t>Veiligheid</t>
  </si>
  <si>
    <t>Omschachting /onderloopbeveiliging moet aanwezig zijn</t>
  </si>
  <si>
    <t>Sanitair</t>
  </si>
  <si>
    <t>Gewone toiletten</t>
  </si>
  <si>
    <t>Sanitaire voorzieningen ondersteunen een comfortabel toiletbezoek  en garanderen voor iedereen de privacy.</t>
  </si>
  <si>
    <t>Ligging</t>
  </si>
  <si>
    <t>Dames en herentoiletten vormen 1 sanitair blok OF de toegangsdeuren zijn beiden zichtbaar vanuit hetzelfde kijkstandpunt.</t>
  </si>
  <si>
    <t>Urinoirs</t>
  </si>
  <si>
    <t>Privacyschot tussen urinoirs aanwezig</t>
  </si>
  <si>
    <t>Deur naar toiletruimte</t>
  </si>
  <si>
    <t>De vrije draairuimte wordt bepaald op Ø 70 cm. De deurzwaai mag geen conflict opleveren met andere deuren of bv vrije ruimte voor en sanitair toestel (zie ook vrije ruimte voor wastafel, urinoir).</t>
  </si>
  <si>
    <t>Deur toilet</t>
  </si>
  <si>
    <t>• Bij openstand van de deur moet 65 cm vrije ruimte voor de deur aanwezig zijn om te manoeuvreren (mag niet overlappen met ruimte voor wastafel/urinoir).
• Netto vrije doorgang min 67 cm bij 90° openstand van het deurblad
• Naar buiten draaiend
• Slot makkelijk te bedienen (draait vlot)</t>
  </si>
  <si>
    <t>Afmetingen toilet</t>
  </si>
  <si>
    <t>• Breedte ≥ 90 cm
• Voor de pot min. Ø 90 cm</t>
  </si>
  <si>
    <t>Vrije ruimte voor de urinoirs min 45 cm (mag niet overlappen met 65 cm voor de openstaande deur)</t>
  </si>
  <si>
    <t>Wastafel</t>
  </si>
  <si>
    <t>Min. 45 cm ruimte (diepte) voor de wastafel</t>
  </si>
  <si>
    <t>Accessoires</t>
  </si>
  <si>
    <t>• Kledinghaak te voorzien op max 140 cm hoogte
• Toiletrolhouder binnen bereik (niet tegen achterwand)</t>
  </si>
  <si>
    <t>Aangepast toilet</t>
  </si>
  <si>
    <t>Aangepaste sanitaire voorzieningen zorgen door hun locatie, bereikbaarheid, vormgeving, inrichting en afwerking dat personen met een beperking of ziekte een gelijkwaardig alternatief wordt geboden. Net zoals andere sanitaire voorzieningen ondersteunen ze een comfortabele toiletbezoek en garanderen ze voor iedereen de privacy.</t>
  </si>
  <si>
    <t>Per sanitair blok 1 aangepast toilet bereikbaar via een neutrale zone</t>
  </si>
  <si>
    <r>
      <rPr>
        <sz val="11"/>
        <color rgb="FFFF0000"/>
        <rFont val="Calibri"/>
        <family val="2"/>
        <scheme val="minor"/>
      </rPr>
      <t>• Naar buiten draaiende deur</t>
    </r>
    <r>
      <rPr>
        <sz val="11"/>
        <rFont val="Calibri"/>
        <family val="2"/>
        <scheme val="minor"/>
      </rPr>
      <t xml:space="preserve">
</t>
    </r>
    <r>
      <rPr>
        <sz val="11"/>
        <color rgb="FFFF0000"/>
        <rFont val="Calibri"/>
        <family val="2"/>
        <scheme val="minor"/>
      </rPr>
      <t>• Horizontale beugel binnenzijde deur op 90 cm hoogte
• Kracht deurpomp ≤ 3 kg met sluitvertraging van min. 6 sec</t>
    </r>
  </si>
  <si>
    <t>Gebruiksruimten</t>
  </si>
  <si>
    <r>
      <rPr>
        <sz val="11"/>
        <color rgb="FFFF0000"/>
        <rFont val="Calibri"/>
        <family val="2"/>
        <scheme val="minor"/>
      </rPr>
      <t>• Aan min. één zijde naast toiletpot min. 90 cm
• Voor toiletpot min. 120 cm
• Afstand tussen toestellen min. 90 cm
• Vrije draaicirkel ≥ Ø 150 cm</t>
    </r>
    <r>
      <rPr>
        <sz val="11"/>
        <rFont val="Calibri"/>
        <family val="2"/>
        <scheme val="minor"/>
      </rPr>
      <t xml:space="preserve">
• Het toilet van 225cm x 225 cm voorziet in een ruimte van min. 90 cm aan weerszijden van de toiletpot
</t>
    </r>
    <r>
      <rPr>
        <sz val="11"/>
        <color rgb="FFFF0000"/>
        <rFont val="Calibri"/>
        <family val="2"/>
        <scheme val="minor"/>
      </rPr>
      <t>• Opmerking: de vrije draaicirkel mag enkel bij het toilet met de deur op korte zijde  onder de wastafel draaien</t>
    </r>
  </si>
  <si>
    <r>
      <t xml:space="preserve">Bovenvermelde afmetingen kunnen gerealiseerd worden in een toilet met ruwbouwafmetingen:
• Deur in korte zijde  </t>
    </r>
    <r>
      <rPr>
        <sz val="11"/>
        <color rgb="FFFF0000"/>
        <rFont val="Calibri"/>
        <family val="2"/>
        <scheme val="minor"/>
      </rPr>
      <t xml:space="preserve">B 170 x D 225 cm </t>
    </r>
    <r>
      <rPr>
        <sz val="11"/>
        <rFont val="Calibri"/>
        <family val="2"/>
        <scheme val="minor"/>
      </rPr>
      <t xml:space="preserve">
• Deur in lange zijde B 170 x D 250 cm</t>
    </r>
  </si>
  <si>
    <t>Toiletpot</t>
  </si>
  <si>
    <r>
      <t xml:space="preserve">• Hoogte bovenzijde bril op 48cm
• </t>
    </r>
    <r>
      <rPr>
        <sz val="11"/>
        <color rgb="FFFF0000"/>
        <rFont val="Calibri"/>
        <family val="2"/>
        <scheme val="minor"/>
      </rPr>
      <t>Diepte pot 70 cm (verlengde toiletpot)</t>
    </r>
    <r>
      <rPr>
        <sz val="11"/>
        <rFont val="Calibri"/>
        <family val="2"/>
        <scheme val="minor"/>
      </rPr>
      <t xml:space="preserve"> bij volledig doorlopende voorzetwand
• Bij gedeeltelijke voorzetwand: deze onmiddellijk naast de sanblock stoppen</t>
    </r>
  </si>
  <si>
    <t>Steunbeugels</t>
  </si>
  <si>
    <r>
      <t xml:space="preserve">• Aan 2 zijden beugels symmetrisch t.o.v. pot 
• Opklapbaar aan open zijde
</t>
    </r>
    <r>
      <rPr>
        <sz val="11"/>
        <rFont val="Calibri"/>
        <family val="2"/>
        <scheme val="minor"/>
      </rPr>
      <t>• Type vaste beugel: 45° model of L-vormig
• Afstand tussen beugels 60-70 cm
• Hoogte boven toiletbril: horizontaal deel 25-30 cm boven bril
• Lengte opklapbare beugel: min. 85 cm (voorkeur 90 cm)
• Lengte vaste beugel: min 20 cm voor en 20 cm achter voorzijde pot. De "knik" (hoek) van de beugel bevindt zich op 20 cm voor de voorzijde van de pot</t>
    </r>
  </si>
  <si>
    <r>
      <rPr>
        <sz val="11"/>
        <color rgb="FFFF0000"/>
        <rFont val="Calibri"/>
        <family val="2"/>
        <scheme val="minor"/>
      </rPr>
      <t>• Te voorzien in het aangepast toilet</t>
    </r>
    <r>
      <rPr>
        <sz val="11"/>
        <rFont val="Calibri"/>
        <family val="2"/>
        <scheme val="minor"/>
      </rPr>
      <t xml:space="preserve">
• </t>
    </r>
    <r>
      <rPr>
        <sz val="11"/>
        <color rgb="FFFF0000"/>
        <rFont val="Calibri"/>
        <family val="2"/>
        <scheme val="minor"/>
      </rPr>
      <t>Ruimte voor de wastafel: min. 120 cm diepte</t>
    </r>
    <r>
      <rPr>
        <sz val="11"/>
        <rFont val="Calibri"/>
        <family val="2"/>
        <scheme val="minor"/>
      </rPr>
      <t xml:space="preserve">
• </t>
    </r>
    <r>
      <rPr>
        <sz val="11"/>
        <color rgb="FFFF0000"/>
        <rFont val="Calibri"/>
        <family val="2"/>
        <scheme val="minor"/>
      </rPr>
      <t>Vrije breedte onder de wastafel: min. 90 cm</t>
    </r>
    <r>
      <rPr>
        <sz val="11"/>
        <rFont val="Calibri"/>
        <family val="2"/>
        <scheme val="minor"/>
      </rPr>
      <t xml:space="preserve">
• </t>
    </r>
    <r>
      <rPr>
        <sz val="11"/>
        <color rgb="FFFF0000"/>
        <rFont val="Calibri"/>
        <family val="2"/>
        <scheme val="minor"/>
      </rPr>
      <t>Hoogte onder de wastafel: min. 70 cm over 40 cm diepte</t>
    </r>
    <r>
      <rPr>
        <sz val="11"/>
        <rFont val="Calibri"/>
        <family val="2"/>
        <scheme val="minor"/>
      </rPr>
      <t xml:space="preserve">
• </t>
    </r>
    <r>
      <rPr>
        <sz val="11"/>
        <color rgb="FFFF0000"/>
        <rFont val="Calibri"/>
        <family val="2"/>
        <scheme val="minor"/>
      </rPr>
      <t xml:space="preserve">Positie as van de wastafel: min. 50 cm uit inwendige hoek
</t>
    </r>
    <r>
      <rPr>
        <sz val="11"/>
        <rFont val="Calibri"/>
        <family val="2"/>
        <scheme val="minor"/>
      </rPr>
      <t>• Hoogte bovenzijde wastafel: 80-90 cm (aanbevolen: 85 cm)</t>
    </r>
  </si>
  <si>
    <t>Kraan</t>
  </si>
  <si>
    <t>Sensor of hendel</t>
  </si>
  <si>
    <t>Syphon</t>
  </si>
  <si>
    <t>Afgeplatte syphon</t>
  </si>
  <si>
    <t>Tussen 10 - 15 cm boven wastafel, bovenkant op 2 m boven vloer</t>
  </si>
  <si>
    <t>Rondom horizontaal koord met trekschakelaar OF paddestoelknoppen op 40 cm hoogte op min. 2 wanden</t>
  </si>
  <si>
    <t xml:space="preserve">Per sanitair blok:
• 1 aangepast toilet bij dames EN 1 bij heren 
OF
• een uniseks toilet van 225 x 225 cm (bereikbaar via een neutrale zone).
• Bijkomende voorwaarde: in het gebouw moet minimaal 1 toilet van 225 x 225 cm voorzien worden gelegen in een neutrale zone </t>
  </si>
  <si>
    <t>• Slot met verlengde hendel en makkelijk bedienbaar</t>
  </si>
  <si>
    <t>• Type opklapbare beugel: geremd model (d.w.z. een model dat niet eerst naar boven moet worden bewogen om te ontgrendelen)</t>
  </si>
  <si>
    <t>• Toiletrolhouder bereikbaar vanop toiletpot (niet tegen achterwand)
• Zeep en handendroger: bedieningshoogte van 90-120 cm, min. 50 cm uit hoek
• Vuilbakken op te hangen waarbij inwerphoogte op max. 120 cm hoogte (opletten: mogen gebruiksruimten niet beperken)
• Kledinghaak op max. 130 cm hoogte, min. 50 cm uit hoek</t>
  </si>
  <si>
    <t>Aangepaste kleedruimte en doucheruimte</t>
  </si>
  <si>
    <t>Aangepaste  kleedruimten en/ of doucheruimten zorgen door hun locatie, bereikbaarheid, vormgeving, inrichting en afwerking dat personen met een beperking of ziekte een gelijkwaardig alternatief wordt geboden. Net zoals andere voorzieningen voor het omkleden en verzorgen van de persoonlijke hygiëne, ondersteunen ze een veilig gebruik en garanderen ze voor iedereen de privacy.</t>
  </si>
  <si>
    <t>Zowel 1 aangepaste douche bij heren als bij dames</t>
  </si>
  <si>
    <t>Kleedruimte</t>
  </si>
  <si>
    <t>Manoeuvreerruimte</t>
  </si>
  <si>
    <t>≥ Ø 150 cm (voor lockers, zitelement …)</t>
  </si>
  <si>
    <t>Lockers</t>
  </si>
  <si>
    <t>Bedieningshoogte (slot, handgreep)  90 - 120 cm</t>
  </si>
  <si>
    <t>Kapstokken</t>
  </si>
  <si>
    <t>Hoogte max. 130 cm</t>
  </si>
  <si>
    <t>Douche</t>
  </si>
  <si>
    <t>Deur of doorgang naar de douche</t>
  </si>
  <si>
    <t>• Naar buiten draaiende deur
• Slot met verlengde hendel
• Horizontale beugel
• Van buitenzijde te openen</t>
  </si>
  <si>
    <t>• Individuele doucheruimte (enkel douche) : 160 x 160 cm
• Met wastafel: B 220 cm x D 240 cm</t>
  </si>
  <si>
    <t>Overgang douche - doucheruimte</t>
  </si>
  <si>
    <t>Drempelloos</t>
  </si>
  <si>
    <t>Ondergrond doucheruimte</t>
  </si>
  <si>
    <t>Slipvrije ondergrond</t>
  </si>
  <si>
    <t>Ondergrond douchezone</t>
  </si>
  <si>
    <t>Helling max. 2%</t>
  </si>
  <si>
    <t>Inrichting</t>
  </si>
  <si>
    <t>• Douchekraan en kop niet op dezelfde wand
• Een extra handsproeier naast de bediening van de kraan op hoogte 90-120 cm
• Afstand as kraan tot binnenhoek 45-55 cm
• Hoogte kraan 90-120 cm
• Automatische kraan / eenhendelkraan met goede grip</t>
  </si>
  <si>
    <t>Zoals bij --&gt; aangepast toilet. 
Uitzondering: horizontale diepte min. 60 cm</t>
  </si>
  <si>
    <t>Lokalen  (met uitzondering van ICT en serverlokaal)</t>
  </si>
  <si>
    <t xml:space="preserve">Verbruiksruimte / restaurant / refter / cafetaria / multifunctionele ruimte </t>
  </si>
  <si>
    <t xml:space="preserve">Een ruimte voor verbruik van maaltijden en dranken is voor iedere bezoeker gemakkelijk bereikbaarheid en bruikbaar. De vormgeving van bedieningstogen en andere bedieningselementen laat een zelfstandig gebruik toe, de inrichting en afwerking vormt geen obstakels voor het circuleren. Iedere gebruiker kan een zitplaats naar keuze innemen. </t>
  </si>
  <si>
    <t>Organisatiestructuur restaurant</t>
  </si>
  <si>
    <t>Een aangepast toilet/toiletten in de onmiddellijke nabijheid</t>
  </si>
  <si>
    <t>Aantal rolstoeltoegankelijke plaatsen</t>
  </si>
  <si>
    <t xml:space="preserve">• &lt; 20 Zitplaatsen: min. 1 plaats moet bereikbaar en bruikbaar zijn
• Min. 4 %  van het totaal aantal tafels moet bereikbaar en bruikbaar zijn
</t>
  </si>
  <si>
    <t xml:space="preserve">Manoeuvreerruimte </t>
  </si>
  <si>
    <t>Voor alle te gebruiken elementen zoals toog, kassa drankautomaat, rek vuile vaat, bestek, ...) ≥ Ø 150 cm</t>
  </si>
  <si>
    <t>Vrije breedte doorgangen</t>
  </si>
  <si>
    <t>• Hoofdroutes min. 150 cm
• Secundaire routes (tussen rijen van tafels): 
      • Rolstoeltoegankelijke tafels: min. 120 cm vrije breedte tussen rugleuning stoelen en wand OF 210 cm tussen de tafels
      • Overige tafels ("gewone" gebruikers): min. 60 cm tussen de rugleuningen of 150 cm tussen de tafels</t>
  </si>
  <si>
    <t xml:space="preserve">Tafels </t>
  </si>
  <si>
    <t>• Verlaagd en onderrijdbaar
• Hoogte vloer tot laagste punt onderzijde min. 70 cm (bovenblad op 80 cm)
• Vrije breedte onder tafel min. 90 cm
• Vrije diepte min. 60 cm</t>
  </si>
  <si>
    <t>Zelfbedieningselementen (toog, bestek, drank, voeding, servetten,…)</t>
  </si>
  <si>
    <t>• Bestek, dienbladen, servetten,… en het merendeel van voeding bevindt zich in op een hoogte tussen 90-120 cm
• Reikdiepte (zijdelings max. 40-50 cm)
• Laag deel voorzien om een dienblad op te plaatsen en onderrijdbaar</t>
  </si>
  <si>
    <t>Betaalmogelijkheid</t>
  </si>
  <si>
    <t>Draaicirkel min. 120 cm voor betaalmogelijkheid</t>
  </si>
  <si>
    <t>• Enkel een ondergrond/vloerbedekking met minimale rolweerstand en aanloopweerstand (kracht nodig om te starten met bewegen) zijn toegelaten. Bijzondere aandacht gaat hierbij uit naar de toepassing van tapijt.
• Niet reflecterende ondergrond: niet glimmend, spiegelend of wit</t>
  </si>
  <si>
    <t>Buffet op een logische plaats zodat men bv niet eerst heel het restaurant moet doorkruisen</t>
  </si>
  <si>
    <t>• Draaicirkel min. 150 cm voor betaalmogelijkheid
• Aanbeveling: mobiel betaaltoestel, makkelijk verplaatsbaar</t>
  </si>
  <si>
    <t>Aula / Auditorium / Conferentiezaal / Podiumzaal / Seminarieruimte</t>
  </si>
  <si>
    <t xml:space="preserve">Een ruimte die bedoeld is voor het deelnemen aan activiteiten als toeschouwer en/ of spreker is voor iedere bezoeker gemakkelijk bereikbaar. De vormgeving en inrichting zorgt ervoor dat iedereen op een zelfstandige en gelijkwaardige wijze kan plaatsnemen. Het aanbod aan aangepaste zitplaatsen is in verhouding tot het totaal aantal zitplaatsen. De inrichting en (technologische) afwerking garandeert voor elke toeschouwer een gelijkwaardig beleving. Indien nodig kan beroep worden gedaan op zowel visuele als auditieve vormen van ondersteuning voor een vlotte communicatie. </t>
  </si>
  <si>
    <t>Zitplaatsen voor rolstoelgebruikers</t>
  </si>
  <si>
    <t>2 voorbehouden vrije ruimten voor een rolstoelgebruiker tot 50 zitplaatsen + 1 extra per bijkomende schijf van 50 stoelen</t>
  </si>
  <si>
    <t>Afmeting vrije zitplaats</t>
  </si>
  <si>
    <t>B 90 cm x D 140 cm</t>
  </si>
  <si>
    <r>
      <rPr>
        <sz val="11"/>
        <color rgb="FFFF0000"/>
        <rFont val="Calibri"/>
        <family val="2"/>
        <scheme val="minor"/>
      </rPr>
      <t>• Aanliggend aan de zitplaats ≥ Ø 150 cm</t>
    </r>
    <r>
      <rPr>
        <sz val="11"/>
        <rFont val="Calibri"/>
        <family val="2"/>
        <scheme val="minor"/>
      </rPr>
      <t xml:space="preserve">
• Voor de afmeting van de vrije zitplaats (D 140 cm) dient nog een vrije doorgang van min. 90 cm aanwezig te zijn.</t>
    </r>
  </si>
  <si>
    <t>Enkel een ondergrond/vloerbedekking met minimale rolweerstand en aanloopweerstand (kracht nodig om te starten met bewegen) zijn toegelaten. Bijzondere aandacht gaat hierbij uit naar de toepassing van tapijt.</t>
  </si>
  <si>
    <t>Podium in aula/auditorium</t>
  </si>
  <si>
    <t>• Steeds bereikbaar, bij voorkeur vanuit de zaal, met combinatie van trap en helling of lift
• Afmetingen: 'Voldoende ruim voor het plaatsen van een tafel (80 cm diep) + stoel (45 cm diep) + doorgang voor rolstoelgebruiker min. 120 cm</t>
  </si>
  <si>
    <t>• De rolstoelgebruiker dient zich in lijn met de overige stoelen te bevinden</t>
  </si>
  <si>
    <t>Trap in de ruimte</t>
  </si>
  <si>
    <t>Zie niveauverschillen, specifiek:
• De treden zijn verlicht bij verduistering.
• Een leuning (tegen de wand) wordt voorzien.</t>
  </si>
  <si>
    <t>Werkplek - afgesloten werkplekken (één of meerdere personen, geen landschapskantoor)</t>
  </si>
  <si>
    <t>Elke werknemer, ongeacht zijn noden, kan beschikken over een gemakkelijk bereikbare en bruikbare werkpost.  Afgesloten ruimten zijn voor iedereen gemakkelijk te openen en te sluiten. De vormgeving en inrichting van de werkplek zorgen ervoor dat elke werknemer(s) op een zelfstandige en gelijkwaardige wijze zijn/ haar persoonlijke taken kan uitvoeren. De inrichting en (technologische) afwerking van de werkplek garandeert de mogelijkheid tot het doorvoeren van werkpostaanpassingen indien nodig.</t>
  </si>
  <si>
    <t>• Aanliggend aan de werkplek Ø120 cm
• Werkplekzijde:
      • min. 120 cm tussen tafel en wand
      • min. 120 cm draaicirkel voor de kast
• Doorgang naar werkplek:  min 90 cm (bocht 90°)
• Bezoekzijde: indien er ruimte is om iemand te ontvangen (bijv. stoelen aan bureau) moet ook deze ruimte voldoende ruim zijn, min. 120 cm tussen tafel en wand</t>
  </si>
  <si>
    <t>Geen reflectie: niet glimmend, spiegelend of wit.</t>
  </si>
  <si>
    <t>Enkel een ondergrond/vloerbedekking met minimale rolweerstand en aanloopweerstand (kracht nodig om te starten met bewegen) zijn toegelaten. Bijzondere aandacht gaat hierbij uit naar de toepassing van tapijt; toepassing is in het begeleidingstraject met Inter verder te bespreken.</t>
  </si>
  <si>
    <t>• Aanliggend aan de werkplek Ø150 cm
• Werkplekzijde:
      • min. 150 cm tussen tafel en wand
      • min. 150 cm draaicirkel voor de kast
• Doorgang naar werkplek:  min 120 cm (bocht 90°)
• Bezoekzijde: indien er ruimte is om iemand te ontvangen (bijv. stoelen aan bureau) moet ook deze ruimte voldoende ruim zijn, min. 150 cm tussen tafel en wand</t>
  </si>
  <si>
    <t>Werkplek - landschapskantoor</t>
  </si>
  <si>
    <t>Landschapskantoren laten doe dat elke werknemer, ongeacht zijn noden, kan beschikken over een gemakkelijk bereikbare en bruikbare werkpost. Circuleren van en naar, maar ook tussen werkposten onderling kan obstakel- en drempelloos.  De vormgeving en inrichting zorgen ervoor dat elke werknemer op een zelfstandige en gelijkwaardige wijze zijn/ haar persoonlijke taken kan uitvoeren.  De (technologische) afwerking van de werkplekken garandeert de mogelijkheid tot het doorvoeren van werkpostaanpassingen indien nodig. Indien nodig kan een werknemer beschikken over een prikkelarme en afgesloten individuele werkplaats in de nabijheid van zijn vaste of gangbare werkpost.</t>
  </si>
  <si>
    <t>Ongestoord werken</t>
  </si>
  <si>
    <t>Bij landschapskantoren is de aanwezigheid van cockpits (ruimte om ongestoord te werken) een verplichte voorwaarde.
Per 10 werkplekken wordt er 1 cockpit voorzien, alle cockpits dienen rolstoeltoegankelijk te zijn.</t>
  </si>
  <si>
    <t>Kopieermachine</t>
  </si>
  <si>
    <t>• In een aparte (afgesloten) ruimte
• Vrije doorgang deur min. 90 cm
• Draaicirkel van min. 150 cm voor apparaat</t>
  </si>
  <si>
    <t>Stopcontacten</t>
  </si>
  <si>
    <t xml:space="preserve">Voldoende aantal voor het aansluiten van hulpmiddelen: Voor blinden kan dit een laptop met een brailleleesregel of brailletoetsenbord zijn. Voor slechtzienden kan dit een leesloep ...  zijn. </t>
  </si>
  <si>
    <t>Vergaderruimte (teamcockpit, informeel overleg, gesprekslokaal, ontvangstlokaal enz.)</t>
  </si>
  <si>
    <t xml:space="preserve">Ruimten bedoeld voor gezamenlijk overleg of onthaal van bezoekers zijn vlot bereikbaar. De ruimten zijn voor iedereen gemakkelijk te openen en te sluiten. De vormgeving en inrichting van de ruimte zorgen ervoor dat iedere deelnemer of werknemer(s) de ruimte op een zelfstandige en gelijkwaardige wijze betreden en kan plaatsnemen aan de overlegtafel of ander meubilair. De inrichting en (technologische) afwerking van de ruimte garandeert voor elke aanwezige een gelijkwaardig beleving. Indien nodig kan beroep worden gedaan op zowel visuele als auditieve vormen van ondersteuning voor een vlotte communicatie. </t>
  </si>
  <si>
    <t>• Alle grootteordes voldoen aan de criteria
• Van toepassing op zowel publieke, semipublieke en niet-publieke vergaderzalen</t>
  </si>
  <si>
    <t>Ruimte tot max. 8 personen</t>
  </si>
  <si>
    <t>Voor rolstoelgebruikers:
• Voldoende manoeuvreerruimte aan de deur (draaicirkel  min. Ø150 cm)
• Aan de zijde van de deur zijn de zitplaatsen rolstoeltoegankelijk d.w.z. voldoende ruimte aan de deur en tussen tafel en wand. Min. 120 cm vrije ruimte achter stoel of 165 cm tussen tafel en wand
• Indien een (projectie)scherm aanwezig wordt dit best aan de zijde van de deur voorzien. Hier is er 120 cm vrije ruimte aanwezig.
Voor reguliere gebruikers: 
• Alle overige plaatsen moeten bereikbaar zijn
• steeds min. 90 cm vrije ruimte achter stoel of 135 cm tussen tafel en wand</t>
  </si>
  <si>
    <t>Ruimte van 8-20 personen</t>
  </si>
  <si>
    <t>Voor rolstoelgebruikers:
• Voldoende manoeuvreerruimte aan de deur (draaicirkel  min. Ø150 cm).
• Aan de zijde van de deur zijn de zitplaatsen rolstoeltoegankelijk d.w.z. voldoende ruimte aan de deur en tussen tafel en wand. Min. 120 cm vrije ruimte achter stoel of 165 cm tussen tafel en wand. 
• Indien een (projectie)scherm aanwezig wordt dit best aan de zijde van de deur voorzien. Hier is er 150cm vrije ruimte aanwezig
Voor reguliere gebruikers: 
• Alle overige plaatsen moeten bereikbaar zijn
• steeds min. 90 cm vrije ruimte achter stoel (of rolstoel) om vlot te passeren d.w.z.
      • 135 cm tussen tafel en wand tpv stoelen
      • 165 cm tussen tafel en wand tpv rolstoelplaats</t>
  </si>
  <si>
    <t>Ruimte vanaf 20 personen</t>
  </si>
  <si>
    <t>Voor alle plaatsen geldt:
• De rolstoelgebruiker kan overal plaatsnemen
• Voldoende manoeuvreerruimte aan de deur (draaicirkel  min. Ø150 cm)
• Rond de volledige tafel steeds min. 120 cm vrije ruimte achter stoel (of 165 cm tussen tafel en wand)
• Aan de zijde van de deur wordt best een (projectie)scherm voorzien. Hier is er min. 150 cm vrije ruimte aanwezig (volledig vrij van obstakels zoals stoelen,...)</t>
  </si>
  <si>
    <t>Leslokaal</t>
  </si>
  <si>
    <t>Een ruimte die bedoeld is voor het deelnemen aan onderwijs- en/ of opleidingsactiviteiten  is voor iedere persoon gemakkelijk bereikbaarheid. De vormgeving en inrichting zorgen ervoor dat iedereen op een zelfstandigen en gelijkwaardige wijze kan plaatsnemen. Circuleren tussen het meubilair en activiteitenzones in het lokaal kan obstakel- en drempelloos. Het aanbod aan aangepaste zitplaatsen is in verhouding tot het totaal aantal zitplaatsen. De inrichting en (technologische) afwerking garandeert voor elke persoon een gelijkwaardig beleving. Indien nodig kan beroep worden gedaan op zowel visuele als auditieve vormen van ondersteuning voor een vlotte communicatie.</t>
  </si>
  <si>
    <t>Aanpasbaarheid</t>
  </si>
  <si>
    <t>Indien niet aan de criteria wordt voldaan, oordeelt een adviseur toegankelijkheid of de ruimte toegankelijk kan ingericht worden. Voorbeeld: kan meubilair makkelijk verplaatst worden om toch te beantwoorden aan de criteria</t>
  </si>
  <si>
    <t>Aantal rolstoeltoegankelijke tafels</t>
  </si>
  <si>
    <t>Alle leslokalen moeten voldoen aan de betreffende criteria van leslokalen.</t>
  </si>
  <si>
    <t>≥ Ø 150 cm draaicirkel ter hoogte van te gebruiken elementen (voor bord, aan de deur, achteraan)</t>
  </si>
  <si>
    <t>Vrije breedte doorgangen (bereikbaarheid tafels)</t>
  </si>
  <si>
    <t>• Hoofdroutes min 150 cm
• Secundaire routes (tussen rijen van tafels): 
      • Rolstoeltoegankelijke tafels: min. 120 cm vrije breedte tussen rugleuning stoelen en wand OF 210 cm tussen de tafels
      • Overige tafels ("gewone" gebruikers): min. 60 cm tussen de rugleuningen of 150 cm tussen de tafels</t>
  </si>
  <si>
    <t>• Enkel tapijt met minimale rolweerstand en aanloopweerstand (kracht nodig om te starten met bewegen) zijn toegelaten.
D.w.z. tapijt in synthetisch materiaal met lage lussenpool, zonder ondertapijt (vb. naaldvilt,….). 
• Geen reflectie: niet glimmend, spiegelend of wit</t>
  </si>
  <si>
    <t>Kitchenette / koffiehoek</t>
  </si>
  <si>
    <t>Een kitchenette of koffiehoek is minstens door iedereen vlot bereikbaar. Voor het meubel of inrichtingselement is voldoende ruimte om als rolstoelgebruiker te kunnen manoeuvreren.</t>
  </si>
  <si>
    <t>Manoeuvreerruimte voor toestel of aanrecht</t>
  </si>
  <si>
    <t>≥ Ø 150 cm</t>
  </si>
  <si>
    <r>
      <t xml:space="preserve">EHBO-lokaal, borstvoedingslokaal, Rust of time-out lokaal  </t>
    </r>
    <r>
      <rPr>
        <sz val="11"/>
        <rFont val="Calibri"/>
        <family val="2"/>
        <scheme val="minor"/>
      </rPr>
      <t>(voor personen met een vermoeidheidsproblematiek, ASS,…)</t>
    </r>
  </si>
  <si>
    <t>Een lokaal dat is bedoeld voor (medische) zorg is vlot bereikbaar en zorgt door zijn vormgeving en inrichting dat de bedoelde functie vlot kan worden gebruikt.  In de ruimte is er voldoende plaats om als rolstoelgebruiker te kunnen manoeuvreren. Conflicterende handelingen en/of diensten worden vermeden.</t>
  </si>
  <si>
    <t>In de ruimte draaicirkel  ≥ Ø 150 cm</t>
  </si>
  <si>
    <t>Aanwezig</t>
  </si>
  <si>
    <t>Rust of time-outlokaal verplicht aanwezig (mag NIET gecombineerd worden met een borstvoedingslokaal /EHBO ruimte).
EHBO en borstvoedingslokaal mogen gecombineerd worden.</t>
  </si>
  <si>
    <t>Voorzieningen</t>
  </si>
  <si>
    <t xml:space="preserve">• Indien er een tafel aanwezig is moet deze bruikbaar zijn voor rolstoelgebruikers.
• Specifiek voor een borstvoedingslokaal: voorzieningen aanwezig om in liggende positie te rusten of melk af te kolven in hygiënische omstandigheden. 
• Dit lokaal is tevens uitgerust met een voorziening om zich te wassen. </t>
  </si>
  <si>
    <t>Wachtruimte</t>
  </si>
  <si>
    <t>Zones of ruimten bedoeld om te wachten of om halt te houden vormen door hun locatie, vormgeving en maatvoering geen obstakel. Elke gebruiker krijgt de mogelijkheid om vlot plaats te nemen en indien nodig obstakelloos tussen andere wachtenden te circuleren. Wachtruimten beschikken over directe zichtlijnen naar onthaalfuncties en routes naar andere diensten of bestemmingen in het gebouw of de locatie.</t>
  </si>
  <si>
    <t>• Min. één plaats gelegen in de lijn van overige zitelementen
• B 90 cm x D 140 cm
• Aanliggend aan de zitplaats ≥ Ø 150 cm</t>
  </si>
  <si>
    <t>Oproepsysteem 
(voor beurtrol, bediening …)</t>
  </si>
  <si>
    <t>Indien ticket te nemen 
• Hoogte ticket tussen 90-120 cm
• Voor toestel manoeuvreerruimte van min. Ø 150 cm</t>
  </si>
  <si>
    <t>Oproepsysteem</t>
  </si>
  <si>
    <t>Indien een oproepsysteem aanwezig is: zowel visueel als auditief signaal.</t>
  </si>
  <si>
    <t>• Zithoogte 46-50 cm
• Diepte en breedte: min. 45 cm</t>
  </si>
  <si>
    <r>
      <t xml:space="preserve">Bibliotheek </t>
    </r>
    <r>
      <rPr>
        <sz val="11"/>
        <rFont val="Calibri"/>
        <family val="2"/>
        <scheme val="minor"/>
      </rPr>
      <t>(Infotheek)</t>
    </r>
  </si>
  <si>
    <t xml:space="preserve">Een ruimte die bedoeld is voor het aanbieden van informatie en multimedia is voor iedere persoon gemakkelijk bereikbaarheid. De vormgeving en inrichting zorgen ervoor dat iedereen het aanbod op een zelfstandige en gelijkwaardige wijze kan gebruiken. Circuleren tussen het meubilair en activiteitenzones kan obstakel- en drempelloos. De inrichting en (technologische) afwerking garandeert voor elke persoon een gelijkwaardig beleving. Indien nodig kan beroep worden gedaan op zowel visuele als auditieve vormen van ondersteuning voor een vlotte communicatie. </t>
  </si>
  <si>
    <t>• In een infotheek moeten alle aangeboden functies bruikbaar en bereikbaar zijn voor personen met een beperking.
• In een bibliotheek dienen enkel de toegang, balie en ruimte tussen boekenrekken te voldoen.</t>
  </si>
  <si>
    <t>Looproutes / breedte tussen de rekken</t>
  </si>
  <si>
    <r>
      <rPr>
        <sz val="11"/>
        <color rgb="FFFF0000"/>
        <rFont val="Calibri"/>
        <family val="2"/>
        <scheme val="minor"/>
      </rPr>
      <t>• Rekken van meer dan tot 10 m lengte: breedte min. 150 cm</t>
    </r>
    <r>
      <rPr>
        <sz val="11"/>
        <rFont val="Calibri"/>
        <family val="2"/>
        <scheme val="minor"/>
      </rPr>
      <t xml:space="preserve">
• Rekken tot 10 m lengte : min. breedte 120 cm op voorwaarde dat aan begin/einde min. 150 cm draaicirkel aanwezig is</t>
    </r>
  </si>
  <si>
    <t>Balie</t>
  </si>
  <si>
    <t>Zie balie</t>
  </si>
  <si>
    <t>Bereikbaarheid boeken,….</t>
  </si>
  <si>
    <t>Boeken gelegen binnen reikzones:
• Hoogte van min. 40-140 cm
• Voorwaartse reiken  max. 50-60 cm
• Zijwaartse reiken 40-50 cm</t>
  </si>
  <si>
    <t>Vloer</t>
  </si>
  <si>
    <t>• Enkel een ondergrond/vloerbedekking met minimale rolweerstand en aanloopweerstand (kracht nodig om te starten met bewegen) zijn toegelaten. Bijzondere aandacht gaat hierbij uit naar de toepassing van tapijt.
• Geen reflectie: niet glimmend of wit</t>
  </si>
  <si>
    <r>
      <t xml:space="preserve">Kopieerlokaal </t>
    </r>
    <r>
      <rPr>
        <b/>
        <sz val="10"/>
        <rFont val="Calibri"/>
        <family val="2"/>
        <scheme val="minor"/>
      </rPr>
      <t>(</t>
    </r>
    <r>
      <rPr>
        <sz val="11"/>
        <rFont val="Calibri"/>
        <family val="2"/>
        <scheme val="minor"/>
      </rPr>
      <t>ICT en serverlokaal moeten niet beantwoorden)</t>
    </r>
  </si>
  <si>
    <t>Manoeuvreerruimte in de ruimte</t>
  </si>
  <si>
    <t>≥ Ø 150 cm voor toestel</t>
  </si>
  <si>
    <t>Rolstoeltoegankelijke tafels</t>
  </si>
  <si>
    <t xml:space="preserve">Meubilair is zo vorm gegeven dat iedere gebruiker vlot en zonder alternatief aanbod het meubel kan gebruiken. Een tafel is onderrijdbaar en bruikbaar vanuit zittende positie, ook voor personen die gebruik maken van een loophulpmiddelen. </t>
  </si>
  <si>
    <t>• Onderrijdbaar
• Onderzijde tafelblad op min. 70cm
• Bovenkant tafelblad op 80 cm
• Vrije breedte ondertafel min. 90 cm
• Vrije diepte onder tafel min. 60 cm</t>
  </si>
  <si>
    <t>Automaten &amp;  Toegangscontrole</t>
  </si>
  <si>
    <t>Bedieningselementen zijn bereikbaar en bruikbaar door iedere gebruiker, ook vanuit zittende positie.</t>
  </si>
  <si>
    <t>Type</t>
  </si>
  <si>
    <t>• Draaideur
• Indien tourniquets aanwezig is er een alternatieve toegankelijke toegang mogelijk</t>
  </si>
  <si>
    <t>• Versmallen tot 90 cm over max. 120 cm. 
• Versmallen tot 120 cm bij een lengte van max. 10 m</t>
  </si>
  <si>
    <r>
      <t xml:space="preserve">Vrije draairuimte (voor en achter) ≥  </t>
    </r>
    <r>
      <rPr>
        <sz val="11"/>
        <color rgb="FFFF0000"/>
        <rFont val="Calibri"/>
        <family val="2"/>
      </rPr>
      <t>Ø</t>
    </r>
    <r>
      <rPr>
        <sz val="9.9"/>
        <color rgb="FFFF0000"/>
        <rFont val="Calibri"/>
        <family val="2"/>
      </rPr>
      <t xml:space="preserve"> 1</t>
    </r>
    <r>
      <rPr>
        <sz val="11"/>
        <color rgb="FFFF0000"/>
        <rFont val="Calibri"/>
        <family val="2"/>
        <scheme val="minor"/>
      </rPr>
      <t>50 cm</t>
    </r>
  </si>
  <si>
    <t>• Schuifdeur
• Tourniquets zijn niet toegelaten</t>
  </si>
  <si>
    <t>Openingstijd</t>
  </si>
  <si>
    <t>• Min. 6 seconden
• Met sensor</t>
  </si>
  <si>
    <t>Aanmeldingssystemen</t>
  </si>
  <si>
    <t xml:space="preserve">Wanneer gebruikers zich dienen aan te melden aan de hand van (technologische) systemen of terminals, is minstens een zone uitgerust voor het gebruik door personen met een beperking.  De vormgeving en (technologische) afwerking garandeert een gelijkwaardig gebruik. Indien nodig kan beroep worden gedaan op zowel visuele als auditieve vormen van ondersteuning voor een vlotte communicatie. </t>
  </si>
  <si>
    <t>Interactieve terminals</t>
  </si>
  <si>
    <r>
      <rPr>
        <sz val="11"/>
        <color rgb="FFFF0000"/>
        <rFont val="Calibri"/>
        <family val="2"/>
        <scheme val="minor"/>
      </rPr>
      <t>• Min. 1 terminal is onderrijdbaar</t>
    </r>
    <r>
      <rPr>
        <sz val="11"/>
        <rFont val="Calibri"/>
        <family val="2"/>
        <scheme val="minor"/>
      </rPr>
      <t xml:space="preserve">
• Horizontale voorwaartse reikwijdte max. 50 cm, hoogte 90-120 cm 
• Indien de terminal niet onderrijdbaar is maar enkel zijwaarts te bedienen: horizontale zijwaartse reikwijdte max. 40 cm, hoogte 90-120 cm
• Leeshoogte / middelpunt van het scherm op 125 cm hoogte
</t>
    </r>
    <r>
      <rPr>
        <sz val="11"/>
        <color rgb="FFFF0000"/>
        <rFont val="Calibri"/>
        <family val="2"/>
        <scheme val="minor"/>
      </rPr>
      <t xml:space="preserve">• Indien touchscreens moet een alternatief aanwezig zijn voor blinde/slechtziende personen
</t>
    </r>
    <r>
      <rPr>
        <sz val="11"/>
        <rFont val="Calibri"/>
        <family val="2"/>
        <scheme val="minor"/>
      </rPr>
      <t>• Vermijden van reflecties op het scherm door kunstlicht</t>
    </r>
  </si>
  <si>
    <t>Badge/prikklok</t>
  </si>
  <si>
    <t>• Hoogte 90-120 cm
• Min. 50 cm uit ingesloten hoek</t>
  </si>
  <si>
    <t>Parlofoon</t>
  </si>
  <si>
    <t>• Hoogte drukknop 90-120 cm
• SMS functie aanwezig en duidelijk zichtbaar</t>
  </si>
  <si>
    <t>Videofoon</t>
  </si>
  <si>
    <t>• Drukknop en de lens/microfoon ontdubbelen: hoogte drukknop op  90-120 cm
• Groothoek of breedhoeklens openingshoek van min. 115° op 140 cm hoogte</t>
  </si>
  <si>
    <r>
      <t xml:space="preserve">• Vrije draairuimte (voor en achter) ≥  </t>
    </r>
    <r>
      <rPr>
        <sz val="11"/>
        <rFont val="Calibri"/>
        <family val="2"/>
      </rPr>
      <t>Ø</t>
    </r>
    <r>
      <rPr>
        <sz val="9.9"/>
        <rFont val="Calibri"/>
        <family val="2"/>
      </rPr>
      <t xml:space="preserve"> 1</t>
    </r>
    <r>
      <rPr>
        <sz val="11"/>
        <rFont val="Calibri"/>
        <family val="2"/>
        <scheme val="minor"/>
      </rPr>
      <t>50 cm</t>
    </r>
  </si>
  <si>
    <r>
      <t xml:space="preserve">Frisdrank/snoepautomaten/koffiemachines/waterdispensers </t>
    </r>
    <r>
      <rPr>
        <sz val="11"/>
        <rFont val="Calibri"/>
        <family val="2"/>
        <scheme val="minor"/>
      </rPr>
      <t>(zie ook beheer)</t>
    </r>
  </si>
  <si>
    <t>Bedieningselementen zoals knoppen, gleuven of openingen bedoeld om objecten zoals vb. een drankblik te grijpen, zijn bereikbaar en bruikbaar door iedere gebruiker, ook vanuit zittende positie.</t>
  </si>
  <si>
    <t>Bediening (geldretour/inworp, keuzemenu/product nemen)</t>
  </si>
  <si>
    <r>
      <t xml:space="preserve">• Vrije draairuimte voor toestel min. Ø 150 cm
</t>
    </r>
    <r>
      <rPr>
        <sz val="11"/>
        <rFont val="Calibri"/>
        <family val="2"/>
        <scheme val="minor"/>
      </rPr>
      <t>• 'Bediening min 50 cm uit de hoek</t>
    </r>
  </si>
  <si>
    <t>Lockers zijn door iedereen blot bereikbaar en bruikbaar. Ze bieden een variatie aan gebruikshoogten. Bedieningselementen zoals knoppen, of gleuven  zijn bereikbaar en bruikbaar door iedere gebruiker, ook vanuit zittende positie.</t>
  </si>
  <si>
    <t>Min. 3% van het aantal moet voldoen aan de richtlijnen voor lockers.</t>
  </si>
  <si>
    <t>Hoogte tussen 90 cm en 120 cm.</t>
  </si>
  <si>
    <t>Voor de lockers een draaicirkel van min. 150 cm diameter.</t>
  </si>
  <si>
    <r>
      <t xml:space="preserve">Veiligheid &amp; evacuatie </t>
    </r>
    <r>
      <rPr>
        <sz val="11"/>
        <rFont val="Calibri"/>
        <family val="2"/>
        <scheme val="minor"/>
      </rPr>
      <t>bijkomend te bespreken met brandweer</t>
    </r>
  </si>
  <si>
    <t xml:space="preserve">De veiligheid van iedere gebruiker van de locatie of het gebouw is ten alle tijden gegarandeerd. Er is een noodplan specifiek voor personen met een beperking. Evacuatieplannen en - zones zijn aanwezig en op een voldoende duidelijke manier opgenomen in de veiligheidsinformatie en -signalisatie. </t>
  </si>
  <si>
    <t>Evacuatieprincipe Lift</t>
  </si>
  <si>
    <t>• Per gebouw min. 1 prioritaire lift
• Noodstroomgroep en brandweerstand van de elektrische bekabeling, dit in elk compartiment
• Afwijkingsmogelijkheden op afwezigheid brandveiligheid lift geformuleerd door de Hoge Raad voor preventie van brand en ontploffing voor lage en middelhoge gebouwen -&gt; toepassen van  "overige evacuatieprincipes".
• Geen afwijking toegestaan bij nieuwe liften</t>
  </si>
  <si>
    <t>Overige evacuatieprincipes</t>
  </si>
  <si>
    <t xml:space="preserve">• Horizontale evacuatie naar een aanpalend compartiment (niet door een trappenhuis) OF voldoende grote en bereikbare buitenruimte.
EN 
• Per compartiment een schuilzone die voldoende bescherming bieden tegen warmte , rook en vlammen gedurende en na een brand. In deze schuilzone kan men wachten op hulp (hierbij mag de overige evacuatie niet belemmerd worden, dus buiten bereik van opengaande deuren en buiten evacuatiestroom). </t>
  </si>
  <si>
    <t>Schuilzone</t>
  </si>
  <si>
    <t>• De schuilzone is duidelijk aangegeven (pictogram T 29) en staat rechtstreeks in verbinding met een uitgang of toegang tot een trappenhuis.
• Minimale benodigde ruimte om te wachten is B 90 x D 140 cm.
• Aanwezigheid bidirectioneel communicatiesysteem, hoogte 90-120 cm, min. 50 cm uit de hoek</t>
  </si>
  <si>
    <t>Brandblusapparaat</t>
  </si>
  <si>
    <t>Grijphoogte max. 120 cm</t>
  </si>
  <si>
    <t>Alarm &amp; rookdetector</t>
  </si>
  <si>
    <t>• Oplossing op maat van het individu (persoonlijk alarm via pc, GSM ,….. is voorzien/mogelijk
• In elk lokaal (met uitzondering van technische ruimtes)
• Specifiek voor werkplekken: goed zichtbaar vanuit elke werkplek</t>
  </si>
  <si>
    <t>Akoestisch en visueel (lichtflits) signaal</t>
  </si>
  <si>
    <t>GSM ontvangst om hulp op te roepen</t>
  </si>
  <si>
    <t>Overal in het gebouw aanwezig, in het bijzonder in de ondergrondse parking. Indien niet mogelijk is oproepsysteem aanwezig dat tevens geschikt is voor dove personen.</t>
  </si>
  <si>
    <t>Contrasten &amp; contrastmarkering</t>
  </si>
  <si>
    <t>• Voldoende contrast voorzien op elementen die herkenbaar en bedienbaar moeten zijn: bedienelementen, deuren, poorten, obstakels, trappen,….
• Geen glanzende of glimmend kleuren of oppervlaktes gebruiken</t>
  </si>
  <si>
    <t>• Op elke eerste en laatste trede van de trap en op de eerste en laatste trede van de tussenbordessen</t>
  </si>
  <si>
    <t>Glazen deuren en wanden</t>
  </si>
  <si>
    <r>
      <rPr>
        <sz val="11"/>
        <color rgb="FFFF0000"/>
        <rFont val="Calibri"/>
        <family val="2"/>
        <scheme val="minor"/>
      </rPr>
      <t>• Contrastmarkering moet aanwezig zijn op voet, heup- en ooghoogte over de volledige breedte</t>
    </r>
    <r>
      <rPr>
        <sz val="11"/>
        <rFont val="Calibri"/>
        <family val="2"/>
        <scheme val="minor"/>
      </rPr>
      <t xml:space="preserve">
• Voethoogte tussen 10-30 cm, heuphoogte tussen 85-100 cm,  ooghoogte tussen 140-160 cm
• Dikte contrastmarkering min 7,5 cm
• Zowel bewegende als vaste delen voorzien van een markering. Deuren in een glazen wand worden visueel benadrukt. Dit kan door een contrasterende deurkader rond de deur of een afwijkende contrastmarkering.
• Bij een niet centraal opengaande schuifdeur: richting bewegende delen aanduiden over volledige breedte, vaste naastliggende delen ook aanduiden.</t>
    </r>
  </si>
  <si>
    <t>Niet glazen deuren</t>
  </si>
  <si>
    <t>• Bij voorkeur een verschil tussen deur en wand voorzien.</t>
  </si>
  <si>
    <t>• Bij niet glazen deuren is een verschil van 30 punten in LRC waarden aanwezig tussen deur en wand</t>
  </si>
  <si>
    <t>• Verschil lichtreflectiecoëfficient (LRC) van min. 60 punten tussen contrastmarkering en achtergrond
• Uit te voeren in een lichte kleur (gezandstraald is niet toegelaten, tenzij gecombineerd met een kleur met voldoende reflectie)</t>
  </si>
  <si>
    <t>• Tussen toestellen en wand (LRC min 30 punten verschil)
• Tussen deur en wand
• Tussen deur en wand</t>
  </si>
  <si>
    <t>Glazen toegangspoortjes</t>
  </si>
  <si>
    <t>• Glazen delen zijn voorzien van een contrastmarkering op oog-heup- en voethoogte</t>
  </si>
  <si>
    <t>Tafel- en werkbladen</t>
  </si>
  <si>
    <t>• Reflectie vermijden: blad van de balie niet wit of glimmend
• Contrast vloer en balie - LRV waarden min 30 punten verschil</t>
  </si>
  <si>
    <t>Bewegwijzering, infoborden en signalisatie</t>
  </si>
  <si>
    <t>Elke bezoeker kan de locatie of het gebouw op een zo intuïtief mogelijk manier gebruiken. De vormgeving en structuur van de locatie of het gebouw legt de basis voor een vlotte routing. Waar nodig worden beslissingspunten en/of onderscheiden functies ondersteund door informatie- en signalisatieborden. Alle elementen die deel uitmaken van de informatie en/of signalisatie zijn traceerbaar, leesbaar en op een goede wijze vormgegeven. Het signalisatieconcept is duidelijk, coherent en afgestemd op de materialisatie van de (algemene) omgeving.</t>
  </si>
  <si>
    <t>Herkenbaarheid gebouw</t>
  </si>
  <si>
    <t>• Huisnummer duidelijk zichtbaar (straatkant) en leesbaar
• Naamaanduiding aanwezig. Dubbele naamaanduiding te voorzien: leesbaar op grote afstand en op korte afstand</t>
  </si>
  <si>
    <t>Bewegwijzering van voorzieningen</t>
  </si>
  <si>
    <t>De volgende faciliteiten worden steeds aangeduid:
• Toegangen, liften, toiletten, hoofdfuncties,…..
• Elke trap-en lifthal is te voorzien van een verdiepingsaanduiding
• Aangepaste parkeerplaatsen
• Aangepaste toiletten
• Toegankelijke zitplaatsen
• Faciliteiten assistentiehonden indien aanwezig
• Auditieve voorzieningen (ringleiding, audio,..)</t>
  </si>
  <si>
    <t>Bewegwijzering positionering</t>
  </si>
  <si>
    <t>• Waar een beslissing van richting moet gemaakt worden
• Bewegwijzering  dient steeds in 2 richtingen te werken. Zowel de weg ernaartoe als de weg terug moet makkelijk vindbaar zijn. 
• Steeds op wanden te voorzien (ondergrens letters op 120 cm bovengrens letters op 160 cm)  EN bijkomend waar veel mensen circuleren ook op te hangen tegen plafond  (enkel  tegen plafond is niet traceerbaar voor slechtziende personen).
• Onderhoogte borden aan plafond: min. 230 cm</t>
  </si>
  <si>
    <t>Bewegwijzering grootte</t>
  </si>
  <si>
    <t>Lettergrootte min. 5 cm</t>
  </si>
  <si>
    <t>Lokaalaanduiding</t>
  </si>
  <si>
    <t>• Hoogte bord  140-160 cm boven vloer
• Lettergrootte nooit minder dan 15 mm, de lettergrootte is afhankelijk van de leesafstand: hoogte van 20-30 mm per meter leesafstand</t>
  </si>
  <si>
    <t>Doorlopende tekst en infografieken</t>
  </si>
  <si>
    <t>• Hoogte van de aangeboden teksten tussen 75 cm en 175 cm hoogte
• Het midden van de tekst bevindt zich bij voorkeur op 125 cm hoogte. Koppen, logo’s, decoratieve afbeeldingen, e.d. mogen lager/hoger.
• Regelafstand: bij teksten is de wenselijke regelafstand afhankelijk van de regellengte. Een richtlijn is hier dat de regelafstand minimaal 1/30 van de regellengte moet zijn. Komen de regels te dicht bij elkaar, dan heeft het oog moeite om bij het van rechts naar links gaan aan het eind van een regel het begin van de volgende regel te vinden.
• Uitvullen van teksten door middel van spaties draagt niet bij tot een goede leesbaarheid
• Informatie dient makkelijk bereikbaar te zijn
• Vlakke opstelruimte 150 x150 cm voor het bord</t>
  </si>
  <si>
    <t>Beeldschermen</t>
  </si>
  <si>
    <t>Letterhoogte van minimaal 3mm</t>
  </si>
  <si>
    <t>Pictogrammen</t>
  </si>
  <si>
    <t>• Combinatie van naam en universeel pictogram waar mogelijk. Pictogram volgens ISO 7001, 3e editie - de boodschap moet heel duidelijk zijn (Alleen pictogrammen die een zelfstandig begrip weergeven, geen combinatie van begrippen). Frame = 0,09 x leesafstand.
• Een aantal kleurencombinaties zijn ongeschikt voor mensen met kleurenblindheid (bijv. rood/groen)</t>
  </si>
  <si>
    <t>• Voldoende kleurcontrast tussen tekens (tekst, tekeningen, pictogrammen,..) en de achtergrond.  Voor teksten, waarschuwingsmarkeringen, …. min verschil van 60 punten voor de LRC waarden.
• Gebruik geen reflecterende of felle kleuren en beperk het aantal verschillende kleuren. Primaire (rood, blauw, geel) en secundaire kleuren (groen, paars, oranje) zijn ‘zuivere’ kleuren en beter waarneembaar dan tertiaire kleuren (mengkleuren).
•  Er moet een duidelijk contrast zijn tussen de letters en/of het bord en de omgeving. Is dit niet mogelijk geef dan het bord en/of de letters een dunne contrasterende omranding. 
• Vermijden van reflectie/tegenlicht/verblinding. Dit is afhankelijk van  materiaal (niet glanzend) en plaatsing (bijv. reflectie door slecht geplaatste belichting e.d.).</t>
  </si>
  <si>
    <t>Tekst - lettertype</t>
  </si>
  <si>
    <t>• Lettertype zonder serifen (bv Arial, Helvetica,..)
• Enkel eerste letter een hoofdletter
• Geen tekeningen of foto’s als achtergrond voor tekens/teksten. Zij zorgen voor verwarring in het beeld, letters zijn niet duidelijk te onderscheiden van de achtergrond, waardoor de boodschap minder vlot leesbaar is.</t>
  </si>
  <si>
    <t>Geluidsversterkende systemen</t>
  </si>
  <si>
    <t>Noodzaak voor mobiele geluidsversterkende systemen</t>
  </si>
  <si>
    <t xml:space="preserve">• Een mobiel spraakversterkingssysteem is aanwezig in volgende lokalen: auditoria, polyvalente zalen, ontvangstbalies, loketten, </t>
  </si>
  <si>
    <t>Noodzaak voor permanente geluidsversterkende systemen</t>
  </si>
  <si>
    <t>• Een permanent spraakversterkingssysteem is minstens aanwezig in volgende lokalen: auditoria en andere grote lokalen waar frequent een breed publiek wordt toegesproken</t>
  </si>
  <si>
    <t>Mobiele geluidsversterkende systemen</t>
  </si>
  <si>
    <t>• Op een goed leesbare plaats wordt aangegeven dat op verzoek de installatie in werking wordt gesteld
• Met mogelijkheid tot aansluiting van een geluidsversterkend systeem voor slechthorenden</t>
  </si>
  <si>
    <t xml:space="preserve">Aanduiding </t>
  </si>
  <si>
    <t>• Geluidsversterkende systemen voor personen met een auditieve beperking zijn altijd aangeduid met een duidelijk zichtbaar pictogram
• Indien slechts een deel van de ruimte door de installatie wordt gedekt (min. 20%) dan wordt op een duidelijke manier aangegeven welk gebied dit betreft</t>
  </si>
  <si>
    <t>keuze</t>
  </si>
  <si>
    <t>oknok</t>
  </si>
  <si>
    <t>voldaan</t>
  </si>
  <si>
    <t>ok</t>
  </si>
  <si>
    <t>alternatieve oplossing</t>
  </si>
  <si>
    <t>nok</t>
  </si>
  <si>
    <t>niet voldaan</t>
  </si>
  <si>
    <t>nvt</t>
  </si>
  <si>
    <t>uitwerking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</si>
</sst>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rgb="FF000000"/>
      <name val="Calibri"/>
      <family val="2"/>
      <scheme val="minor"/>
    </font>
    <font>
      <sz val="14"/>
      <name val="Calibri"/>
      <family val="2"/>
      <scheme val="minor"/>
    </font>
    <font>
      <b/>
      <sz val="14"/>
      <name val="Calibri"/>
      <family val="2"/>
      <scheme val="minor"/>
    </font>
    <font>
      <sz val="11"/>
      <name val="Calibri"/>
      <family val="2"/>
      <scheme val="minor"/>
    </font>
    <font>
      <b/>
      <sz val="11"/>
      <name val="Calibri"/>
      <family val="2"/>
      <scheme val="minor"/>
    </font>
    <font>
      <b/>
      <sz val="11"/>
      <color rgb="FF808080"/>
      <name val="Calibri"/>
      <family val="2"/>
      <scheme val="minor"/>
    </font>
    <font>
      <b/>
      <sz val="11"/>
      <color rgb="FFFFEB00"/>
      <name val="Calibri"/>
      <family val="2"/>
      <scheme val="minor"/>
    </font>
    <font>
      <b/>
      <sz val="11"/>
      <color rgb="FF727271"/>
      <name val="Calibri"/>
      <family val="2"/>
      <scheme val="minor"/>
    </font>
    <font>
      <sz val="10"/>
      <color rgb="FF000000"/>
      <name val="Calibri"/>
      <family val="2"/>
      <scheme val="minor"/>
    </font>
    <font>
      <u/>
      <sz val="11"/>
      <color theme="10"/>
      <name val="Calibri"/>
      <family val="2"/>
      <scheme val="minor"/>
    </font>
    <font>
      <b/>
      <sz val="12"/>
      <color rgb="FFFFEB00"/>
      <name val="Calibri"/>
      <family val="2"/>
      <scheme val="minor"/>
    </font>
    <font>
      <b/>
      <sz val="14"/>
      <color theme="1"/>
      <name val="Calibri"/>
      <family val="2"/>
      <scheme val="minor"/>
    </font>
    <font>
      <sz val="14"/>
      <color rgb="FF000000"/>
      <name val="Calibri"/>
      <family val="2"/>
      <scheme val="minor"/>
    </font>
    <font>
      <sz val="11"/>
      <color rgb="FF00B050"/>
      <name val="Calibri"/>
      <family val="2"/>
      <scheme val="minor"/>
    </font>
    <font>
      <sz val="11"/>
      <color rgb="FFFF0000"/>
      <name val="Calibri"/>
      <family val="2"/>
      <scheme val="minor"/>
    </font>
    <font>
      <b/>
      <sz val="10"/>
      <name val="Calibri"/>
      <family val="2"/>
      <scheme val="minor"/>
    </font>
    <font>
      <sz val="11"/>
      <name val="Calibri"/>
      <family val="2"/>
    </font>
    <font>
      <sz val="9.9"/>
      <name val="Calibri"/>
      <family val="2"/>
    </font>
    <font>
      <b/>
      <sz val="14"/>
      <name val="Calibri"/>
      <family val="2"/>
    </font>
    <font>
      <b/>
      <sz val="11"/>
      <color theme="0"/>
      <name val="Calibri"/>
      <family val="2"/>
      <scheme val="minor"/>
    </font>
    <font>
      <b/>
      <sz val="11"/>
      <color theme="5"/>
      <name val="Calibri"/>
      <family val="2"/>
      <scheme val="minor"/>
    </font>
    <font>
      <b/>
      <sz val="11"/>
      <color theme="1"/>
      <name val="Calibri"/>
      <family val="2"/>
      <scheme val="minor"/>
    </font>
    <font>
      <sz val="11"/>
      <color theme="0" tint="-0.499984740745262"/>
      <name val="Calibri"/>
      <family val="2"/>
      <scheme val="minor"/>
    </font>
    <font>
      <sz val="11"/>
      <color theme="0" tint="-0.34998626667073579"/>
      <name val="Calibri"/>
      <family val="2"/>
      <scheme val="minor"/>
    </font>
    <font>
      <sz val="11"/>
      <color rgb="FFFF0000"/>
      <name val="Calibri"/>
      <family val="2"/>
    </font>
    <font>
      <sz val="9.9"/>
      <color rgb="FFFF0000"/>
      <name val="Calibri"/>
      <family val="2"/>
    </font>
    <font>
      <u/>
      <sz val="11"/>
      <name val="Calibri"/>
      <family val="2"/>
      <scheme val="minor"/>
    </font>
  </fonts>
  <fills count="10">
    <fill>
      <patternFill patternType="none"/>
    </fill>
    <fill>
      <patternFill patternType="gray125"/>
    </fill>
    <fill>
      <patternFill patternType="solid">
        <fgColor rgb="FFFFEB00"/>
        <bgColor indexed="64"/>
      </patternFill>
    </fill>
    <fill>
      <patternFill patternType="solid">
        <fgColor rgb="FFD4D4D4"/>
        <bgColor indexed="64"/>
      </patternFill>
    </fill>
    <fill>
      <patternFill patternType="solid">
        <fgColor rgb="FFFFFBCC"/>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C00"/>
        <bgColor indexed="64"/>
      </patternFill>
    </fill>
    <fill>
      <patternFill patternType="solid">
        <fgColor rgb="FF92D05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rgb="FFD4D4D4"/>
      </left>
      <right style="thin">
        <color rgb="FFD4D4D4"/>
      </right>
      <top style="thin">
        <color rgb="FFD4D4D4"/>
      </top>
      <bottom style="thin">
        <color rgb="FFD4D4D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14996795556505021"/>
      </top>
      <bottom style="thin">
        <color theme="0" tint="-0.14996795556505021"/>
      </bottom>
      <diagonal/>
    </border>
    <border>
      <left/>
      <right style="thin">
        <color rgb="FFD4D4D4"/>
      </right>
      <top style="thin">
        <color theme="0" tint="-0.14996795556505021"/>
      </top>
      <bottom style="thin">
        <color theme="0" tint="-0.14996795556505021"/>
      </bottom>
      <diagonal/>
    </border>
    <border>
      <left/>
      <right style="thin">
        <color rgb="FFD4D4D4"/>
      </right>
      <top style="thin">
        <color rgb="FFD4D4D4"/>
      </top>
      <bottom style="thin">
        <color rgb="FFD4D4D4"/>
      </bottom>
      <diagonal/>
    </border>
    <border>
      <left/>
      <right style="thin">
        <color theme="0" tint="-0.14996795556505021"/>
      </right>
      <top style="thin">
        <color theme="0" tint="-0.14996795556505021"/>
      </top>
      <bottom style="thin">
        <color theme="0" tint="-0.14996795556505021"/>
      </bottom>
      <diagonal/>
    </border>
    <border>
      <left style="thin">
        <color rgb="FFD4D4D4"/>
      </left>
      <right style="thin">
        <color rgb="FFD4D4D4"/>
      </right>
      <top style="thin">
        <color rgb="FFD4D4D4"/>
      </top>
      <bottom/>
      <diagonal/>
    </border>
    <border>
      <left style="thin">
        <color indexed="64"/>
      </left>
      <right/>
      <top style="thin">
        <color theme="0" tint="-0.14996795556505021"/>
      </top>
      <bottom/>
      <diagonal/>
    </border>
    <border>
      <left style="thin">
        <color indexed="64"/>
      </left>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rgb="FFD4D4D4"/>
      </left>
      <right style="thin">
        <color rgb="FFD4D4D4"/>
      </right>
      <top/>
      <bottom/>
      <diagonal/>
    </border>
    <border>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indexed="64"/>
      </left>
      <right/>
      <top style="thin">
        <color theme="0" tint="-0.14996795556505021"/>
      </top>
      <bottom style="thin">
        <color theme="0" tint="-0.14993743705557422"/>
      </bottom>
      <diagonal/>
    </border>
    <border>
      <left style="thin">
        <color indexed="64"/>
      </left>
      <right/>
      <top style="thin">
        <color theme="0" tint="-0.14993743705557422"/>
      </top>
      <bottom style="thin">
        <color theme="0" tint="-0.14993743705557422"/>
      </bottom>
      <diagonal/>
    </border>
    <border>
      <left style="thin">
        <color theme="0" tint="-0.14996795556505021"/>
      </left>
      <right/>
      <top/>
      <bottom style="thin">
        <color theme="0" tint="-0.14996795556505021"/>
      </bottom>
      <diagonal/>
    </border>
    <border>
      <left style="thin">
        <color rgb="FFD4D4D4"/>
      </left>
      <right/>
      <top style="thin">
        <color rgb="FFD4D4D4"/>
      </top>
      <bottom style="thin">
        <color rgb="FFD4D4D4"/>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theme="0" tint="-0.24994659260841701"/>
      </top>
      <bottom style="thin">
        <color theme="0" tint="-0.14996795556505021"/>
      </bottom>
      <diagonal/>
    </border>
    <border>
      <left/>
      <right style="thin">
        <color rgb="FFD4D4D4"/>
      </right>
      <top style="thin">
        <color theme="0" tint="-0.24994659260841701"/>
      </top>
      <bottom style="thin">
        <color theme="0" tint="-0.14996795556505021"/>
      </bottom>
      <diagonal/>
    </border>
    <border>
      <left/>
      <right style="thin">
        <color theme="0" tint="-0.24994659260841701"/>
      </right>
      <top style="thin">
        <color theme="0" tint="-0.24994659260841701"/>
      </top>
      <bottom style="thin">
        <color theme="0" tint="-0.14996795556505021"/>
      </bottom>
      <diagonal/>
    </border>
    <border>
      <left/>
      <right style="thin">
        <color rgb="FFD4D4D4"/>
      </right>
      <top/>
      <bottom style="thin">
        <color theme="0" tint="-0.14996795556505021"/>
      </bottom>
      <diagonal/>
    </border>
    <border>
      <left/>
      <right/>
      <top/>
      <bottom style="thin">
        <color theme="0" tint="-0.14996795556505021"/>
      </bottom>
      <diagonal/>
    </border>
    <border>
      <left style="thin">
        <color indexed="64"/>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bottom style="thin">
        <color theme="0" tint="-0.14996795556505021"/>
      </bottom>
      <diagonal/>
    </border>
  </borders>
  <cellStyleXfs count="2">
    <xf numFmtId="0" fontId="0" fillId="0" borderId="0"/>
    <xf numFmtId="0" fontId="10" fillId="0" borderId="0" applyNumberFormat="0" applyFill="0" applyBorder="0" applyAlignment="0" applyProtection="0"/>
  </cellStyleXfs>
  <cellXfs count="204">
    <xf numFmtId="0" fontId="0" fillId="0" borderId="0" xfId="0"/>
    <xf numFmtId="0" fontId="0" fillId="0" borderId="0" xfId="0" applyFont="1"/>
    <xf numFmtId="0" fontId="2" fillId="0" borderId="0" xfId="0" applyFont="1" applyAlignment="1">
      <alignment horizontal="center" vertical="top"/>
    </xf>
    <xf numFmtId="0" fontId="3" fillId="0" borderId="0" xfId="0" applyFont="1" applyFill="1" applyBorder="1" applyAlignment="1">
      <alignment horizontal="center" vertical="center"/>
    </xf>
    <xf numFmtId="0" fontId="4" fillId="0" borderId="0" xfId="0" applyFont="1" applyAlignment="1">
      <alignment vertical="top"/>
    </xf>
    <xf numFmtId="0" fontId="5" fillId="0" borderId="0" xfId="0"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Fill="1" applyBorder="1" applyAlignment="1">
      <alignment vertical="top" wrapText="1"/>
    </xf>
    <xf numFmtId="0" fontId="7" fillId="0" borderId="0" xfId="0" applyFont="1" applyBorder="1" applyAlignment="1">
      <alignment horizontal="center" vertical="center"/>
    </xf>
    <xf numFmtId="0" fontId="4" fillId="0" borderId="0" xfId="0" applyFont="1" applyFill="1" applyBorder="1" applyAlignment="1" applyProtection="1">
      <alignment vertical="top"/>
    </xf>
    <xf numFmtId="0" fontId="4" fillId="0" borderId="0" xfId="0" applyFont="1" applyBorder="1" applyAlignment="1">
      <alignment vertical="top"/>
    </xf>
    <xf numFmtId="0" fontId="4" fillId="0" borderId="0" xfId="0" applyFont="1" applyFill="1" applyBorder="1" applyAlignment="1">
      <alignment horizontal="center" vertical="center"/>
    </xf>
    <xf numFmtId="0" fontId="5" fillId="0" borderId="0" xfId="0" applyFont="1" applyFill="1" applyAlignment="1">
      <alignment vertical="top"/>
    </xf>
    <xf numFmtId="0" fontId="4" fillId="0" borderId="0" xfId="0" applyFont="1" applyFill="1" applyBorder="1" applyAlignment="1">
      <alignment vertical="top" wrapText="1"/>
    </xf>
    <xf numFmtId="0" fontId="11" fillId="0" borderId="0" xfId="1" applyFont="1" applyFill="1" applyBorder="1" applyAlignment="1">
      <alignment horizontal="right" vertical="top"/>
    </xf>
    <xf numFmtId="0" fontId="8" fillId="0" borderId="0" xfId="1" applyFont="1" applyBorder="1" applyAlignment="1">
      <alignment horizontal="right" vertical="top"/>
    </xf>
    <xf numFmtId="0" fontId="8" fillId="0" borderId="0" xfId="1" applyFont="1" applyFill="1" applyBorder="1" applyAlignment="1" applyProtection="1">
      <alignment horizontal="right"/>
    </xf>
    <xf numFmtId="0" fontId="8" fillId="0" borderId="0" xfId="1" applyFont="1" applyAlignment="1">
      <alignment horizontal="right" vertical="top"/>
    </xf>
    <xf numFmtId="0" fontId="4" fillId="0" borderId="0" xfId="0" applyFont="1" applyFill="1" applyAlignment="1">
      <alignment vertical="top" wrapText="1"/>
    </xf>
    <xf numFmtId="0" fontId="4" fillId="0" borderId="0" xfId="0" applyFont="1" applyAlignment="1">
      <alignment horizontal="center" vertical="top"/>
    </xf>
    <xf numFmtId="0" fontId="4" fillId="0" borderId="0" xfId="0" applyFont="1" applyFill="1" applyAlignment="1">
      <alignment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0" fontId="12" fillId="0" borderId="0" xfId="0" applyFont="1" applyAlignment="1">
      <alignment vertical="center"/>
    </xf>
    <xf numFmtId="0" fontId="8" fillId="0" borderId="0" xfId="1" applyFont="1" applyBorder="1" applyAlignment="1">
      <alignment horizontal="left" vertical="top" wrapText="1" indent="1"/>
    </xf>
    <xf numFmtId="0" fontId="4" fillId="0" borderId="0" xfId="0" applyFont="1" applyAlignment="1">
      <alignment horizontal="left" vertical="top" wrapText="1" indent="1"/>
    </xf>
    <xf numFmtId="0" fontId="4" fillId="0" borderId="0" xfId="0" applyFont="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0" xfId="0" applyFont="1" applyFill="1" applyBorder="1" applyAlignment="1">
      <alignment horizontal="left" vertical="center" wrapText="1" indent="1"/>
    </xf>
    <xf numFmtId="0" fontId="3" fillId="3"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9" fillId="0" borderId="0" xfId="0" applyFont="1" applyAlignment="1">
      <alignment horizontal="center" vertical="center"/>
    </xf>
    <xf numFmtId="0" fontId="2" fillId="3" borderId="0" xfId="0" applyFont="1" applyFill="1" applyBorder="1" applyAlignment="1">
      <alignment vertical="center" wrapText="1"/>
    </xf>
    <xf numFmtId="0" fontId="2" fillId="0" borderId="0" xfId="0" applyFont="1" applyFill="1" applyBorder="1" applyAlignment="1">
      <alignment horizontal="left" vertical="center" wrapText="1"/>
    </xf>
    <xf numFmtId="0" fontId="4" fillId="0" borderId="0" xfId="0" applyFont="1" applyFill="1" applyAlignment="1">
      <alignment horizontal="left" vertical="top" wrapText="1" indent="1"/>
    </xf>
    <xf numFmtId="0" fontId="5" fillId="0" borderId="0" xfId="0" applyFont="1" applyFill="1" applyBorder="1" applyAlignment="1">
      <alignment horizontal="left" vertical="center" wrapText="1" indent="1"/>
    </xf>
    <xf numFmtId="0" fontId="2" fillId="0" borderId="0" xfId="0" applyFont="1" applyFill="1" applyBorder="1" applyAlignment="1">
      <alignment horizontal="left" vertical="top" wrapText="1" indent="1"/>
    </xf>
    <xf numFmtId="0" fontId="5" fillId="4" borderId="2" xfId="0" applyFont="1" applyFill="1" applyBorder="1" applyAlignment="1" applyProtection="1">
      <alignment horizontal="left" vertical="center" wrapText="1" indent="1"/>
    </xf>
    <xf numFmtId="0" fontId="3" fillId="0" borderId="0" xfId="0" applyFont="1" applyFill="1" applyBorder="1" applyAlignment="1">
      <alignment horizontal="left" vertical="center" wrapText="1" indent="1"/>
    </xf>
    <xf numFmtId="0" fontId="1" fillId="2" borderId="0" xfId="0" applyFont="1" applyFill="1" applyAlignment="1">
      <alignment horizontal="left" vertical="center"/>
    </xf>
    <xf numFmtId="0" fontId="4" fillId="0" borderId="7" xfId="0" applyFont="1" applyFill="1" applyBorder="1" applyAlignment="1">
      <alignment horizontal="left" vertical="top" wrapText="1" indent="1"/>
    </xf>
    <xf numFmtId="0" fontId="4" fillId="0" borderId="9" xfId="0" applyFont="1" applyFill="1" applyBorder="1" applyAlignment="1">
      <alignment horizontal="left" vertical="top" wrapText="1" indent="1"/>
    </xf>
    <xf numFmtId="0" fontId="4" fillId="0" borderId="6" xfId="0" applyFont="1" applyFill="1" applyBorder="1" applyAlignment="1">
      <alignment horizontal="left" vertical="top" wrapText="1" indent="1"/>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3" fillId="3" borderId="0" xfId="0" applyFont="1" applyFill="1" applyBorder="1" applyAlignment="1">
      <alignment horizontal="left" vertical="center" indent="1"/>
    </xf>
    <xf numFmtId="0" fontId="4" fillId="0" borderId="12" xfId="0" applyFont="1" applyFill="1" applyBorder="1" applyAlignment="1">
      <alignment horizontal="left" vertical="top" wrapText="1" indent="1"/>
    </xf>
    <xf numFmtId="0" fontId="4" fillId="0" borderId="13" xfId="0" applyFont="1" applyFill="1" applyBorder="1" applyAlignment="1">
      <alignment vertical="top" wrapText="1"/>
    </xf>
    <xf numFmtId="0" fontId="4" fillId="0" borderId="1" xfId="0" applyFont="1" applyFill="1" applyBorder="1" applyAlignment="1">
      <alignment horizontal="left" vertical="center" wrapText="1" indent="1"/>
    </xf>
    <xf numFmtId="0" fontId="4" fillId="0" borderId="1" xfId="0" applyFont="1" applyFill="1" applyBorder="1" applyAlignment="1">
      <alignment horizontal="center" vertical="center" wrapText="1"/>
    </xf>
    <xf numFmtId="0" fontId="0" fillId="0" borderId="0" xfId="0" applyAlignment="1">
      <alignment horizontal="center"/>
    </xf>
    <xf numFmtId="0" fontId="4" fillId="0" borderId="10" xfId="0" quotePrefix="1" applyFont="1" applyFill="1" applyBorder="1" applyAlignment="1">
      <alignment vertical="top" wrapText="1"/>
    </xf>
    <xf numFmtId="0" fontId="15" fillId="0" borderId="10" xfId="0" quotePrefix="1" applyFont="1" applyFill="1" applyBorder="1" applyAlignment="1">
      <alignment vertical="top" wrapText="1"/>
    </xf>
    <xf numFmtId="49" fontId="4" fillId="0" borderId="10" xfId="0" quotePrefix="1" applyNumberFormat="1" applyFont="1" applyFill="1" applyBorder="1" applyAlignment="1">
      <alignment vertical="top" wrapText="1"/>
    </xf>
    <xf numFmtId="49" fontId="15" fillId="0" borderId="10" xfId="0" quotePrefix="1" applyNumberFormat="1" applyFont="1" applyFill="1" applyBorder="1" applyAlignment="1">
      <alignment vertical="top" wrapText="1"/>
    </xf>
    <xf numFmtId="0" fontId="5" fillId="4" borderId="2" xfId="0" applyFont="1" applyFill="1" applyBorder="1" applyAlignment="1" applyProtection="1">
      <alignment horizontal="left" vertical="center" indent="1"/>
    </xf>
    <xf numFmtId="0" fontId="19" fillId="0" borderId="0" xfId="0" applyFont="1" applyAlignment="1">
      <alignment vertical="center"/>
    </xf>
    <xf numFmtId="0" fontId="15" fillId="0" borderId="0" xfId="0" applyFont="1"/>
    <xf numFmtId="0" fontId="4" fillId="0" borderId="16" xfId="0" applyFont="1" applyFill="1" applyBorder="1" applyAlignment="1">
      <alignment horizontal="center" vertical="top" wrapText="1"/>
    </xf>
    <xf numFmtId="0" fontId="5" fillId="4" borderId="1" xfId="0" applyFont="1" applyFill="1" applyBorder="1" applyAlignment="1" applyProtection="1">
      <alignment horizontal="center" vertical="center"/>
    </xf>
    <xf numFmtId="0" fontId="0" fillId="0" borderId="0" xfId="0" applyFont="1" applyAlignment="1">
      <alignment vertical="top"/>
    </xf>
    <xf numFmtId="0" fontId="0" fillId="0" borderId="0" xfId="0" applyAlignment="1">
      <alignment vertical="top"/>
    </xf>
    <xf numFmtId="0" fontId="8" fillId="0" borderId="0" xfId="0" applyFont="1" applyFill="1" applyBorder="1" applyAlignment="1" applyProtection="1">
      <alignment horizontal="center" vertical="top"/>
    </xf>
    <xf numFmtId="2" fontId="21" fillId="6" borderId="0" xfId="0" applyNumberFormat="1" applyFont="1" applyFill="1" applyBorder="1" applyAlignment="1">
      <alignment horizontal="center" vertical="center" wrapText="1"/>
    </xf>
    <xf numFmtId="0" fontId="0" fillId="0" borderId="0" xfId="0" applyFont="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5" fillId="4" borderId="2" xfId="0" applyFont="1" applyFill="1" applyBorder="1" applyAlignment="1" applyProtection="1">
      <alignment horizontal="left" vertical="top" wrapText="1"/>
    </xf>
    <xf numFmtId="0" fontId="19" fillId="2" borderId="0" xfId="0" applyFont="1" applyFill="1" applyBorder="1" applyAlignment="1">
      <alignment horizontal="left" vertical="top" wrapText="1"/>
    </xf>
    <xf numFmtId="0" fontId="0" fillId="0" borderId="4" xfId="0" applyFont="1" applyBorder="1" applyAlignment="1">
      <alignment horizontal="left" vertical="top" wrapText="1"/>
    </xf>
    <xf numFmtId="0" fontId="22" fillId="0" borderId="4"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indent="1"/>
    </xf>
    <xf numFmtId="0" fontId="0" fillId="0" borderId="4" xfId="0" applyBorder="1" applyAlignment="1">
      <alignment horizontal="left" vertical="top" wrapText="1" indent="2"/>
    </xf>
    <xf numFmtId="0" fontId="14" fillId="0" borderId="4" xfId="0"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11" xfId="0" applyFont="1" applyFill="1" applyBorder="1" applyAlignment="1">
      <alignment vertical="top" wrapText="1"/>
    </xf>
    <xf numFmtId="0" fontId="14" fillId="0" borderId="11" xfId="0" applyFont="1" applyFill="1" applyBorder="1" applyAlignment="1">
      <alignment vertical="top" wrapText="1"/>
    </xf>
    <xf numFmtId="0" fontId="4" fillId="0" borderId="17" xfId="0" applyFont="1" applyFill="1" applyBorder="1" applyAlignment="1">
      <alignment horizontal="left" vertical="top" wrapText="1" indent="1"/>
    </xf>
    <xf numFmtId="0" fontId="4" fillId="0" borderId="4" xfId="0" applyFont="1" applyFill="1" applyBorder="1" applyAlignment="1">
      <alignment horizontal="left" vertical="top" wrapText="1" indent="1"/>
    </xf>
    <xf numFmtId="0" fontId="4" fillId="0" borderId="18" xfId="0" applyFont="1" applyFill="1" applyBorder="1" applyAlignment="1">
      <alignment horizontal="left" vertical="top" wrapText="1" indent="1"/>
    </xf>
    <xf numFmtId="0" fontId="15" fillId="0" borderId="0" xfId="0" applyFont="1" applyFill="1" applyBorder="1" applyAlignment="1">
      <alignment vertical="top" wrapText="1"/>
    </xf>
    <xf numFmtId="0" fontId="15" fillId="0" borderId="13" xfId="0" applyFont="1" applyFill="1" applyBorder="1" applyAlignment="1">
      <alignment vertical="top" wrapText="1"/>
    </xf>
    <xf numFmtId="0" fontId="15" fillId="0" borderId="8" xfId="0" applyFont="1" applyFill="1" applyBorder="1" applyAlignment="1">
      <alignment vertical="top" wrapText="1"/>
    </xf>
    <xf numFmtId="0" fontId="14" fillId="0" borderId="13" xfId="0" applyFont="1" applyFill="1" applyBorder="1" applyAlignment="1">
      <alignment vertical="top" wrapText="1"/>
    </xf>
    <xf numFmtId="0" fontId="15" fillId="0" borderId="10" xfId="0" applyFont="1" applyFill="1" applyBorder="1" applyAlignment="1">
      <alignment vertical="top" wrapText="1"/>
    </xf>
    <xf numFmtId="0" fontId="14" fillId="0" borderId="10" xfId="0" applyFont="1" applyFill="1" applyBorder="1" applyAlignment="1">
      <alignment vertical="top" wrapText="1"/>
    </xf>
    <xf numFmtId="0" fontId="0" fillId="0" borderId="9" xfId="0" applyFont="1" applyFill="1" applyBorder="1" applyAlignment="1">
      <alignment horizontal="left" vertical="top" wrapText="1" indent="1"/>
    </xf>
    <xf numFmtId="0" fontId="14" fillId="0" borderId="10" xfId="0" quotePrefix="1" applyFont="1" applyFill="1" applyBorder="1" applyAlignment="1">
      <alignment vertical="top" wrapText="1"/>
    </xf>
    <xf numFmtId="0" fontId="14" fillId="0" borderId="0" xfId="0" quotePrefix="1" applyFont="1" applyFill="1" applyBorder="1" applyAlignment="1">
      <alignment vertical="top" wrapText="1"/>
    </xf>
    <xf numFmtId="0" fontId="8" fillId="0" borderId="0" xfId="1" applyFont="1" applyAlignment="1">
      <alignment horizontal="left" vertical="center" indent="1"/>
    </xf>
    <xf numFmtId="0" fontId="4" fillId="0" borderId="0" xfId="0" applyFont="1" applyAlignment="1">
      <alignment horizontal="left" vertical="center" indent="1"/>
    </xf>
    <xf numFmtId="0" fontId="14" fillId="0" borderId="14" xfId="0" quotePrefix="1" applyFont="1" applyFill="1" applyBorder="1" applyAlignment="1">
      <alignment vertical="top" wrapText="1"/>
    </xf>
    <xf numFmtId="49" fontId="14" fillId="0" borderId="10" xfId="0" quotePrefix="1" applyNumberFormat="1" applyFont="1" applyFill="1" applyBorder="1" applyAlignment="1">
      <alignment vertical="top" wrapText="1"/>
    </xf>
    <xf numFmtId="0" fontId="4" fillId="0" borderId="0" xfId="0" applyFont="1" applyFill="1" applyBorder="1" applyAlignment="1">
      <alignment horizontal="center" vertical="top" wrapText="1"/>
    </xf>
    <xf numFmtId="0" fontId="15" fillId="0" borderId="0" xfId="0" applyFont="1" applyAlignment="1">
      <alignment vertical="top" wrapText="1"/>
    </xf>
    <xf numFmtId="0" fontId="0" fillId="0" borderId="0" xfId="0" applyFill="1" applyAlignment="1">
      <alignment horizontal="center"/>
    </xf>
    <xf numFmtId="0" fontId="0" fillId="0" borderId="0" xfId="0" applyFill="1"/>
    <xf numFmtId="0" fontId="0" fillId="0" borderId="0" xfId="0" applyFill="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Fill="1" applyBorder="1" applyAlignment="1">
      <alignment vertical="center"/>
    </xf>
    <xf numFmtId="0" fontId="4" fillId="0" borderId="9" xfId="0" applyFont="1" applyFill="1" applyBorder="1" applyAlignment="1">
      <alignment horizontal="left" vertical="center" wrapText="1" indent="1"/>
    </xf>
    <xf numFmtId="0" fontId="4" fillId="0" borderId="16" xfId="0" applyFont="1" applyFill="1" applyBorder="1" applyAlignment="1">
      <alignment horizontal="center" vertical="center" wrapText="1"/>
    </xf>
    <xf numFmtId="0" fontId="4" fillId="0" borderId="23" xfId="0" applyFont="1" applyFill="1" applyBorder="1" applyAlignment="1">
      <alignment horizontal="center" vertical="center" wrapText="1"/>
    </xf>
    <xf numFmtId="2" fontId="0" fillId="0" borderId="0" xfId="0" applyNumberFormat="1" applyAlignment="1">
      <alignment horizontal="center"/>
    </xf>
    <xf numFmtId="0" fontId="4" fillId="0" borderId="23" xfId="0" applyFont="1" applyFill="1" applyBorder="1" applyAlignment="1">
      <alignment horizontal="center" vertical="top" wrapText="1"/>
    </xf>
    <xf numFmtId="0" fontId="14" fillId="0" borderId="9" xfId="0" applyFont="1" applyFill="1" applyBorder="1" applyAlignment="1">
      <alignment horizontal="left" vertical="top" wrapText="1" indent="1"/>
    </xf>
    <xf numFmtId="0" fontId="14" fillId="0" borderId="6" xfId="0" applyFont="1" applyFill="1" applyBorder="1" applyAlignment="1">
      <alignment horizontal="left" vertical="top" wrapText="1" indent="1"/>
    </xf>
    <xf numFmtId="0" fontId="14" fillId="0" borderId="18" xfId="0" applyFont="1" applyFill="1" applyBorder="1" applyAlignment="1">
      <alignment horizontal="left" vertical="top" wrapText="1" indent="1"/>
    </xf>
    <xf numFmtId="0" fontId="0" fillId="0" borderId="0" xfId="0" applyBorder="1" applyAlignment="1">
      <alignment horizontal="center"/>
    </xf>
    <xf numFmtId="0" fontId="14" fillId="0" borderId="4" xfId="0" applyFont="1" applyFill="1" applyBorder="1" applyAlignment="1">
      <alignment horizontal="left" vertical="top" wrapText="1" indent="1"/>
    </xf>
    <xf numFmtId="0" fontId="14" fillId="0" borderId="7" xfId="0" applyFont="1" applyFill="1" applyBorder="1" applyAlignment="1">
      <alignment horizontal="left" vertical="top" wrapText="1" indent="1"/>
    </xf>
    <xf numFmtId="0" fontId="4" fillId="0" borderId="15" xfId="0" applyFont="1" applyFill="1" applyBorder="1" applyAlignment="1">
      <alignment horizontal="center" vertical="center"/>
    </xf>
    <xf numFmtId="0" fontId="22" fillId="0" borderId="18" xfId="0" applyFont="1" applyBorder="1" applyAlignment="1">
      <alignment horizontal="left" indent="1"/>
    </xf>
    <xf numFmtId="0" fontId="15" fillId="0" borderId="15" xfId="0" applyFont="1" applyFill="1" applyBorder="1" applyAlignment="1">
      <alignment horizontal="left" vertical="top" wrapText="1"/>
    </xf>
    <xf numFmtId="0" fontId="4" fillId="0" borderId="15" xfId="0" applyFont="1" applyFill="1" applyBorder="1" applyAlignment="1">
      <alignment horizontal="left" vertical="top" wrapText="1"/>
    </xf>
    <xf numFmtId="0" fontId="5" fillId="0" borderId="24" xfId="0" applyFont="1" applyFill="1" applyBorder="1" applyAlignment="1">
      <alignment vertical="center" wrapText="1"/>
    </xf>
    <xf numFmtId="0" fontId="4" fillId="0" borderId="28" xfId="0" applyFont="1" applyFill="1" applyBorder="1" applyAlignment="1">
      <alignment horizontal="left" vertical="top" wrapText="1" indent="1"/>
    </xf>
    <xf numFmtId="0" fontId="4" fillId="0" borderId="29" xfId="0" applyFont="1" applyFill="1" applyBorder="1" applyAlignment="1">
      <alignment horizontal="left" vertical="top" wrapText="1" indent="1"/>
    </xf>
    <xf numFmtId="0" fontId="14" fillId="0" borderId="29" xfId="0" applyFont="1" applyFill="1" applyBorder="1" applyAlignment="1">
      <alignment horizontal="left" vertical="top" wrapText="1" indent="1"/>
    </xf>
    <xf numFmtId="0" fontId="4" fillId="0" borderId="26" xfId="0" applyFont="1" applyFill="1" applyBorder="1" applyAlignment="1">
      <alignment horizontal="left" vertical="top" wrapText="1"/>
    </xf>
    <xf numFmtId="0" fontId="14" fillId="0" borderId="26" xfId="0" applyFont="1" applyFill="1" applyBorder="1" applyAlignment="1">
      <alignment horizontal="left" vertical="top" wrapText="1"/>
    </xf>
    <xf numFmtId="0" fontId="22" fillId="0" borderId="18" xfId="0" applyFont="1" applyBorder="1" applyAlignment="1">
      <alignment horizontal="left" vertical="top" indent="1"/>
    </xf>
    <xf numFmtId="0" fontId="14" fillId="0" borderId="12" xfId="0" applyFont="1" applyFill="1" applyBorder="1" applyAlignment="1">
      <alignment horizontal="left" vertical="top" wrapText="1" indent="1"/>
    </xf>
    <xf numFmtId="0" fontId="14" fillId="0" borderId="15" xfId="0" applyFont="1" applyFill="1" applyBorder="1" applyAlignment="1">
      <alignment horizontal="left" vertical="top" wrapText="1"/>
    </xf>
    <xf numFmtId="0" fontId="5" fillId="0" borderId="24" xfId="0" applyFont="1" applyFill="1" applyBorder="1" applyAlignment="1">
      <alignment vertical="top" wrapText="1"/>
    </xf>
    <xf numFmtId="0" fontId="14" fillId="0" borderId="32" xfId="0" quotePrefix="1" applyFont="1" applyFill="1" applyBorder="1" applyAlignment="1">
      <alignment vertical="top" wrapText="1"/>
    </xf>
    <xf numFmtId="0" fontId="3" fillId="7" borderId="0" xfId="0" applyFont="1" applyFill="1" applyBorder="1" applyAlignment="1" applyProtection="1">
      <alignment horizontal="center" vertical="center"/>
    </xf>
    <xf numFmtId="0" fontId="0" fillId="0" borderId="0" xfId="0" applyFill="1" applyBorder="1" applyAlignment="1">
      <alignment horizontal="center"/>
    </xf>
    <xf numFmtId="0" fontId="0" fillId="0" borderId="0" xfId="0" applyFill="1" applyBorder="1"/>
    <xf numFmtId="0" fontId="14" fillId="0" borderId="33" xfId="0" applyFont="1" applyFill="1" applyBorder="1" applyAlignment="1">
      <alignment horizontal="left" vertical="top" wrapText="1" indent="1"/>
    </xf>
    <xf numFmtId="0" fontId="14" fillId="0" borderId="34" xfId="0" quotePrefix="1" applyFont="1" applyFill="1" applyBorder="1" applyAlignment="1">
      <alignment vertical="top" wrapText="1"/>
    </xf>
    <xf numFmtId="0" fontId="4" fillId="0" borderId="33" xfId="0" applyFont="1" applyFill="1" applyBorder="1" applyAlignment="1">
      <alignment horizontal="left" vertical="top" wrapText="1" indent="1"/>
    </xf>
    <xf numFmtId="0" fontId="4" fillId="0" borderId="34" xfId="0" quotePrefix="1" applyFont="1" applyFill="1" applyBorder="1" applyAlignment="1">
      <alignment vertical="top" wrapText="1"/>
    </xf>
    <xf numFmtId="0" fontId="4" fillId="0" borderId="13" xfId="0" quotePrefix="1" applyFont="1" applyFill="1" applyBorder="1" applyAlignment="1">
      <alignment vertical="top" wrapText="1"/>
    </xf>
    <xf numFmtId="0" fontId="14" fillId="0" borderId="35" xfId="0" quotePrefix="1" applyFont="1" applyFill="1" applyBorder="1" applyAlignment="1">
      <alignment vertical="top" wrapText="1"/>
    </xf>
    <xf numFmtId="0" fontId="14" fillId="0" borderId="36" xfId="0" quotePrefix="1" applyFont="1" applyFill="1" applyBorder="1" applyAlignment="1">
      <alignment vertical="top" wrapText="1"/>
    </xf>
    <xf numFmtId="0" fontId="15" fillId="0" borderId="13" xfId="0" quotePrefix="1" applyFont="1" applyFill="1" applyBorder="1" applyAlignment="1">
      <alignment vertical="top" wrapText="1"/>
    </xf>
    <xf numFmtId="0" fontId="4" fillId="0" borderId="36" xfId="0" quotePrefix="1" applyFont="1" applyFill="1" applyBorder="1" applyAlignment="1">
      <alignment vertical="top" wrapText="1"/>
    </xf>
    <xf numFmtId="0" fontId="4" fillId="0" borderId="34" xfId="0" applyFont="1" applyFill="1" applyBorder="1" applyAlignment="1">
      <alignment vertical="top" wrapText="1"/>
    </xf>
    <xf numFmtId="0" fontId="14" fillId="0" borderId="37" xfId="0" applyFont="1" applyFill="1" applyBorder="1" applyAlignment="1">
      <alignment vertical="top" wrapText="1"/>
    </xf>
    <xf numFmtId="0" fontId="4" fillId="0" borderId="37" xfId="0" applyFont="1" applyFill="1" applyBorder="1" applyAlignment="1">
      <alignment vertical="top" wrapText="1"/>
    </xf>
    <xf numFmtId="0" fontId="14" fillId="0" borderId="34" xfId="0" applyFont="1" applyFill="1" applyBorder="1" applyAlignment="1">
      <alignment vertical="top" wrapText="1"/>
    </xf>
    <xf numFmtId="0" fontId="14" fillId="0" borderId="38" xfId="0" applyFont="1" applyFill="1" applyBorder="1" applyAlignment="1">
      <alignment horizontal="left" vertical="top" wrapText="1" indent="1"/>
    </xf>
    <xf numFmtId="0" fontId="14" fillId="0" borderId="39" xfId="0" applyFont="1" applyFill="1" applyBorder="1" applyAlignment="1">
      <alignment horizontal="left" vertical="top" wrapText="1"/>
    </xf>
    <xf numFmtId="0" fontId="10" fillId="0" borderId="0" xfId="1" applyFill="1" applyBorder="1" applyAlignment="1">
      <alignment horizontal="center"/>
    </xf>
    <xf numFmtId="0" fontId="4" fillId="0" borderId="0" xfId="0" applyFont="1" applyFill="1" applyAlignment="1">
      <alignment horizontal="center" vertical="top"/>
    </xf>
    <xf numFmtId="0" fontId="4" fillId="6" borderId="0" xfId="0" applyFont="1" applyFill="1" applyAlignment="1">
      <alignment horizontal="center" vertical="top"/>
    </xf>
    <xf numFmtId="0" fontId="0" fillId="0" borderId="0" xfId="0" applyFont="1" applyAlignment="1">
      <alignment horizontal="center"/>
    </xf>
    <xf numFmtId="0" fontId="0" fillId="8" borderId="0" xfId="0" applyFill="1" applyAlignment="1">
      <alignment horizontal="center" vertical="center"/>
    </xf>
    <xf numFmtId="0" fontId="0" fillId="9" borderId="0" xfId="0" applyFill="1" applyAlignment="1">
      <alignment horizontal="center" vertical="center"/>
    </xf>
    <xf numFmtId="0" fontId="4" fillId="5" borderId="0" xfId="0" applyFont="1" applyFill="1" applyAlignment="1">
      <alignment horizontal="center" vertical="top"/>
    </xf>
    <xf numFmtId="0" fontId="20" fillId="5" borderId="0" xfId="0" applyFont="1" applyFill="1" applyAlignment="1">
      <alignment vertical="center"/>
    </xf>
    <xf numFmtId="0" fontId="0" fillId="5" borderId="0" xfId="0" applyFill="1"/>
    <xf numFmtId="0" fontId="5" fillId="0" borderId="4" xfId="0" applyFont="1" applyBorder="1" applyAlignment="1">
      <alignment horizontal="left" vertical="top" wrapText="1" indent="1"/>
    </xf>
    <xf numFmtId="0" fontId="4" fillId="6" borderId="0" xfId="0" applyFont="1" applyFill="1" applyBorder="1" applyAlignment="1" applyProtection="1">
      <alignment horizontal="center" vertical="top"/>
    </xf>
    <xf numFmtId="0" fontId="4" fillId="6" borderId="0" xfId="0" applyFont="1" applyFill="1" applyAlignment="1">
      <alignment horizontal="center" vertical="top" wrapText="1"/>
    </xf>
    <xf numFmtId="0" fontId="0" fillId="6" borderId="0" xfId="0" applyFill="1" applyAlignment="1">
      <alignment horizontal="center"/>
    </xf>
    <xf numFmtId="0" fontId="5" fillId="6" borderId="0" xfId="0" applyFont="1" applyFill="1" applyAlignment="1">
      <alignment horizontal="center" vertical="top"/>
    </xf>
    <xf numFmtId="0" fontId="4" fillId="6" borderId="0" xfId="0" applyFont="1" applyFill="1" applyAlignment="1">
      <alignment horizontal="center" vertical="center"/>
    </xf>
    <xf numFmtId="0" fontId="0" fillId="6" borderId="0" xfId="0" applyFill="1"/>
    <xf numFmtId="0" fontId="13" fillId="2" borderId="0" xfId="0" applyFont="1" applyFill="1" applyAlignment="1">
      <alignment vertical="center" wrapText="1"/>
    </xf>
    <xf numFmtId="0" fontId="4" fillId="0" borderId="1" xfId="0" applyFont="1" applyFill="1" applyBorder="1" applyAlignment="1">
      <alignment horizontal="left" vertical="center" wrapText="1"/>
    </xf>
    <xf numFmtId="0" fontId="4" fillId="4" borderId="3" xfId="0" applyFont="1" applyFill="1" applyBorder="1" applyAlignment="1" applyProtection="1">
      <alignment vertical="center" wrapText="1"/>
    </xf>
    <xf numFmtId="0" fontId="4" fillId="0" borderId="0" xfId="0" applyFont="1" applyFill="1" applyBorder="1" applyAlignment="1">
      <alignment horizontal="left" vertical="top" wrapText="1"/>
    </xf>
    <xf numFmtId="0" fontId="4" fillId="4" borderId="3" xfId="0" applyFont="1" applyFill="1" applyBorder="1" applyAlignment="1" applyProtection="1">
      <alignment horizontal="left" vertical="center" wrapText="1"/>
    </xf>
    <xf numFmtId="0" fontId="0" fillId="0" borderId="0" xfId="0" applyAlignment="1">
      <alignment wrapText="1"/>
    </xf>
    <xf numFmtId="0" fontId="0" fillId="0" borderId="0" xfId="0" applyFont="1" applyAlignment="1">
      <alignment wrapText="1"/>
    </xf>
    <xf numFmtId="0" fontId="4" fillId="0" borderId="10" xfId="0" applyFont="1" applyFill="1" applyBorder="1" applyAlignment="1">
      <alignment horizontal="left" vertical="center" wrapText="1"/>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top" wrapText="1"/>
      <protection locked="0"/>
    </xf>
    <xf numFmtId="0" fontId="3" fillId="7" borderId="0"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top" wrapText="1"/>
      <protection locked="0"/>
    </xf>
    <xf numFmtId="0" fontId="4" fillId="0" borderId="15"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top" wrapText="1"/>
      <protection locked="0"/>
    </xf>
    <xf numFmtId="0" fontId="5" fillId="4" borderId="3" xfId="0" applyFont="1" applyFill="1" applyBorder="1" applyAlignment="1" applyProtection="1">
      <alignment vertical="center"/>
      <protection locked="0"/>
    </xf>
    <xf numFmtId="0" fontId="4" fillId="0" borderId="25"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top"/>
      <protection locked="0"/>
    </xf>
    <xf numFmtId="0" fontId="15" fillId="0" borderId="19"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vertical="top" wrapText="1"/>
      <protection locked="0"/>
    </xf>
    <xf numFmtId="0" fontId="3" fillId="0" borderId="0" xfId="0" applyFont="1" applyFill="1" applyBorder="1" applyAlignment="1" applyProtection="1">
      <alignment horizontal="right" vertical="center"/>
      <protection locked="0"/>
    </xf>
    <xf numFmtId="0" fontId="15" fillId="0" borderId="5" xfId="0" applyFont="1" applyFill="1" applyBorder="1" applyAlignment="1" applyProtection="1">
      <alignment vertical="top" wrapText="1"/>
      <protection locked="0"/>
    </xf>
    <xf numFmtId="0" fontId="4" fillId="0" borderId="0" xfId="0" applyFont="1" applyAlignment="1" applyProtection="1">
      <alignment vertical="top"/>
      <protection locked="0"/>
    </xf>
    <xf numFmtId="0" fontId="0" fillId="0" borderId="5" xfId="0" applyBorder="1" applyProtection="1">
      <protection locked="0"/>
    </xf>
    <xf numFmtId="0" fontId="0" fillId="0" borderId="0" xfId="0" applyProtection="1">
      <protection locked="0"/>
    </xf>
    <xf numFmtId="0" fontId="15" fillId="4" borderId="3" xfId="0" applyFont="1" applyFill="1" applyBorder="1" applyAlignment="1" applyProtection="1">
      <alignment vertical="center"/>
      <protection locked="0"/>
    </xf>
    <xf numFmtId="0" fontId="4" fillId="0" borderId="19" xfId="0" applyFont="1" applyFill="1" applyBorder="1" applyAlignment="1" applyProtection="1">
      <alignment vertical="top" wrapText="1"/>
      <protection locked="0"/>
    </xf>
    <xf numFmtId="0" fontId="15" fillId="4" borderId="3" xfId="0" applyFont="1" applyFill="1" applyBorder="1" applyAlignment="1" applyProtection="1">
      <alignment vertical="center" wrapText="1"/>
      <protection locked="0"/>
    </xf>
    <xf numFmtId="0" fontId="4" fillId="0" borderId="16" xfId="0" applyFont="1" applyFill="1" applyBorder="1" applyAlignment="1" applyProtection="1">
      <alignment vertical="top" wrapText="1"/>
      <protection locked="0"/>
    </xf>
    <xf numFmtId="0" fontId="4" fillId="0" borderId="0" xfId="0" applyFont="1" applyFill="1" applyBorder="1" applyAlignment="1" applyProtection="1">
      <alignment horizontal="left" vertical="center" indent="1"/>
      <protection locked="0"/>
    </xf>
    <xf numFmtId="0" fontId="1" fillId="2" borderId="0" xfId="0" applyFont="1" applyFill="1" applyAlignment="1" applyProtection="1">
      <alignment horizontal="right" vertical="center"/>
      <protection locked="0"/>
    </xf>
    <xf numFmtId="0" fontId="23" fillId="0" borderId="18" xfId="0" applyFont="1" applyFill="1" applyBorder="1" applyAlignment="1">
      <alignment horizontal="left" vertical="center" wrapText="1" indent="1"/>
    </xf>
    <xf numFmtId="0" fontId="23" fillId="0" borderId="40" xfId="0" applyFont="1" applyFill="1" applyBorder="1" applyAlignment="1">
      <alignment horizontal="left" vertical="center" wrapText="1" indent="1"/>
    </xf>
  </cellXfs>
  <cellStyles count="2">
    <cellStyle name="Hyperlink" xfId="1" builtinId="8"/>
    <cellStyle name="Standaard" xfId="0" builtinId="0"/>
  </cellStyles>
  <dxfs count="96">
    <dxf>
      <font>
        <b/>
        <i val="0"/>
        <color auto="1"/>
      </font>
      <fill>
        <patternFill>
          <bgColor rgb="FF92D050"/>
        </patternFill>
      </fill>
    </dxf>
    <dxf>
      <font>
        <b/>
        <i val="0"/>
        <color theme="5" tint="-0.24994659260841701"/>
      </font>
      <fill>
        <patternFill patternType="solid">
          <bgColor rgb="FFFFC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CC00"/>
      <color rgb="FFFFEB00"/>
      <color rgb="FFFFFFEB"/>
      <color rgb="FFEBE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B85CDE-F524-4872-8929-19F85DECA549}" name="tblKeuze" displayName="tblKeuze" ref="B2:B7" totalsRowShown="0">
  <autoFilter ref="B2:B7" xr:uid="{20423299-5DF3-4201-A753-F07B0C4FABC4}">
    <filterColumn colId="0" hiddenButton="1"/>
  </autoFilter>
  <tableColumns count="1">
    <tableColumn id="1" xr3:uid="{AA2AAA93-2872-4D60-91FF-497394C3BAC8}" name="keuz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02DB57-AFC2-4B12-B8D8-41A81AAE104F}" name="tblOkNok" displayName="tblOkNok" ref="D2:D5" totalsRowShown="0">
  <autoFilter ref="D2:D5" xr:uid="{BA61F62F-2F9F-4AB0-ADA2-96448A463DE6}">
    <filterColumn colId="0" hiddenButton="1"/>
  </autoFilter>
  <tableColumns count="1">
    <tableColumn id="1" xr3:uid="{2AA2EE33-50CE-4E81-B02E-8E0EE59F13A8}" name="oknok"/>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4CBAC-D899-4528-A982-5CD45635417F}">
  <sheetPr>
    <pageSetUpPr fitToPage="1"/>
  </sheetPr>
  <dimension ref="A1:E34"/>
  <sheetViews>
    <sheetView showGridLines="0" showRowColHeaders="0" showWhiteSpace="0" zoomScaleNormal="100" zoomScalePageLayoutView="70" workbookViewId="0"/>
  </sheetViews>
  <sheetFormatPr defaultColWidth="0" defaultRowHeight="14.4" zeroHeight="1" x14ac:dyDescent="0.3"/>
  <cols>
    <col min="1" max="1" width="2.33203125" customWidth="1"/>
    <col min="2" max="2" width="100.6640625" style="71" customWidth="1"/>
    <col min="3" max="3" width="2.33203125" customWidth="1"/>
    <col min="4" max="16384" width="9.109375" hidden="1"/>
  </cols>
  <sheetData>
    <row r="1" spans="1:5" x14ac:dyDescent="0.3">
      <c r="A1" s="1"/>
      <c r="B1" s="64"/>
      <c r="C1" s="1"/>
    </row>
    <row r="2" spans="1:5" ht="18" x14ac:dyDescent="0.3">
      <c r="A2" s="56"/>
      <c r="B2" s="68" t="s">
        <v>0</v>
      </c>
      <c r="C2" s="23"/>
    </row>
    <row r="3" spans="1:5" s="61" customFormat="1" x14ac:dyDescent="0.3">
      <c r="A3" s="60"/>
      <c r="B3" s="64"/>
      <c r="C3" s="60"/>
    </row>
    <row r="4" spans="1:5" s="9" customFormat="1" x14ac:dyDescent="0.3">
      <c r="A4" s="16"/>
      <c r="B4" s="67" t="s">
        <v>1</v>
      </c>
      <c r="C4"/>
      <c r="E4" s="62"/>
    </row>
    <row r="5" spans="1:5" s="61" customFormat="1" ht="43.2" x14ac:dyDescent="0.3">
      <c r="B5" s="69" t="s">
        <v>2</v>
      </c>
    </row>
    <row r="6" spans="1:5" s="61" customFormat="1" x14ac:dyDescent="0.3">
      <c r="B6" s="69"/>
    </row>
    <row r="7" spans="1:5" s="61" customFormat="1" x14ac:dyDescent="0.3">
      <c r="B7" s="70" t="s">
        <v>3</v>
      </c>
    </row>
    <row r="8" spans="1:5" s="61" customFormat="1" ht="28.8" x14ac:dyDescent="0.3">
      <c r="B8" s="155" t="s">
        <v>4</v>
      </c>
    </row>
    <row r="9" spans="1:5" s="61" customFormat="1" x14ac:dyDescent="0.3">
      <c r="B9" s="155"/>
    </row>
    <row r="10" spans="1:5" s="61" customFormat="1" x14ac:dyDescent="0.3">
      <c r="B10" s="70" t="s">
        <v>5</v>
      </c>
    </row>
    <row r="11" spans="1:5" s="61" customFormat="1" x14ac:dyDescent="0.3">
      <c r="B11" s="72" t="s">
        <v>6</v>
      </c>
    </row>
    <row r="12" spans="1:5" s="61" customFormat="1" x14ac:dyDescent="0.3">
      <c r="B12" s="72"/>
    </row>
    <row r="13" spans="1:5" s="61" customFormat="1" x14ac:dyDescent="0.3">
      <c r="B13" s="70" t="s">
        <v>7</v>
      </c>
    </row>
    <row r="14" spans="1:5" s="61" customFormat="1" ht="28.8" x14ac:dyDescent="0.3">
      <c r="B14" s="74" t="s">
        <v>8</v>
      </c>
    </row>
    <row r="15" spans="1:5" s="61" customFormat="1" x14ac:dyDescent="0.3">
      <c r="B15" s="74"/>
    </row>
    <row r="16" spans="1:5" s="61" customFormat="1" x14ac:dyDescent="0.3">
      <c r="B16" s="70" t="s">
        <v>9</v>
      </c>
    </row>
    <row r="17" spans="1:5" s="61" customFormat="1" x14ac:dyDescent="0.3">
      <c r="B17" s="75" t="s">
        <v>10</v>
      </c>
    </row>
    <row r="18" spans="1:5" s="61" customFormat="1" x14ac:dyDescent="0.3">
      <c r="B18" s="66"/>
    </row>
    <row r="19" spans="1:5" s="9" customFormat="1" x14ac:dyDescent="0.3">
      <c r="A19" s="16"/>
      <c r="B19" s="67" t="s">
        <v>11</v>
      </c>
      <c r="C19"/>
      <c r="E19" s="62"/>
    </row>
    <row r="20" spans="1:5" s="61" customFormat="1" x14ac:dyDescent="0.3">
      <c r="B20" s="65" t="s">
        <v>12</v>
      </c>
    </row>
    <row r="21" spans="1:5" s="61" customFormat="1" x14ac:dyDescent="0.3">
      <c r="B21" s="73" t="s">
        <v>13</v>
      </c>
    </row>
    <row r="22" spans="1:5" s="61" customFormat="1" x14ac:dyDescent="0.3">
      <c r="B22" s="73" t="s">
        <v>14</v>
      </c>
    </row>
    <row r="23" spans="1:5" s="61" customFormat="1" x14ac:dyDescent="0.3">
      <c r="B23" s="73" t="s">
        <v>15</v>
      </c>
    </row>
    <row r="24" spans="1:5" s="61" customFormat="1" x14ac:dyDescent="0.3">
      <c r="B24" s="73" t="s">
        <v>16</v>
      </c>
    </row>
    <row r="25" spans="1:5" s="61" customFormat="1" x14ac:dyDescent="0.3">
      <c r="B25" s="73" t="s">
        <v>17</v>
      </c>
    </row>
    <row r="26" spans="1:5" s="61" customFormat="1" ht="43.2" x14ac:dyDescent="0.3">
      <c r="B26" s="65" t="s">
        <v>18</v>
      </c>
    </row>
    <row r="27" spans="1:5" s="61" customFormat="1" x14ac:dyDescent="0.3">
      <c r="B27" s="71"/>
    </row>
    <row r="28" spans="1:5" s="9" customFormat="1" x14ac:dyDescent="0.3">
      <c r="A28" s="16"/>
      <c r="B28" s="67" t="s">
        <v>19</v>
      </c>
      <c r="C28"/>
      <c r="E28" s="62"/>
    </row>
    <row r="29" spans="1:5" s="61" customFormat="1" x14ac:dyDescent="0.3">
      <c r="B29" s="65" t="s">
        <v>20</v>
      </c>
    </row>
    <row r="30" spans="1:5" s="61" customFormat="1" x14ac:dyDescent="0.3">
      <c r="B30" s="71"/>
    </row>
    <row r="31" spans="1:5" s="9" customFormat="1" x14ac:dyDescent="0.3">
      <c r="A31" s="16"/>
      <c r="B31" s="67" t="s">
        <v>21</v>
      </c>
      <c r="C31"/>
      <c r="E31" s="62"/>
    </row>
    <row r="32" spans="1:5" ht="28.8" x14ac:dyDescent="0.3">
      <c r="B32" s="65" t="s">
        <v>22</v>
      </c>
    </row>
    <row r="33" x14ac:dyDescent="0.3"/>
    <row r="34" x14ac:dyDescent="0.3"/>
  </sheetData>
  <sheetProtection algorithmName="SHA-512" hashValue="t/JjFUtLyzAbr8DygTAanec5BS5JT5Y8ffOul/bcG8eRxAeZbQfuCxDWI0Kzse2i+BzrNp3heNemcj1A4QS0jw==" saltValue="gDwojZ8lvo0jtF3Otg0jqg==" spinCount="100000" sheet="1" formatColumns="0" formatRows="0" insertColumns="0" insertRows="0"/>
  <pageMargins left="0.70866141732283472" right="0.70866141732283472" top="1.4960629921259843" bottom="0.98425196850393704" header="0.51181102362204722" footer="0.31496062992125984"/>
  <pageSetup paperSize="9" scale="86" fitToHeight="0" orientation="portrait" r:id="rId1"/>
  <headerFooter scaleWithDoc="0">
    <oddHeader>&amp;L&amp;G</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E0D05-D86C-41A4-9517-F9AB80DBE5C0}">
  <sheetPr codeName="Sheet1">
    <outlinePr summaryBelow="0"/>
    <pageSetUpPr fitToPage="1"/>
  </sheetPr>
  <dimension ref="A1:N388"/>
  <sheetViews>
    <sheetView showGridLines="0" tabSelected="1" zoomScaleNormal="100" zoomScalePageLayoutView="70" workbookViewId="0">
      <pane ySplit="4" topLeftCell="A5" activePane="bottomLeft" state="frozen"/>
      <selection pane="bottomLeft" activeCell="A5" sqref="A5"/>
    </sheetView>
  </sheetViews>
  <sheetFormatPr defaultColWidth="0" defaultRowHeight="14.4" zeroHeight="1" outlineLevelRow="2" x14ac:dyDescent="0.3"/>
  <cols>
    <col min="1" max="1" width="2.33203125" customWidth="1"/>
    <col min="2" max="2" width="37.109375" customWidth="1"/>
    <col min="3" max="3" width="100.6640625" customWidth="1"/>
    <col min="4" max="6" width="22.6640625" customWidth="1"/>
    <col min="7" max="7" width="2.33203125" customWidth="1"/>
    <col min="8" max="11" width="15.6640625" hidden="1" customWidth="1"/>
    <col min="12" max="14" width="11.5546875" hidden="1" customWidth="1"/>
    <col min="15" max="16384" width="9.109375" hidden="1"/>
  </cols>
  <sheetData>
    <row r="1" spans="1:14" x14ac:dyDescent="0.3">
      <c r="A1" s="1"/>
      <c r="B1" s="34"/>
      <c r="C1" s="18"/>
      <c r="D1" s="19"/>
      <c r="E1" s="19"/>
      <c r="F1" s="19"/>
      <c r="G1" s="4"/>
      <c r="H1" s="19"/>
      <c r="I1" s="19"/>
      <c r="J1" s="19"/>
      <c r="K1" s="19"/>
      <c r="L1" s="50"/>
    </row>
    <row r="2" spans="1:14" ht="18" x14ac:dyDescent="0.3">
      <c r="A2" s="23"/>
      <c r="B2" s="39" t="s">
        <v>23</v>
      </c>
      <c r="C2" s="162"/>
      <c r="D2" s="201" t="s">
        <v>24</v>
      </c>
      <c r="E2" s="201"/>
      <c r="F2" s="201"/>
      <c r="G2" s="4"/>
      <c r="H2" s="153" t="s">
        <v>25</v>
      </c>
      <c r="I2" s="152"/>
      <c r="J2" s="152"/>
      <c r="K2" s="152"/>
      <c r="L2" s="154"/>
      <c r="M2" s="153"/>
      <c r="N2" s="154"/>
    </row>
    <row r="3" spans="1:14" x14ac:dyDescent="0.3">
      <c r="A3" s="20"/>
      <c r="B3" s="28"/>
      <c r="C3" s="21"/>
      <c r="D3" s="11"/>
      <c r="E3" s="11"/>
      <c r="F3" s="22"/>
      <c r="G3" s="20"/>
      <c r="H3" s="147"/>
      <c r="I3" s="147"/>
      <c r="J3" s="147"/>
      <c r="K3" s="147"/>
      <c r="L3" s="50"/>
    </row>
    <row r="4" spans="1:14" ht="72" x14ac:dyDescent="0.3">
      <c r="A4" s="4"/>
      <c r="B4" s="48" t="s">
        <v>26</v>
      </c>
      <c r="C4" s="163" t="s">
        <v>27</v>
      </c>
      <c r="D4" s="49" t="s">
        <v>28</v>
      </c>
      <c r="E4" s="49" t="s">
        <v>29</v>
      </c>
      <c r="F4" s="49" t="s">
        <v>30</v>
      </c>
      <c r="G4" s="4"/>
      <c r="H4" s="148" t="s">
        <v>31</v>
      </c>
      <c r="I4" s="148" t="s">
        <v>32</v>
      </c>
      <c r="J4" s="148" t="s">
        <v>33</v>
      </c>
      <c r="K4" s="148" t="s">
        <v>34</v>
      </c>
      <c r="L4" s="63" t="s">
        <v>35</v>
      </c>
      <c r="M4" s="63" t="s">
        <v>36</v>
      </c>
      <c r="N4" s="161"/>
    </row>
    <row r="5" spans="1:14" x14ac:dyDescent="0.3">
      <c r="A5" s="4"/>
      <c r="B5" s="35"/>
      <c r="C5" s="21"/>
      <c r="D5" s="5"/>
      <c r="E5" s="5"/>
      <c r="F5" s="5"/>
      <c r="G5" s="4"/>
      <c r="H5" s="19"/>
      <c r="I5" s="19"/>
      <c r="J5" s="19"/>
      <c r="K5" s="19"/>
      <c r="L5" s="50"/>
      <c r="N5" s="161"/>
    </row>
    <row r="6" spans="1:14" ht="18" x14ac:dyDescent="0.3">
      <c r="A6" s="14"/>
      <c r="B6" s="45" t="s">
        <v>37</v>
      </c>
      <c r="C6" s="32"/>
      <c r="D6" s="128" t="str">
        <f>D8</f>
        <v/>
      </c>
      <c r="E6" s="128" t="str">
        <f>E8</f>
        <v/>
      </c>
      <c r="F6" s="29"/>
      <c r="G6" s="4"/>
      <c r="H6" s="19"/>
      <c r="I6" s="19"/>
      <c r="J6" s="19"/>
      <c r="K6" s="19"/>
      <c r="L6" s="129"/>
      <c r="M6" s="130"/>
      <c r="N6" s="161"/>
    </row>
    <row r="7" spans="1:14" ht="18" outlineLevel="1" x14ac:dyDescent="0.3">
      <c r="A7" s="6"/>
      <c r="B7" s="36"/>
      <c r="C7" s="7"/>
      <c r="D7" s="2"/>
      <c r="E7" s="2"/>
      <c r="F7" s="2"/>
      <c r="G7" s="1"/>
      <c r="H7" s="149"/>
      <c r="I7" s="149"/>
      <c r="J7" s="149"/>
      <c r="K7" s="149"/>
      <c r="L7" s="50"/>
      <c r="N7" s="161"/>
    </row>
    <row r="8" spans="1:14" outlineLevel="1" x14ac:dyDescent="0.3">
      <c r="A8" s="15"/>
      <c r="B8" s="37" t="s">
        <v>38</v>
      </c>
      <c r="C8" s="164"/>
      <c r="D8" s="59" t="str">
        <f>L9</f>
        <v/>
      </c>
      <c r="E8" s="59" t="str">
        <f>M8</f>
        <v/>
      </c>
      <c r="F8" s="183"/>
      <c r="G8" s="9"/>
      <c r="H8" s="156">
        <f>COUNTA(E9)+COUNTBLANK(E9)</f>
        <v>1</v>
      </c>
      <c r="I8" s="156">
        <f>COUNTIF(E9,"nvt")</f>
        <v>0</v>
      </c>
      <c r="J8" s="156">
        <f>COUNTA(E9)</f>
        <v>0</v>
      </c>
      <c r="K8" s="156">
        <f>COUNTIF(E9,"niet voldaan")</f>
        <v>0</v>
      </c>
      <c r="L8" s="98"/>
      <c r="M8" s="151" t="str">
        <f>IF(H8=I8,"nvt",(IF(AND(H8=J8,K8&lt;1),"uitstekend", "")))</f>
        <v/>
      </c>
      <c r="N8" s="161" t="s">
        <v>36</v>
      </c>
    </row>
    <row r="9" spans="1:14" ht="86.4" customHeight="1" outlineLevel="2" x14ac:dyDescent="0.3">
      <c r="A9" s="24"/>
      <c r="B9" s="202" t="s">
        <v>39</v>
      </c>
      <c r="C9" s="203"/>
      <c r="D9" s="175"/>
      <c r="E9" s="175"/>
      <c r="F9" s="184"/>
      <c r="G9" s="25"/>
      <c r="H9" s="156">
        <f>COUNTA(D9)+COUNTBLANK(D9)</f>
        <v>1</v>
      </c>
      <c r="I9" s="156">
        <f>COUNTIF(D9,"nvt")</f>
        <v>0</v>
      </c>
      <c r="J9" s="156">
        <f>COUNTA(D9)</f>
        <v>0</v>
      </c>
      <c r="K9" s="156">
        <f>COUNTIF(D9,"niet voldaan")</f>
        <v>0</v>
      </c>
      <c r="L9" s="150" t="str">
        <f>IF(H9=I9,"nvt",(IF(AND(J9=H9,K9&lt;1),"beter", "")))</f>
        <v/>
      </c>
      <c r="M9" s="98"/>
      <c r="N9" s="161" t="s">
        <v>35</v>
      </c>
    </row>
    <row r="10" spans="1:14" x14ac:dyDescent="0.3">
      <c r="A10" s="26"/>
      <c r="B10" s="27"/>
      <c r="C10" s="165"/>
      <c r="D10" s="30"/>
      <c r="E10" s="30"/>
      <c r="F10" s="185"/>
      <c r="G10" s="25"/>
      <c r="H10" s="157"/>
      <c r="I10" s="157"/>
      <c r="J10" s="157"/>
      <c r="K10" s="157"/>
      <c r="L10" s="96"/>
      <c r="M10" s="97"/>
      <c r="N10" s="161"/>
    </row>
    <row r="11" spans="1:14" ht="18" x14ac:dyDescent="0.3">
      <c r="A11" s="14"/>
      <c r="B11" s="45" t="s">
        <v>40</v>
      </c>
      <c r="C11" s="32"/>
      <c r="D11" s="128"/>
      <c r="E11" s="128"/>
      <c r="F11" s="186"/>
      <c r="G11" s="4"/>
      <c r="H11" s="148"/>
      <c r="I11" s="148"/>
      <c r="J11" s="148"/>
      <c r="K11" s="148"/>
      <c r="L11" s="129"/>
      <c r="M11" s="130"/>
      <c r="N11" s="161"/>
    </row>
    <row r="12" spans="1:14" outlineLevel="1" x14ac:dyDescent="0.3">
      <c r="A12" s="8"/>
      <c r="B12" s="28"/>
      <c r="C12" s="21"/>
      <c r="D12" s="11"/>
      <c r="E12" s="11"/>
      <c r="F12" s="187"/>
      <c r="G12" s="4"/>
      <c r="H12" s="158"/>
      <c r="I12" s="158"/>
      <c r="J12" s="158"/>
      <c r="K12" s="158"/>
      <c r="N12" s="161"/>
    </row>
    <row r="13" spans="1:14" outlineLevel="1" x14ac:dyDescent="0.3">
      <c r="A13" s="16"/>
      <c r="B13" s="37" t="s">
        <v>41</v>
      </c>
      <c r="C13" s="166"/>
      <c r="D13" s="59" t="str">
        <f>L14</f>
        <v/>
      </c>
      <c r="E13" s="59" t="str">
        <f>M13</f>
        <v/>
      </c>
      <c r="F13" s="183"/>
      <c r="G13" s="9"/>
      <c r="H13" s="156">
        <f>COUNTA(E14:E16)+COUNTBLANK(E14:E16)</f>
        <v>3</v>
      </c>
      <c r="I13" s="156">
        <f>COUNTIF(E14:E16,"nvt")</f>
        <v>0</v>
      </c>
      <c r="J13" s="156">
        <f>COUNTA(E14:E16)</f>
        <v>0</v>
      </c>
      <c r="K13" s="156">
        <f>COUNTIF(E14:E16,"niet voldaan")</f>
        <v>0</v>
      </c>
      <c r="L13" s="98"/>
      <c r="M13" s="151" t="str">
        <f>IF(H13=I13,"nvt",(IF(AND(H13=J13,K13&lt;1),"uitstekend", "")))</f>
        <v/>
      </c>
      <c r="N13" s="161" t="s">
        <v>36</v>
      </c>
    </row>
    <row r="14" spans="1:14" outlineLevel="2" x14ac:dyDescent="0.3">
      <c r="A14" s="17"/>
      <c r="B14" s="114" t="s">
        <v>38</v>
      </c>
      <c r="C14" s="117" t="s">
        <v>42</v>
      </c>
      <c r="D14" s="173"/>
      <c r="E14" s="173"/>
      <c r="F14" s="174"/>
      <c r="G14" s="4"/>
      <c r="H14" s="156">
        <f>COUNTA(D14:D16)+COUNTBLANK(D14:D16)</f>
        <v>3</v>
      </c>
      <c r="I14" s="156">
        <f>COUNTIF(D14:D16,"nvt")</f>
        <v>0</v>
      </c>
      <c r="J14" s="156">
        <f>COUNTA(D14:D16)</f>
        <v>0</v>
      </c>
      <c r="K14" s="156">
        <f>COUNTIF(D14:D16,"niet voldaan")</f>
        <v>0</v>
      </c>
      <c r="L14" s="150" t="str">
        <f>IF(H14=I14,"nvt",(IF(AND(J14=H14,K14&lt;1),"beter", "")))</f>
        <v/>
      </c>
      <c r="M14" s="98"/>
      <c r="N14" s="161" t="s">
        <v>35</v>
      </c>
    </row>
    <row r="15" spans="1:14" ht="57.6" outlineLevel="2" x14ac:dyDescent="0.3">
      <c r="A15" s="17"/>
      <c r="B15" s="46" t="s">
        <v>43</v>
      </c>
      <c r="C15" s="116" t="s">
        <v>44</v>
      </c>
      <c r="D15" s="177"/>
      <c r="E15" s="174"/>
      <c r="F15" s="188"/>
      <c r="G15" s="4"/>
      <c r="H15" s="148"/>
      <c r="I15" s="148"/>
      <c r="J15" s="148"/>
      <c r="K15" s="148"/>
      <c r="L15" s="96"/>
      <c r="M15" s="98"/>
      <c r="N15" s="161"/>
    </row>
    <row r="16" spans="1:14" ht="72" outlineLevel="2" x14ac:dyDescent="0.3">
      <c r="A16" s="17"/>
      <c r="B16" s="46" t="s">
        <v>45</v>
      </c>
      <c r="C16" s="116" t="s">
        <v>46</v>
      </c>
      <c r="D16" s="177"/>
      <c r="E16" s="174"/>
      <c r="F16" s="174"/>
      <c r="G16" s="4"/>
      <c r="H16" s="148"/>
      <c r="I16" s="148"/>
      <c r="J16" s="148"/>
      <c r="K16" s="148"/>
      <c r="L16" s="98"/>
      <c r="M16" s="98"/>
      <c r="N16" s="161"/>
    </row>
    <row r="17" spans="1:14" outlineLevel="1" x14ac:dyDescent="0.3">
      <c r="A17" s="8"/>
      <c r="B17" s="28"/>
      <c r="C17" s="21"/>
      <c r="D17" s="11"/>
      <c r="E17" s="11"/>
      <c r="F17" s="187"/>
      <c r="G17" s="4"/>
      <c r="H17" s="158"/>
      <c r="I17" s="158"/>
      <c r="J17" s="158"/>
      <c r="K17" s="158"/>
      <c r="N17" s="161"/>
    </row>
    <row r="18" spans="1:14" outlineLevel="1" x14ac:dyDescent="0.3">
      <c r="A18" s="16"/>
      <c r="B18" s="37" t="s">
        <v>47</v>
      </c>
      <c r="C18" s="166"/>
      <c r="D18" s="59" t="str">
        <f>L19</f>
        <v/>
      </c>
      <c r="E18" s="59" t="str">
        <f>M18</f>
        <v/>
      </c>
      <c r="F18" s="183"/>
      <c r="G18" s="9"/>
      <c r="H18" s="156">
        <f>COUNTA(E19:E26)+COUNTBLANK(E19:E26)</f>
        <v>8</v>
      </c>
      <c r="I18" s="156">
        <f>COUNTIF(E19:E26,"nvt")</f>
        <v>0</v>
      </c>
      <c r="J18" s="156">
        <f>COUNTA(E19:E26)</f>
        <v>0</v>
      </c>
      <c r="K18" s="156">
        <f>COUNTIF(E19:E26,"niet voldaan")</f>
        <v>0</v>
      </c>
      <c r="L18" s="98"/>
      <c r="M18" s="151" t="str">
        <f>IF(H18=I18,"nvt",(IF(AND(H18=J18,K18&lt;1),"uitstekend", "")))</f>
        <v/>
      </c>
      <c r="N18" s="161" t="s">
        <v>36</v>
      </c>
    </row>
    <row r="19" spans="1:14" ht="43.2" outlineLevel="2" x14ac:dyDescent="0.3">
      <c r="A19" s="17"/>
      <c r="B19" s="123" t="s">
        <v>38</v>
      </c>
      <c r="C19" s="117" t="s">
        <v>48</v>
      </c>
      <c r="D19" s="177"/>
      <c r="E19" s="173"/>
      <c r="F19" s="174"/>
      <c r="G19" s="4"/>
      <c r="H19" s="156">
        <f>COUNTA(D19:D23)+COUNTBLANK(D19:D23)</f>
        <v>5</v>
      </c>
      <c r="I19" s="156">
        <f>COUNTIF(D19:D23,"nvt")</f>
        <v>0</v>
      </c>
      <c r="J19" s="156">
        <f>COUNTA(D19:D23)</f>
        <v>0</v>
      </c>
      <c r="K19" s="156">
        <f>COUNTIF(D19:D23,"niet voldaan")</f>
        <v>0</v>
      </c>
      <c r="L19" s="150" t="str">
        <f>IF(H19=I19,"nvt",(IF(AND(J19=H19,K19&lt;1),"beter", "")))</f>
        <v/>
      </c>
      <c r="M19" s="98"/>
      <c r="N19" s="161" t="s">
        <v>35</v>
      </c>
    </row>
    <row r="20" spans="1:14" ht="86.4" outlineLevel="2" x14ac:dyDescent="0.3">
      <c r="A20" s="17"/>
      <c r="B20" s="118" t="s">
        <v>40</v>
      </c>
      <c r="C20" s="121" t="s">
        <v>49</v>
      </c>
      <c r="D20" s="177"/>
      <c r="E20" s="177"/>
      <c r="F20" s="188"/>
      <c r="G20" s="4"/>
      <c r="H20" s="148"/>
      <c r="I20" s="148"/>
      <c r="J20" s="148"/>
      <c r="K20" s="148"/>
      <c r="L20" s="96"/>
      <c r="M20" s="97"/>
      <c r="N20" s="161"/>
    </row>
    <row r="21" spans="1:14" ht="43.2" outlineLevel="2" x14ac:dyDescent="0.3">
      <c r="A21" s="17"/>
      <c r="B21" s="119" t="s">
        <v>50</v>
      </c>
      <c r="C21" s="121" t="s">
        <v>51</v>
      </c>
      <c r="D21" s="177"/>
      <c r="E21" s="177"/>
      <c r="F21" s="174"/>
      <c r="G21" s="4"/>
      <c r="H21" s="148"/>
      <c r="I21" s="148"/>
      <c r="J21" s="148"/>
      <c r="K21" s="148"/>
      <c r="L21" s="96"/>
      <c r="M21" s="97"/>
      <c r="N21" s="161"/>
    </row>
    <row r="22" spans="1:14" outlineLevel="2" x14ac:dyDescent="0.3">
      <c r="A22" s="17"/>
      <c r="B22" s="119" t="s">
        <v>52</v>
      </c>
      <c r="C22" s="121" t="s">
        <v>53</v>
      </c>
      <c r="D22" s="177"/>
      <c r="E22" s="177"/>
      <c r="F22" s="174"/>
      <c r="G22" s="4"/>
      <c r="H22" s="148"/>
      <c r="I22" s="148"/>
      <c r="J22" s="148"/>
      <c r="K22" s="148"/>
      <c r="L22" s="96"/>
      <c r="M22" s="97"/>
      <c r="N22" s="161"/>
    </row>
    <row r="23" spans="1:14" ht="28.8" outlineLevel="2" x14ac:dyDescent="0.3">
      <c r="A23" s="17"/>
      <c r="B23" s="119" t="s">
        <v>54</v>
      </c>
      <c r="C23" s="121" t="s">
        <v>55</v>
      </c>
      <c r="D23" s="177"/>
      <c r="E23" s="177"/>
      <c r="F23" s="174"/>
      <c r="G23" s="4"/>
      <c r="H23" s="148"/>
      <c r="I23" s="148"/>
      <c r="J23" s="148"/>
      <c r="K23" s="148"/>
      <c r="L23" s="96"/>
      <c r="M23" s="97"/>
      <c r="N23" s="161"/>
    </row>
    <row r="24" spans="1:14" outlineLevel="2" x14ac:dyDescent="0.3">
      <c r="A24" s="17"/>
      <c r="B24" s="120" t="s">
        <v>56</v>
      </c>
      <c r="C24" s="122" t="s">
        <v>57</v>
      </c>
      <c r="D24" s="113"/>
      <c r="E24" s="174"/>
      <c r="F24" s="174"/>
      <c r="G24" s="4"/>
      <c r="H24" s="148"/>
      <c r="I24" s="148"/>
      <c r="J24" s="148"/>
      <c r="K24" s="148"/>
      <c r="L24" s="96"/>
      <c r="M24" s="97"/>
      <c r="N24" s="161"/>
    </row>
    <row r="25" spans="1:14" ht="100.8" outlineLevel="2" x14ac:dyDescent="0.3">
      <c r="A25" s="17"/>
      <c r="B25" s="120" t="s">
        <v>58</v>
      </c>
      <c r="C25" s="122" t="s">
        <v>59</v>
      </c>
      <c r="D25" s="113"/>
      <c r="E25" s="174"/>
      <c r="F25" s="188"/>
      <c r="G25" s="4"/>
      <c r="H25" s="148"/>
      <c r="I25" s="148"/>
      <c r="J25" s="148"/>
      <c r="K25" s="148"/>
      <c r="L25" s="96"/>
      <c r="M25" s="97"/>
      <c r="N25" s="161"/>
    </row>
    <row r="26" spans="1:14" ht="43.2" outlineLevel="2" x14ac:dyDescent="0.3">
      <c r="A26" s="17"/>
      <c r="B26" s="144" t="s">
        <v>60</v>
      </c>
      <c r="C26" s="145" t="s">
        <v>61</v>
      </c>
      <c r="D26" s="113"/>
      <c r="E26" s="174"/>
      <c r="F26" s="174"/>
      <c r="G26" s="4"/>
      <c r="H26" s="148"/>
      <c r="I26" s="148"/>
      <c r="J26" s="148"/>
      <c r="K26" s="148"/>
      <c r="L26" s="96"/>
      <c r="M26" s="97"/>
      <c r="N26" s="161"/>
    </row>
    <row r="27" spans="1:14" outlineLevel="1" x14ac:dyDescent="0.3">
      <c r="A27" s="8"/>
      <c r="B27" s="28"/>
      <c r="C27" s="21"/>
      <c r="D27" s="170"/>
      <c r="E27" s="170"/>
      <c r="F27" s="187"/>
      <c r="G27" s="4"/>
      <c r="H27" s="156">
        <f>COUNTA(E29:E41)+COUNTBLANK(E29:E41)</f>
        <v>13</v>
      </c>
      <c r="I27" s="156">
        <f>COUNTIF(E29:E41,"nvt")</f>
        <v>0</v>
      </c>
      <c r="J27" s="156">
        <f>COUNTA(E29:E41)</f>
        <v>0</v>
      </c>
      <c r="K27" s="156">
        <f>COUNTIF(E29:E41,"niet voldaan")</f>
        <v>0</v>
      </c>
      <c r="L27" s="98"/>
      <c r="M27" s="151" t="str">
        <f>IF(H27=I27,"nvt",(IF(AND(H27=J27,K27&lt;1),"uitstekend", "")))</f>
        <v/>
      </c>
      <c r="N27" s="161" t="s">
        <v>36</v>
      </c>
    </row>
    <row r="28" spans="1:14" outlineLevel="1" x14ac:dyDescent="0.3">
      <c r="A28" s="16"/>
      <c r="B28" s="37" t="s">
        <v>62</v>
      </c>
      <c r="C28" s="166"/>
      <c r="D28" s="59" t="str">
        <f>L28</f>
        <v/>
      </c>
      <c r="E28" s="59" t="str">
        <f>M27</f>
        <v/>
      </c>
      <c r="F28" s="183"/>
      <c r="G28" s="9"/>
      <c r="H28" s="156">
        <f>COUNTA(D29:D38)+COUNTBLANK(D29:D38)</f>
        <v>10</v>
      </c>
      <c r="I28" s="156">
        <f>COUNTIF(D29:D38,"nvt")</f>
        <v>0</v>
      </c>
      <c r="J28" s="156">
        <f>COUNTA(D29:D38)</f>
        <v>0</v>
      </c>
      <c r="K28" s="156">
        <f>COUNTIF(D29:D38,"niet voldaan")</f>
        <v>0</v>
      </c>
      <c r="L28" s="150" t="str">
        <f>IF(H28=I28,"nvt",(IF(AND(J28=H28,K28&lt;1),"beter", "")))</f>
        <v/>
      </c>
      <c r="M28" s="98"/>
      <c r="N28" s="161" t="s">
        <v>35</v>
      </c>
    </row>
    <row r="29" spans="1:14" ht="28.8" outlineLevel="2" x14ac:dyDescent="0.3">
      <c r="A29" s="17"/>
      <c r="B29" s="123" t="s">
        <v>38</v>
      </c>
      <c r="C29" s="126" t="s">
        <v>63</v>
      </c>
      <c r="D29" s="173"/>
      <c r="E29" s="173"/>
      <c r="F29" s="174"/>
      <c r="G29" s="4"/>
      <c r="H29" s="148"/>
      <c r="I29" s="148"/>
      <c r="J29" s="148"/>
      <c r="K29" s="148"/>
      <c r="L29" s="50"/>
      <c r="N29" s="161"/>
    </row>
    <row r="30" spans="1:14" ht="43.2" outlineLevel="2" x14ac:dyDescent="0.3">
      <c r="A30" s="17"/>
      <c r="B30" s="46" t="s">
        <v>64</v>
      </c>
      <c r="C30" s="115" t="s">
        <v>65</v>
      </c>
      <c r="D30" s="174"/>
      <c r="E30" s="174"/>
      <c r="F30" s="174"/>
      <c r="G30" s="4"/>
      <c r="H30" s="148"/>
      <c r="I30" s="148"/>
      <c r="J30" s="148"/>
      <c r="K30" s="148"/>
      <c r="L30" s="96"/>
      <c r="M30" s="97"/>
      <c r="N30" s="161"/>
    </row>
    <row r="31" spans="1:14" ht="28.8" outlineLevel="2" x14ac:dyDescent="0.3">
      <c r="A31" s="17"/>
      <c r="B31" s="46" t="s">
        <v>66</v>
      </c>
      <c r="C31" s="116" t="s">
        <v>67</v>
      </c>
      <c r="D31" s="174"/>
      <c r="E31" s="174"/>
      <c r="F31" s="174"/>
      <c r="G31" s="4"/>
      <c r="H31" s="148"/>
      <c r="I31" s="148"/>
      <c r="J31" s="148"/>
      <c r="K31" s="148"/>
      <c r="L31" s="96"/>
      <c r="M31" s="97"/>
      <c r="N31" s="161"/>
    </row>
    <row r="32" spans="1:14" ht="28.8" outlineLevel="2" x14ac:dyDescent="0.3">
      <c r="A32" s="17"/>
      <c r="B32" s="46" t="s">
        <v>68</v>
      </c>
      <c r="C32" s="116" t="s">
        <v>69</v>
      </c>
      <c r="D32" s="174"/>
      <c r="E32" s="174"/>
      <c r="F32" s="174"/>
      <c r="G32" s="4"/>
      <c r="H32" s="148"/>
      <c r="I32" s="148"/>
      <c r="J32" s="148"/>
      <c r="K32" s="148"/>
      <c r="L32" s="96"/>
      <c r="M32" s="97"/>
      <c r="N32" s="161"/>
    </row>
    <row r="33" spans="1:14" outlineLevel="2" x14ac:dyDescent="0.3">
      <c r="A33" s="17"/>
      <c r="B33" s="46" t="s">
        <v>70</v>
      </c>
      <c r="C33" s="115" t="s">
        <v>71</v>
      </c>
      <c r="D33" s="174"/>
      <c r="E33" s="174"/>
      <c r="F33" s="174"/>
      <c r="G33" s="4"/>
      <c r="H33" s="148"/>
      <c r="I33" s="148"/>
      <c r="J33" s="148"/>
      <c r="K33" s="148"/>
      <c r="L33" s="96"/>
      <c r="M33" s="97"/>
      <c r="N33" s="161"/>
    </row>
    <row r="34" spans="1:14" outlineLevel="2" x14ac:dyDescent="0.3">
      <c r="A34" s="17"/>
      <c r="B34" s="46" t="s">
        <v>72</v>
      </c>
      <c r="C34" s="115" t="s">
        <v>73</v>
      </c>
      <c r="D34" s="174"/>
      <c r="E34" s="174"/>
      <c r="F34" s="174"/>
      <c r="G34" s="4"/>
      <c r="H34" s="148"/>
      <c r="I34" s="148"/>
      <c r="J34" s="148"/>
      <c r="K34" s="148"/>
      <c r="L34" s="96"/>
      <c r="M34" s="97"/>
      <c r="N34" s="161"/>
    </row>
    <row r="35" spans="1:14" outlineLevel="2" x14ac:dyDescent="0.3">
      <c r="A35" s="17"/>
      <c r="B35" s="46" t="s">
        <v>74</v>
      </c>
      <c r="C35" s="116" t="s">
        <v>75</v>
      </c>
      <c r="D35" s="174"/>
      <c r="E35" s="174"/>
      <c r="F35" s="174"/>
      <c r="G35" s="4"/>
      <c r="H35" s="148"/>
      <c r="I35" s="148"/>
      <c r="J35" s="148"/>
      <c r="K35" s="148"/>
      <c r="L35" s="96"/>
      <c r="M35" s="97"/>
      <c r="N35" s="161"/>
    </row>
    <row r="36" spans="1:14" ht="43.2" outlineLevel="2" x14ac:dyDescent="0.3">
      <c r="A36" s="17"/>
      <c r="B36" s="46" t="s">
        <v>76</v>
      </c>
      <c r="C36" s="116" t="s">
        <v>77</v>
      </c>
      <c r="D36" s="174"/>
      <c r="E36" s="174"/>
      <c r="F36" s="174"/>
      <c r="G36" s="4"/>
      <c r="H36" s="148"/>
      <c r="I36" s="148"/>
      <c r="J36" s="148"/>
      <c r="K36" s="148"/>
      <c r="L36" s="96"/>
      <c r="M36" s="97"/>
      <c r="N36" s="161"/>
    </row>
    <row r="37" spans="1:14" outlineLevel="2" x14ac:dyDescent="0.3">
      <c r="A37" s="17"/>
      <c r="B37" s="46" t="s">
        <v>78</v>
      </c>
      <c r="C37" s="116" t="s">
        <v>79</v>
      </c>
      <c r="D37" s="174"/>
      <c r="E37" s="174"/>
      <c r="F37" s="174"/>
      <c r="G37" s="4"/>
      <c r="H37" s="148"/>
      <c r="I37" s="148"/>
      <c r="J37" s="148"/>
      <c r="K37" s="148"/>
      <c r="L37" s="96"/>
      <c r="M37" s="97"/>
      <c r="N37" s="161"/>
    </row>
    <row r="38" spans="1:14" ht="28.8" outlineLevel="2" x14ac:dyDescent="0.3">
      <c r="A38" s="17"/>
      <c r="B38" s="46" t="s">
        <v>80</v>
      </c>
      <c r="C38" s="116" t="s">
        <v>81</v>
      </c>
      <c r="D38" s="174"/>
      <c r="E38" s="174"/>
      <c r="F38" s="174"/>
      <c r="G38" s="4"/>
      <c r="H38" s="148"/>
      <c r="I38" s="148"/>
      <c r="J38" s="148"/>
      <c r="K38" s="148"/>
      <c r="L38" s="96"/>
      <c r="M38" s="97"/>
      <c r="N38" s="161"/>
    </row>
    <row r="39" spans="1:14" ht="28.8" outlineLevel="2" x14ac:dyDescent="0.3">
      <c r="A39" s="17"/>
      <c r="B39" s="124" t="s">
        <v>82</v>
      </c>
      <c r="C39" s="125" t="s">
        <v>83</v>
      </c>
      <c r="D39" s="99"/>
      <c r="E39" s="174"/>
      <c r="F39" s="174"/>
      <c r="G39" s="4"/>
      <c r="H39" s="148"/>
      <c r="I39" s="148"/>
      <c r="J39" s="148"/>
      <c r="K39" s="148"/>
      <c r="L39" s="96"/>
      <c r="M39" s="97"/>
      <c r="N39" s="161"/>
    </row>
    <row r="40" spans="1:14" ht="86.4" outlineLevel="2" x14ac:dyDescent="0.3">
      <c r="A40" s="17"/>
      <c r="B40" s="124" t="s">
        <v>84</v>
      </c>
      <c r="C40" s="125" t="s">
        <v>85</v>
      </c>
      <c r="D40" s="101"/>
      <c r="E40" s="174"/>
      <c r="F40" s="174"/>
      <c r="G40" s="4"/>
      <c r="H40" s="148"/>
      <c r="I40" s="148"/>
      <c r="J40" s="148"/>
      <c r="K40" s="148"/>
      <c r="L40" s="96"/>
      <c r="M40" s="97"/>
      <c r="N40" s="161"/>
    </row>
    <row r="41" spans="1:14" ht="144" outlineLevel="2" x14ac:dyDescent="0.3">
      <c r="A41" s="17"/>
      <c r="B41" s="124" t="s">
        <v>86</v>
      </c>
      <c r="C41" s="125" t="s">
        <v>87</v>
      </c>
      <c r="D41" s="101"/>
      <c r="E41" s="174"/>
      <c r="F41" s="174"/>
      <c r="G41" s="4"/>
      <c r="H41" s="148"/>
      <c r="I41" s="148"/>
      <c r="J41" s="148"/>
      <c r="K41" s="148"/>
      <c r="L41" s="96"/>
      <c r="M41" s="97"/>
      <c r="N41" s="161"/>
    </row>
    <row r="42" spans="1:14" outlineLevel="1" x14ac:dyDescent="0.3">
      <c r="A42" s="8"/>
      <c r="B42" s="28"/>
      <c r="C42" s="21"/>
      <c r="D42" s="11"/>
      <c r="E42" s="11"/>
      <c r="F42" s="187"/>
      <c r="G42" s="4"/>
      <c r="H42" s="148"/>
      <c r="I42" s="148"/>
      <c r="J42" s="148"/>
      <c r="K42" s="148"/>
      <c r="L42" s="96"/>
      <c r="M42" s="97"/>
      <c r="N42" s="161"/>
    </row>
    <row r="43" spans="1:14" outlineLevel="1" x14ac:dyDescent="0.3">
      <c r="A43" s="16"/>
      <c r="B43" s="37" t="s">
        <v>88</v>
      </c>
      <c r="C43" s="166"/>
      <c r="D43" s="59" t="str">
        <f>L44</f>
        <v/>
      </c>
      <c r="E43" s="59" t="str">
        <f>M43</f>
        <v/>
      </c>
      <c r="F43" s="183"/>
      <c r="G43" s="9"/>
      <c r="H43" s="156">
        <f>COUNTA(E44:E52)+COUNTBLANK(E44:E52)</f>
        <v>9</v>
      </c>
      <c r="I43" s="156">
        <f>COUNTIF(E44:E52,"nvt")</f>
        <v>0</v>
      </c>
      <c r="J43" s="156">
        <f>COUNTA(E44:E52)</f>
        <v>0</v>
      </c>
      <c r="K43" s="156">
        <f>COUNTIF(E44:E52,"niet voldaan")</f>
        <v>0</v>
      </c>
      <c r="L43" s="98"/>
      <c r="M43" s="151" t="str">
        <f>IF(H43=I43,"nvt",(IF(AND(H43=J43,K43&lt;1),"uitstekend", "")))</f>
        <v/>
      </c>
      <c r="N43" s="161" t="s">
        <v>36</v>
      </c>
    </row>
    <row r="44" spans="1:14" ht="43.2" outlineLevel="2" x14ac:dyDescent="0.3">
      <c r="A44" s="17"/>
      <c r="B44" s="123" t="s">
        <v>38</v>
      </c>
      <c r="C44" s="117" t="s">
        <v>89</v>
      </c>
      <c r="D44" s="173"/>
      <c r="E44" s="173"/>
      <c r="F44" s="174"/>
      <c r="G44" s="4"/>
      <c r="H44" s="156">
        <f>COUNTA(D44:D52)+COUNTBLANK(D44:D52)</f>
        <v>9</v>
      </c>
      <c r="I44" s="156">
        <f>COUNTIF(D44:D52,"nvt")</f>
        <v>0</v>
      </c>
      <c r="J44" s="156">
        <f>COUNTA(D44:D52)</f>
        <v>0</v>
      </c>
      <c r="K44" s="156">
        <f>COUNTIF(D44:D52,"niet voldaan")</f>
        <v>0</v>
      </c>
      <c r="L44" s="150" t="str">
        <f>IF(H44=I44,"nvt",(IF(AND(J44=H44,K44&lt;1),"beter", "")))</f>
        <v/>
      </c>
      <c r="M44" s="98"/>
      <c r="N44" s="161" t="s">
        <v>35</v>
      </c>
    </row>
    <row r="45" spans="1:14" outlineLevel="2" x14ac:dyDescent="0.3">
      <c r="A45" s="17"/>
      <c r="B45" s="46" t="s">
        <v>90</v>
      </c>
      <c r="C45" s="115" t="s">
        <v>91</v>
      </c>
      <c r="D45" s="180"/>
      <c r="E45" s="174"/>
      <c r="F45" s="189"/>
      <c r="G45" s="4"/>
      <c r="H45" s="148"/>
      <c r="I45" s="148"/>
      <c r="J45" s="148"/>
      <c r="K45" s="148"/>
      <c r="L45" s="50"/>
      <c r="N45" s="161"/>
    </row>
    <row r="46" spans="1:14" outlineLevel="2" x14ac:dyDescent="0.3">
      <c r="A46" s="17"/>
      <c r="B46" s="46" t="s">
        <v>92</v>
      </c>
      <c r="C46" s="116" t="s">
        <v>93</v>
      </c>
      <c r="D46" s="180"/>
      <c r="E46" s="174"/>
      <c r="F46" s="189"/>
      <c r="G46" s="4"/>
      <c r="H46" s="148"/>
      <c r="I46" s="148"/>
      <c r="J46" s="148"/>
      <c r="K46" s="148"/>
      <c r="L46" s="50"/>
      <c r="N46" s="161"/>
    </row>
    <row r="47" spans="1:14" outlineLevel="2" x14ac:dyDescent="0.3">
      <c r="A47" s="17"/>
      <c r="B47" s="46" t="s">
        <v>94</v>
      </c>
      <c r="C47" s="116" t="s">
        <v>95</v>
      </c>
      <c r="D47" s="180"/>
      <c r="E47" s="174"/>
      <c r="F47" s="189"/>
      <c r="G47" s="4"/>
      <c r="H47" s="148"/>
      <c r="I47" s="148"/>
      <c r="J47" s="148"/>
      <c r="K47" s="148"/>
      <c r="L47" s="50"/>
      <c r="N47" s="161"/>
    </row>
    <row r="48" spans="1:14" outlineLevel="2" x14ac:dyDescent="0.3">
      <c r="A48" s="17"/>
      <c r="B48" s="46" t="s">
        <v>96</v>
      </c>
      <c r="C48" s="116" t="s">
        <v>97</v>
      </c>
      <c r="D48" s="180"/>
      <c r="E48" s="174"/>
      <c r="F48" s="189"/>
      <c r="G48" s="4"/>
      <c r="H48" s="148"/>
      <c r="I48" s="148"/>
      <c r="J48" s="148"/>
      <c r="K48" s="148"/>
      <c r="L48" s="50"/>
      <c r="N48" s="161"/>
    </row>
    <row r="49" spans="1:14" outlineLevel="2" x14ac:dyDescent="0.3">
      <c r="A49" s="17"/>
      <c r="B49" s="46" t="s">
        <v>72</v>
      </c>
      <c r="C49" s="115" t="s">
        <v>73</v>
      </c>
      <c r="D49" s="180"/>
      <c r="E49" s="174"/>
      <c r="F49" s="189"/>
      <c r="G49" s="4"/>
      <c r="H49" s="148"/>
      <c r="I49" s="148"/>
      <c r="J49" s="148"/>
      <c r="K49" s="148"/>
      <c r="L49" s="50"/>
      <c r="N49" s="161"/>
    </row>
    <row r="50" spans="1:14" ht="43.2" outlineLevel="2" x14ac:dyDescent="0.3">
      <c r="A50" s="17"/>
      <c r="B50" s="46" t="s">
        <v>98</v>
      </c>
      <c r="C50" s="116" t="s">
        <v>99</v>
      </c>
      <c r="D50" s="180"/>
      <c r="E50" s="174"/>
      <c r="F50" s="189"/>
      <c r="G50" s="4"/>
      <c r="H50" s="148"/>
      <c r="I50" s="148"/>
      <c r="J50" s="148"/>
      <c r="K50" s="148"/>
      <c r="L50" s="50"/>
      <c r="N50" s="161"/>
    </row>
    <row r="51" spans="1:14" ht="28.8" outlineLevel="2" x14ac:dyDescent="0.3">
      <c r="A51" s="17"/>
      <c r="B51" s="46" t="s">
        <v>100</v>
      </c>
      <c r="C51" s="116" t="s">
        <v>101</v>
      </c>
      <c r="D51" s="180"/>
      <c r="E51" s="174"/>
      <c r="F51" s="189"/>
      <c r="G51" s="4"/>
      <c r="H51" s="148"/>
      <c r="I51" s="148"/>
      <c r="J51" s="148"/>
      <c r="K51" s="148"/>
      <c r="L51" s="50"/>
      <c r="N51" s="161"/>
    </row>
    <row r="52" spans="1:14" outlineLevel="2" x14ac:dyDescent="0.3">
      <c r="A52" s="17"/>
      <c r="B52" s="46" t="s">
        <v>74</v>
      </c>
      <c r="C52" s="116" t="s">
        <v>75</v>
      </c>
      <c r="D52" s="180"/>
      <c r="E52" s="174"/>
      <c r="F52" s="189"/>
      <c r="G52" s="4"/>
      <c r="H52" s="148"/>
      <c r="I52" s="148"/>
      <c r="J52" s="148"/>
      <c r="K52" s="148"/>
      <c r="L52" s="50"/>
      <c r="N52" s="161"/>
    </row>
    <row r="53" spans="1:14" outlineLevel="1" x14ac:dyDescent="0.3">
      <c r="A53" s="8"/>
      <c r="B53" s="28"/>
      <c r="C53" s="21"/>
      <c r="D53" s="11"/>
      <c r="E53" s="11"/>
      <c r="F53" s="187"/>
      <c r="G53" s="4"/>
      <c r="H53" s="148"/>
      <c r="I53" s="148"/>
      <c r="J53" s="148"/>
      <c r="K53" s="148"/>
      <c r="L53" s="50"/>
      <c r="N53" s="161"/>
    </row>
    <row r="54" spans="1:14" outlineLevel="1" x14ac:dyDescent="0.3">
      <c r="A54" s="16"/>
      <c r="B54" s="37" t="s">
        <v>102</v>
      </c>
      <c r="C54" s="166"/>
      <c r="D54" s="59" t="str">
        <f>L55</f>
        <v/>
      </c>
      <c r="E54" s="59" t="str">
        <f>M54</f>
        <v/>
      </c>
      <c r="F54" s="183"/>
      <c r="G54" s="9"/>
      <c r="H54" s="156">
        <f>COUNTA(E55:E63)+COUNTBLANK(E55:E63)</f>
        <v>9</v>
      </c>
      <c r="I54" s="156">
        <f>COUNTIF(E55:E63,"nvt")</f>
        <v>0</v>
      </c>
      <c r="J54" s="156">
        <f>COUNTA(E55:E63)</f>
        <v>0</v>
      </c>
      <c r="K54" s="156">
        <f>COUNTIF(E55:E63,"niet voldaan")</f>
        <v>0</v>
      </c>
      <c r="L54" s="98"/>
      <c r="M54" s="151" t="str">
        <f>IF(H54=I54,"nvt",(IF(AND(H54=J54,K54&lt;1),"uitstekend", "")))</f>
        <v/>
      </c>
      <c r="N54" s="161" t="s">
        <v>36</v>
      </c>
    </row>
    <row r="55" spans="1:14" outlineLevel="2" x14ac:dyDescent="0.3">
      <c r="A55" s="17"/>
      <c r="B55" s="123" t="s">
        <v>38</v>
      </c>
      <c r="C55" s="126" t="s">
        <v>103</v>
      </c>
      <c r="D55" s="173"/>
      <c r="E55" s="173"/>
      <c r="F55" s="174"/>
      <c r="G55" s="4"/>
      <c r="H55" s="156">
        <f>COUNTA(D55:D61)+COUNTBLANK(D55:D61)</f>
        <v>7</v>
      </c>
      <c r="I55" s="156">
        <f>COUNTIF(D55:D61,"nvt")</f>
        <v>0</v>
      </c>
      <c r="J55" s="156">
        <f>COUNTA(D55:D61)</f>
        <v>0</v>
      </c>
      <c r="K55" s="156">
        <f>COUNTIF(D55:D61,"niet voldaan")</f>
        <v>0</v>
      </c>
      <c r="L55" s="150" t="str">
        <f>IF(H55=I55,"nvt",(IF(AND(J55=H55,K55&lt;1),"beter", "")))</f>
        <v/>
      </c>
      <c r="M55" s="98"/>
      <c r="N55" s="161" t="s">
        <v>35</v>
      </c>
    </row>
    <row r="56" spans="1:14" outlineLevel="2" x14ac:dyDescent="0.3">
      <c r="A56" s="10"/>
      <c r="B56" s="42" t="s">
        <v>104</v>
      </c>
      <c r="C56" s="76" t="s">
        <v>105</v>
      </c>
      <c r="D56" s="181"/>
      <c r="E56" s="174"/>
      <c r="F56" s="190"/>
      <c r="G56" s="4"/>
      <c r="H56" s="148"/>
      <c r="I56" s="148"/>
      <c r="J56" s="148"/>
      <c r="K56" s="148"/>
      <c r="L56" s="50"/>
      <c r="N56" s="161"/>
    </row>
    <row r="57" spans="1:14" ht="43.2" outlineLevel="2" x14ac:dyDescent="0.3">
      <c r="A57" s="10"/>
      <c r="B57" s="40" t="s">
        <v>106</v>
      </c>
      <c r="C57" s="83" t="s">
        <v>107</v>
      </c>
      <c r="D57" s="181"/>
      <c r="E57" s="174"/>
      <c r="F57" s="190"/>
      <c r="G57" s="4"/>
      <c r="H57" s="148"/>
      <c r="I57" s="148"/>
      <c r="J57" s="148"/>
      <c r="K57" s="148"/>
      <c r="L57" s="50"/>
      <c r="N57" s="161"/>
    </row>
    <row r="58" spans="1:14" outlineLevel="2" x14ac:dyDescent="0.3">
      <c r="A58" s="10"/>
      <c r="B58" s="42" t="s">
        <v>108</v>
      </c>
      <c r="C58" s="76" t="s">
        <v>109</v>
      </c>
      <c r="D58" s="181"/>
      <c r="E58" s="174"/>
      <c r="F58" s="190"/>
      <c r="G58" s="4"/>
      <c r="H58" s="148"/>
      <c r="I58" s="148"/>
      <c r="J58" s="148"/>
      <c r="K58" s="148"/>
      <c r="L58" s="50"/>
      <c r="N58" s="161"/>
    </row>
    <row r="59" spans="1:14" outlineLevel="2" x14ac:dyDescent="0.3">
      <c r="A59" s="10"/>
      <c r="B59" s="42" t="s">
        <v>110</v>
      </c>
      <c r="C59" s="43" t="s">
        <v>111</v>
      </c>
      <c r="D59" s="181"/>
      <c r="E59" s="174"/>
      <c r="F59" s="190"/>
      <c r="G59" s="4"/>
      <c r="H59" s="148"/>
      <c r="I59" s="148"/>
      <c r="J59" s="148"/>
      <c r="K59" s="148"/>
      <c r="L59" s="50"/>
      <c r="N59" s="161"/>
    </row>
    <row r="60" spans="1:14" ht="28.8" outlineLevel="2" x14ac:dyDescent="0.3">
      <c r="A60" s="10"/>
      <c r="B60" s="42" t="s">
        <v>112</v>
      </c>
      <c r="C60" s="43" t="s">
        <v>113</v>
      </c>
      <c r="D60" s="181"/>
      <c r="E60" s="174"/>
      <c r="F60" s="190"/>
      <c r="G60" s="4"/>
      <c r="H60" s="148"/>
      <c r="I60" s="148"/>
      <c r="J60" s="148"/>
      <c r="K60" s="148"/>
      <c r="L60" s="50"/>
      <c r="N60" s="161"/>
    </row>
    <row r="61" spans="1:14" outlineLevel="2" x14ac:dyDescent="0.3">
      <c r="A61" s="10"/>
      <c r="B61" s="40" t="s">
        <v>74</v>
      </c>
      <c r="C61" s="43" t="s">
        <v>75</v>
      </c>
      <c r="D61" s="181"/>
      <c r="E61" s="174"/>
      <c r="F61" s="190"/>
      <c r="G61" s="4"/>
      <c r="H61" s="148"/>
      <c r="I61" s="148"/>
      <c r="J61" s="148"/>
      <c r="K61" s="148"/>
      <c r="L61" s="50"/>
      <c r="N61" s="161"/>
    </row>
    <row r="62" spans="1:14" outlineLevel="2" x14ac:dyDescent="0.3">
      <c r="A62" s="10"/>
      <c r="B62" s="107" t="s">
        <v>74</v>
      </c>
      <c r="C62" s="77" t="s">
        <v>114</v>
      </c>
      <c r="D62" s="103"/>
      <c r="E62" s="174"/>
      <c r="F62" s="190"/>
      <c r="G62" s="4"/>
      <c r="H62" s="148"/>
      <c r="I62" s="148"/>
      <c r="J62" s="148"/>
      <c r="K62" s="148"/>
      <c r="L62" s="50"/>
      <c r="N62" s="161"/>
    </row>
    <row r="63" spans="1:14" ht="28.8" outlineLevel="2" x14ac:dyDescent="0.3">
      <c r="A63" s="10"/>
      <c r="B63" s="131" t="s">
        <v>115</v>
      </c>
      <c r="C63" s="143" t="s">
        <v>116</v>
      </c>
      <c r="D63" s="104"/>
      <c r="E63" s="174"/>
      <c r="F63" s="190"/>
      <c r="G63" s="4"/>
      <c r="H63" s="148"/>
      <c r="I63" s="148"/>
      <c r="J63" s="148"/>
      <c r="K63" s="148"/>
      <c r="L63" s="50"/>
      <c r="N63" s="161"/>
    </row>
    <row r="64" spans="1:14" ht="18" x14ac:dyDescent="0.3">
      <c r="A64" s="12"/>
      <c r="B64" s="38"/>
      <c r="C64" s="33"/>
      <c r="D64" s="3"/>
      <c r="E64" s="3"/>
      <c r="F64" s="191"/>
      <c r="G64" s="12"/>
      <c r="H64" s="159"/>
      <c r="I64" s="159"/>
      <c r="J64" s="159"/>
      <c r="K64" s="159"/>
      <c r="L64" s="50"/>
      <c r="N64" s="161"/>
    </row>
    <row r="65" spans="1:14" ht="18" x14ac:dyDescent="0.3">
      <c r="A65" s="14"/>
      <c r="B65" s="45" t="s">
        <v>117</v>
      </c>
      <c r="C65" s="32"/>
      <c r="D65" s="128"/>
      <c r="E65" s="172"/>
      <c r="F65" s="186"/>
      <c r="G65" s="4"/>
      <c r="H65" s="148"/>
      <c r="I65" s="148"/>
      <c r="J65" s="148"/>
      <c r="K65" s="148"/>
      <c r="L65" s="129"/>
      <c r="M65" s="130"/>
      <c r="N65" s="161"/>
    </row>
    <row r="66" spans="1:14" outlineLevel="1" x14ac:dyDescent="0.3">
      <c r="A66" s="8"/>
      <c r="B66" s="28"/>
      <c r="C66" s="21"/>
      <c r="D66" s="11"/>
      <c r="E66" s="11"/>
      <c r="F66" s="187"/>
      <c r="G66" s="4"/>
      <c r="H66" s="148"/>
      <c r="I66" s="148"/>
      <c r="J66" s="148"/>
      <c r="K66" s="148"/>
      <c r="L66" s="50"/>
      <c r="N66" s="161"/>
    </row>
    <row r="67" spans="1:14" outlineLevel="1" x14ac:dyDescent="0.3">
      <c r="A67" s="16"/>
      <c r="B67" s="37" t="s">
        <v>118</v>
      </c>
      <c r="C67" s="166"/>
      <c r="D67" s="59" t="str">
        <f>L68</f>
        <v/>
      </c>
      <c r="E67" s="59" t="str">
        <f>M67</f>
        <v/>
      </c>
      <c r="F67" s="183"/>
      <c r="G67" s="9"/>
      <c r="H67" s="156">
        <f>COUNTA(E68:E77)+COUNTBLANK(E68:E77)</f>
        <v>10</v>
      </c>
      <c r="I67" s="156">
        <f>COUNTIF(E68:E77,"nvt")</f>
        <v>0</v>
      </c>
      <c r="J67" s="156">
        <f>COUNTA(E68:E77)</f>
        <v>0</v>
      </c>
      <c r="K67" s="156">
        <f>COUNTIF(E68:E77,"niet voldaan")</f>
        <v>0</v>
      </c>
      <c r="L67" s="98"/>
      <c r="M67" s="151" t="str">
        <f>IF(H67=I67,"nvt",(IF(AND(H67=J67,K67&lt;1),"uitstekend", "")))</f>
        <v/>
      </c>
      <c r="N67" s="161" t="s">
        <v>36</v>
      </c>
    </row>
    <row r="68" spans="1:14" ht="43.2" outlineLevel="2" x14ac:dyDescent="0.3">
      <c r="A68" s="17"/>
      <c r="B68" s="123" t="s">
        <v>38</v>
      </c>
      <c r="C68" s="126" t="s">
        <v>119</v>
      </c>
      <c r="D68" s="173"/>
      <c r="E68" s="173"/>
      <c r="F68" s="174"/>
      <c r="G68" s="4"/>
      <c r="H68" s="156">
        <f>COUNTA(D68:D75)+COUNTBLANK(D68:D75)</f>
        <v>8</v>
      </c>
      <c r="I68" s="156">
        <f>COUNTIF(D68:D75,"nvt")</f>
        <v>0</v>
      </c>
      <c r="J68" s="156">
        <f>COUNTA(D68:D75)</f>
        <v>0</v>
      </c>
      <c r="K68" s="156">
        <f>COUNTIF(D68:D75,"niet voldaan")</f>
        <v>0</v>
      </c>
      <c r="L68" s="150" t="str">
        <f>IF(H68=I68,"nvt",(IF(AND(J68=H68,K68&lt;1),"beter", "")))</f>
        <v/>
      </c>
      <c r="M68" s="98"/>
      <c r="N68" s="161" t="s">
        <v>35</v>
      </c>
    </row>
    <row r="69" spans="1:14" ht="28.8" outlineLevel="2" x14ac:dyDescent="0.3">
      <c r="A69" s="10"/>
      <c r="B69" s="40" t="s">
        <v>120</v>
      </c>
      <c r="C69" s="43" t="s">
        <v>121</v>
      </c>
      <c r="D69" s="171"/>
      <c r="E69" s="174"/>
      <c r="F69" s="190"/>
      <c r="G69" s="4"/>
      <c r="H69" s="148"/>
      <c r="I69" s="148"/>
      <c r="J69" s="148"/>
      <c r="K69" s="148"/>
      <c r="L69" s="105"/>
      <c r="N69" s="161"/>
    </row>
    <row r="70" spans="1:14" ht="100.8" outlineLevel="2" x14ac:dyDescent="0.3">
      <c r="A70" s="10"/>
      <c r="B70" s="42" t="s">
        <v>122</v>
      </c>
      <c r="C70" s="76" t="s">
        <v>123</v>
      </c>
      <c r="D70" s="171"/>
      <c r="E70" s="174"/>
      <c r="F70" s="190"/>
      <c r="G70" s="4"/>
      <c r="H70" s="148"/>
      <c r="I70" s="148"/>
      <c r="J70" s="148"/>
      <c r="K70" s="148"/>
      <c r="L70" s="50"/>
      <c r="N70" s="161"/>
    </row>
    <row r="71" spans="1:14" ht="28.8" outlineLevel="2" x14ac:dyDescent="0.3">
      <c r="A71" s="10"/>
      <c r="B71" s="42" t="s">
        <v>124</v>
      </c>
      <c r="C71" s="95" t="s">
        <v>125</v>
      </c>
      <c r="D71" s="171"/>
      <c r="E71" s="174"/>
      <c r="F71" s="190"/>
      <c r="G71" s="4"/>
      <c r="H71" s="148"/>
      <c r="I71" s="148"/>
      <c r="J71" s="148"/>
      <c r="K71" s="148"/>
      <c r="L71" s="50"/>
      <c r="N71" s="161"/>
    </row>
    <row r="72" spans="1:14" ht="100.8" outlineLevel="2" x14ac:dyDescent="0.3">
      <c r="A72" s="10"/>
      <c r="B72" s="40" t="s">
        <v>126</v>
      </c>
      <c r="C72" s="76" t="s">
        <v>127</v>
      </c>
      <c r="D72" s="171"/>
      <c r="E72" s="174"/>
      <c r="F72" s="190"/>
      <c r="G72" s="4"/>
      <c r="H72" s="148"/>
      <c r="I72" s="148"/>
      <c r="J72" s="148"/>
      <c r="K72" s="148"/>
      <c r="L72" s="50"/>
      <c r="N72" s="161"/>
    </row>
    <row r="73" spans="1:14" outlineLevel="2" x14ac:dyDescent="0.3">
      <c r="A73" s="10"/>
      <c r="B73" s="42" t="s">
        <v>128</v>
      </c>
      <c r="C73" s="43" t="s">
        <v>129</v>
      </c>
      <c r="D73" s="171"/>
      <c r="E73" s="174"/>
      <c r="F73" s="190"/>
      <c r="G73" s="4"/>
      <c r="H73" s="148"/>
      <c r="I73" s="148"/>
      <c r="J73" s="148"/>
      <c r="K73" s="148"/>
      <c r="L73" s="50"/>
      <c r="N73" s="161"/>
    </row>
    <row r="74" spans="1:14" outlineLevel="2" x14ac:dyDescent="0.3">
      <c r="A74" s="10"/>
      <c r="B74" s="42" t="s">
        <v>130</v>
      </c>
      <c r="C74" s="43" t="s">
        <v>131</v>
      </c>
      <c r="D74" s="171"/>
      <c r="E74" s="174"/>
      <c r="F74" s="190"/>
      <c r="G74" s="4"/>
      <c r="H74" s="148"/>
      <c r="I74" s="148"/>
      <c r="J74" s="148"/>
      <c r="K74" s="148"/>
      <c r="L74" s="50"/>
      <c r="N74" s="161"/>
    </row>
    <row r="75" spans="1:14" outlineLevel="2" x14ac:dyDescent="0.3">
      <c r="A75" s="10"/>
      <c r="B75" s="42" t="s">
        <v>132</v>
      </c>
      <c r="C75" s="43" t="s">
        <v>133</v>
      </c>
      <c r="D75" s="171"/>
      <c r="E75" s="174"/>
      <c r="F75" s="190"/>
      <c r="G75" s="4"/>
      <c r="H75" s="148"/>
      <c r="I75" s="148"/>
      <c r="J75" s="148"/>
      <c r="K75" s="148"/>
      <c r="L75" s="50"/>
      <c r="N75" s="161"/>
    </row>
    <row r="76" spans="1:14" ht="57.6" outlineLevel="2" x14ac:dyDescent="0.3">
      <c r="A76" s="10"/>
      <c r="B76" s="107" t="s">
        <v>120</v>
      </c>
      <c r="C76" s="77" t="s">
        <v>134</v>
      </c>
      <c r="D76" s="58"/>
      <c r="E76" s="174"/>
      <c r="F76" s="192"/>
      <c r="G76" s="4"/>
      <c r="H76" s="148"/>
      <c r="I76" s="148"/>
      <c r="J76" s="148"/>
      <c r="K76" s="148"/>
      <c r="L76" s="105"/>
      <c r="N76" s="161"/>
    </row>
    <row r="77" spans="1:14" ht="43.2" outlineLevel="2" x14ac:dyDescent="0.3">
      <c r="A77" s="10"/>
      <c r="B77" s="109" t="s">
        <v>126</v>
      </c>
      <c r="C77" s="143" t="s">
        <v>135</v>
      </c>
      <c r="D77" s="106"/>
      <c r="E77" s="174"/>
      <c r="F77" s="190"/>
      <c r="G77" s="4"/>
      <c r="H77" s="148"/>
      <c r="I77" s="148"/>
      <c r="J77" s="148"/>
      <c r="K77" s="148"/>
      <c r="L77" s="50"/>
      <c r="N77" s="161"/>
    </row>
    <row r="78" spans="1:14" outlineLevel="1" x14ac:dyDescent="0.3">
      <c r="A78" s="4"/>
      <c r="B78" s="27"/>
      <c r="C78" s="13"/>
      <c r="D78" s="31"/>
      <c r="E78" s="31"/>
      <c r="F78" s="193"/>
      <c r="G78" s="4"/>
      <c r="H78" s="148"/>
      <c r="I78" s="148"/>
      <c r="J78" s="148"/>
      <c r="K78" s="148"/>
      <c r="L78" s="50"/>
      <c r="N78" s="161"/>
    </row>
    <row r="79" spans="1:14" outlineLevel="1" x14ac:dyDescent="0.3">
      <c r="A79" s="16"/>
      <c r="B79" s="37" t="s">
        <v>136</v>
      </c>
      <c r="C79" s="166"/>
      <c r="D79" s="59" t="str">
        <f>L80</f>
        <v/>
      </c>
      <c r="E79" s="59" t="str">
        <f>M79</f>
        <v/>
      </c>
      <c r="F79" s="183"/>
      <c r="G79" s="9"/>
      <c r="H79" s="156">
        <f>COUNTA(E80:E84)+COUNTBLANK(E80:E84)</f>
        <v>5</v>
      </c>
      <c r="I79" s="156">
        <f>COUNTIF(E80:E84,"nvt")</f>
        <v>0</v>
      </c>
      <c r="J79" s="156">
        <f>COUNTA(E80:E84)</f>
        <v>0</v>
      </c>
      <c r="K79" s="156">
        <f>COUNTIF(E80:E84,"niet voldaan")</f>
        <v>0</v>
      </c>
      <c r="L79" s="98"/>
      <c r="M79" s="151" t="str">
        <f>IF(H79=I79,"nvt",(IF(AND(H79=J79,K79&lt;1),"uitstekend", "")))</f>
        <v/>
      </c>
      <c r="N79" s="161" t="s">
        <v>36</v>
      </c>
    </row>
    <row r="80" spans="1:14" ht="28.8" outlineLevel="2" x14ac:dyDescent="0.3">
      <c r="A80" s="17"/>
      <c r="B80" s="123" t="s">
        <v>38</v>
      </c>
      <c r="C80" s="126" t="s">
        <v>137</v>
      </c>
      <c r="D80" s="173"/>
      <c r="E80" s="173"/>
      <c r="F80" s="174"/>
      <c r="G80" s="4"/>
      <c r="H80" s="156">
        <f>COUNTA(D80:D82)+COUNTBLANK(D80:D82)</f>
        <v>3</v>
      </c>
      <c r="I80" s="156">
        <f>COUNTIF(D80:D82,"nvt")</f>
        <v>0</v>
      </c>
      <c r="J80" s="156">
        <f>COUNTA(D80:D82)</f>
        <v>0</v>
      </c>
      <c r="K80" s="156">
        <f>COUNTIF(D80:D82,"niet voldaan")</f>
        <v>0</v>
      </c>
      <c r="L80" s="150" t="str">
        <f>IF(H80=I80,"nvt",(IF(AND(J80=H80,K80&lt;1),"beter", "")))</f>
        <v/>
      </c>
      <c r="M80" s="98"/>
      <c r="N80" s="161" t="s">
        <v>35</v>
      </c>
    </row>
    <row r="81" spans="1:14" ht="100.8" outlineLevel="2" x14ac:dyDescent="0.3">
      <c r="A81" s="10"/>
      <c r="B81" s="42" t="s">
        <v>138</v>
      </c>
      <c r="C81" s="76" t="s">
        <v>139</v>
      </c>
      <c r="D81" s="171"/>
      <c r="E81" s="171"/>
      <c r="F81" s="190"/>
      <c r="G81" s="4"/>
      <c r="H81" s="148"/>
      <c r="I81" s="148"/>
      <c r="J81" s="148"/>
      <c r="K81" s="148"/>
      <c r="L81" s="50"/>
      <c r="N81" s="161"/>
    </row>
    <row r="82" spans="1:14" ht="57.6" outlineLevel="2" x14ac:dyDescent="0.3">
      <c r="A82" s="10"/>
      <c r="B82" s="42" t="s">
        <v>128</v>
      </c>
      <c r="C82" s="81" t="s">
        <v>140</v>
      </c>
      <c r="D82" s="171"/>
      <c r="E82" s="171"/>
      <c r="F82" s="194"/>
      <c r="G82" s="4"/>
      <c r="H82" s="148"/>
      <c r="I82" s="148"/>
      <c r="J82" s="148"/>
      <c r="K82" s="148"/>
      <c r="L82" s="50"/>
      <c r="N82" s="161"/>
    </row>
    <row r="83" spans="1:14" ht="43.2" outlineLevel="2" x14ac:dyDescent="0.3">
      <c r="A83" s="10"/>
      <c r="B83" s="108" t="s">
        <v>128</v>
      </c>
      <c r="C83" s="77" t="s">
        <v>141</v>
      </c>
      <c r="D83" s="58"/>
      <c r="E83" s="171"/>
      <c r="F83" s="192"/>
      <c r="G83" s="4"/>
      <c r="H83" s="148"/>
      <c r="I83" s="148"/>
      <c r="J83" s="148"/>
      <c r="K83" s="148"/>
      <c r="L83" s="50"/>
      <c r="N83" s="161"/>
    </row>
    <row r="84" spans="1:14" ht="28.8" outlineLevel="2" x14ac:dyDescent="0.3">
      <c r="A84" s="10"/>
      <c r="B84" s="131" t="s">
        <v>142</v>
      </c>
      <c r="C84" s="143" t="s">
        <v>143</v>
      </c>
      <c r="D84" s="106"/>
      <c r="E84" s="171"/>
      <c r="F84" s="192"/>
      <c r="G84" s="4"/>
      <c r="H84" s="148"/>
      <c r="I84" s="148"/>
      <c r="J84" s="148"/>
      <c r="K84" s="148"/>
      <c r="L84" s="50"/>
      <c r="N84" s="161"/>
    </row>
    <row r="85" spans="1:14" outlineLevel="1" x14ac:dyDescent="0.3">
      <c r="A85" s="4"/>
      <c r="B85" s="27"/>
      <c r="C85" s="13"/>
      <c r="D85" s="31"/>
      <c r="E85" s="31"/>
      <c r="F85" s="193"/>
      <c r="G85" s="4"/>
      <c r="H85" s="148"/>
      <c r="I85" s="148"/>
      <c r="J85" s="148"/>
      <c r="K85" s="148"/>
      <c r="L85" s="50"/>
      <c r="N85" s="161"/>
    </row>
    <row r="86" spans="1:14" outlineLevel="1" x14ac:dyDescent="0.3">
      <c r="A86" s="16"/>
      <c r="B86" s="37" t="s">
        <v>144</v>
      </c>
      <c r="C86" s="166"/>
      <c r="D86" s="59" t="str">
        <f>L87</f>
        <v/>
      </c>
      <c r="E86" s="59" t="str">
        <f>M86</f>
        <v/>
      </c>
      <c r="F86" s="183"/>
      <c r="G86" s="9"/>
      <c r="H86" s="156">
        <f>COUNTA(E87:E97)+COUNTBLANK(E87:E97)</f>
        <v>11</v>
      </c>
      <c r="I86" s="156">
        <f>COUNTIF(E87:E97,"nvt")</f>
        <v>0</v>
      </c>
      <c r="J86" s="156">
        <f>COUNTA(E87:E97)</f>
        <v>0</v>
      </c>
      <c r="K86" s="156">
        <f>COUNTIF(E87:E97,"niet voldaan")</f>
        <v>0</v>
      </c>
      <c r="L86" s="98"/>
      <c r="M86" s="151" t="str">
        <f>IF(H86=I86,"nvt",(IF(AND(H86=J86,K86&lt;1),"uitstekend", "")))</f>
        <v/>
      </c>
      <c r="N86" s="161" t="s">
        <v>36</v>
      </c>
    </row>
    <row r="87" spans="1:14" ht="72" outlineLevel="2" x14ac:dyDescent="0.3">
      <c r="A87" s="17"/>
      <c r="B87" s="123" t="s">
        <v>38</v>
      </c>
      <c r="C87" s="126" t="s">
        <v>145</v>
      </c>
      <c r="D87" s="173"/>
      <c r="E87" s="173"/>
      <c r="F87" s="174"/>
      <c r="G87" s="4"/>
      <c r="H87" s="156">
        <f>COUNTA(D87:D94)+COUNTBLANK(D87:D94)</f>
        <v>8</v>
      </c>
      <c r="I87" s="156">
        <f>COUNTIF(D87:D94,"nvt")</f>
        <v>0</v>
      </c>
      <c r="J87" s="156">
        <f>COUNTA(D87:D94)</f>
        <v>0</v>
      </c>
      <c r="K87" s="156">
        <f>COUNTIF(D87:D94,"niet voldaan")</f>
        <v>0</v>
      </c>
      <c r="L87" s="150" t="str">
        <f>IF(H87=I87,"nvt",(IF(AND(J87=H87,K87&lt;1),"beter", "")))</f>
        <v/>
      </c>
      <c r="M87" s="98"/>
      <c r="N87" s="161" t="s">
        <v>35</v>
      </c>
    </row>
    <row r="88" spans="1:14" outlineLevel="2" x14ac:dyDescent="0.3">
      <c r="A88" s="10"/>
      <c r="B88" s="40" t="s">
        <v>60</v>
      </c>
      <c r="C88" s="43" t="s">
        <v>146</v>
      </c>
      <c r="D88" s="171"/>
      <c r="E88" s="171"/>
      <c r="F88" s="190"/>
      <c r="G88" s="4"/>
      <c r="H88" s="148"/>
      <c r="I88" s="148"/>
      <c r="J88" s="148"/>
      <c r="K88" s="148"/>
      <c r="L88" s="50"/>
      <c r="N88" s="161"/>
    </row>
    <row r="89" spans="1:14" outlineLevel="2" x14ac:dyDescent="0.3">
      <c r="A89" s="10"/>
      <c r="B89" s="42" t="s">
        <v>147</v>
      </c>
      <c r="C89" s="76" t="s">
        <v>148</v>
      </c>
      <c r="D89" s="171"/>
      <c r="E89" s="171"/>
      <c r="F89" s="190"/>
      <c r="G89" s="4"/>
      <c r="H89" s="148"/>
      <c r="I89" s="148"/>
      <c r="J89" s="148"/>
      <c r="K89" s="148"/>
      <c r="L89" s="50"/>
      <c r="N89" s="161"/>
    </row>
    <row r="90" spans="1:14" outlineLevel="2" x14ac:dyDescent="0.3">
      <c r="A90" s="10"/>
      <c r="B90" s="42" t="s">
        <v>149</v>
      </c>
      <c r="C90" s="43" t="s">
        <v>150</v>
      </c>
      <c r="D90" s="171"/>
      <c r="E90" s="171"/>
      <c r="F90" s="190"/>
      <c r="G90" s="4"/>
      <c r="H90" s="148"/>
      <c r="I90" s="148"/>
      <c r="J90" s="148"/>
      <c r="K90" s="148"/>
      <c r="L90" s="50"/>
      <c r="N90" s="161"/>
    </row>
    <row r="91" spans="1:14" ht="43.2" outlineLevel="2" x14ac:dyDescent="0.3">
      <c r="A91" s="10"/>
      <c r="B91" s="40" t="s">
        <v>151</v>
      </c>
      <c r="C91" s="43" t="s">
        <v>152</v>
      </c>
      <c r="D91" s="171"/>
      <c r="E91" s="171"/>
      <c r="F91" s="190"/>
      <c r="G91" s="4"/>
      <c r="H91" s="148"/>
      <c r="I91" s="148"/>
      <c r="J91" s="148"/>
      <c r="K91" s="148"/>
      <c r="L91" s="50"/>
      <c r="N91" s="161"/>
    </row>
    <row r="92" spans="1:14" ht="43.2" outlineLevel="2" x14ac:dyDescent="0.3">
      <c r="A92" s="10"/>
      <c r="B92" s="41"/>
      <c r="C92" s="76" t="s">
        <v>153</v>
      </c>
      <c r="D92" s="171"/>
      <c r="E92" s="171"/>
      <c r="F92" s="190"/>
      <c r="G92" s="4"/>
      <c r="H92" s="148"/>
      <c r="I92" s="148"/>
      <c r="J92" s="148"/>
      <c r="K92" s="148"/>
      <c r="L92" s="50"/>
      <c r="N92" s="161"/>
    </row>
    <row r="93" spans="1:14" outlineLevel="2" x14ac:dyDescent="0.3">
      <c r="A93" s="10"/>
      <c r="B93" s="42" t="s">
        <v>154</v>
      </c>
      <c r="C93" s="43" t="s">
        <v>155</v>
      </c>
      <c r="D93" s="171"/>
      <c r="E93" s="171"/>
      <c r="F93" s="190"/>
      <c r="G93" s="4"/>
      <c r="H93" s="148"/>
      <c r="I93" s="148"/>
      <c r="J93" s="148"/>
      <c r="K93" s="148"/>
      <c r="L93" s="50"/>
      <c r="N93" s="161"/>
    </row>
    <row r="94" spans="1:14" ht="72" outlineLevel="2" x14ac:dyDescent="0.3">
      <c r="A94" s="10"/>
      <c r="B94" s="42" t="s">
        <v>156</v>
      </c>
      <c r="C94" s="43" t="s">
        <v>157</v>
      </c>
      <c r="D94" s="171"/>
      <c r="E94" s="171"/>
      <c r="F94" s="190"/>
      <c r="G94" s="4"/>
      <c r="H94" s="148"/>
      <c r="I94" s="148"/>
      <c r="J94" s="148"/>
      <c r="K94" s="148"/>
      <c r="L94" s="50"/>
      <c r="N94" s="161"/>
    </row>
    <row r="95" spans="1:14" ht="43.2" outlineLevel="2" x14ac:dyDescent="0.3">
      <c r="A95" s="10"/>
      <c r="B95" s="107" t="s">
        <v>60</v>
      </c>
      <c r="C95" s="77" t="s">
        <v>158</v>
      </c>
      <c r="D95" s="58"/>
      <c r="E95" s="171"/>
      <c r="F95" s="190"/>
      <c r="G95" s="4"/>
      <c r="H95" s="148"/>
      <c r="I95" s="148"/>
      <c r="J95" s="148"/>
      <c r="K95" s="148"/>
      <c r="L95" s="50"/>
      <c r="N95" s="161"/>
    </row>
    <row r="96" spans="1:14" outlineLevel="2" x14ac:dyDescent="0.3">
      <c r="A96" s="10"/>
      <c r="B96" s="108" t="s">
        <v>159</v>
      </c>
      <c r="C96" s="77" t="s">
        <v>160</v>
      </c>
      <c r="D96" s="106"/>
      <c r="E96" s="171"/>
      <c r="F96" s="190"/>
      <c r="G96" s="4"/>
      <c r="H96" s="148"/>
      <c r="I96" s="148"/>
      <c r="J96" s="148"/>
      <c r="K96" s="148"/>
      <c r="L96" s="50"/>
      <c r="N96" s="161"/>
    </row>
    <row r="97" spans="1:14" outlineLevel="2" x14ac:dyDescent="0.3">
      <c r="A97" s="10"/>
      <c r="B97" s="131" t="s">
        <v>161</v>
      </c>
      <c r="C97" s="143" t="s">
        <v>162</v>
      </c>
      <c r="D97" s="106"/>
      <c r="E97" s="171"/>
      <c r="F97" s="190"/>
      <c r="G97" s="4"/>
      <c r="H97" s="148"/>
      <c r="I97" s="148"/>
      <c r="J97" s="148"/>
      <c r="K97" s="148"/>
      <c r="L97" s="50"/>
      <c r="N97" s="161"/>
    </row>
    <row r="98" spans="1:14" outlineLevel="1" x14ac:dyDescent="0.3">
      <c r="A98" s="4"/>
      <c r="B98" s="27"/>
      <c r="C98" s="13"/>
      <c r="D98" s="31"/>
      <c r="E98" s="31"/>
      <c r="F98" s="193"/>
      <c r="G98" s="4"/>
      <c r="H98" s="148"/>
      <c r="I98" s="148"/>
      <c r="J98" s="148"/>
      <c r="K98" s="148"/>
      <c r="L98" s="50"/>
      <c r="N98" s="161"/>
    </row>
    <row r="99" spans="1:14" outlineLevel="1" x14ac:dyDescent="0.3">
      <c r="A99" s="16"/>
      <c r="B99" s="37" t="s">
        <v>163</v>
      </c>
      <c r="C99" s="166"/>
      <c r="D99" s="59" t="str">
        <f>IF(L100=0,"beter","")</f>
        <v/>
      </c>
      <c r="E99" s="59" t="str">
        <f>M99</f>
        <v/>
      </c>
      <c r="F99" s="183"/>
      <c r="G99" s="9"/>
      <c r="H99" s="156">
        <f>COUNTA(E100:E105)+COUNTBLANK(E100:E105)</f>
        <v>6</v>
      </c>
      <c r="I99" s="156">
        <f>COUNTIF(E100:E105,"nvt")</f>
        <v>0</v>
      </c>
      <c r="J99" s="156">
        <f>COUNTA(E100:E105)</f>
        <v>0</v>
      </c>
      <c r="K99" s="156">
        <f>COUNTIF(E100:E105,"niet voldaan")</f>
        <v>0</v>
      </c>
      <c r="L99" s="98"/>
      <c r="M99" s="151" t="str">
        <f>IF(H99=I99,"nvt",(IF(AND(H99=J99,K99&lt;1),"uitstekend", "")))</f>
        <v/>
      </c>
      <c r="N99" s="161" t="s">
        <v>36</v>
      </c>
    </row>
    <row r="100" spans="1:14" outlineLevel="2" x14ac:dyDescent="0.3">
      <c r="A100" s="17"/>
      <c r="B100" s="123" t="s">
        <v>38</v>
      </c>
      <c r="C100" s="126" t="s">
        <v>103</v>
      </c>
      <c r="D100" s="173"/>
      <c r="E100" s="173"/>
      <c r="F100" s="174"/>
      <c r="G100" s="4"/>
      <c r="H100" s="156">
        <f>COUNTA(D100:D104)+COUNTBLANK(D100:D104)</f>
        <v>5</v>
      </c>
      <c r="I100" s="156">
        <f>COUNTIF(D100:D104,"nvt")</f>
        <v>0</v>
      </c>
      <c r="J100" s="156">
        <f>COUNTA(D100:D104)</f>
        <v>0</v>
      </c>
      <c r="K100" s="156">
        <f>COUNTIF(D100:D104,"niet voldaan")</f>
        <v>0</v>
      </c>
      <c r="L100" s="150" t="str">
        <f>IF(H100=I100,"nvt",(IF(AND(J100=H100,K100&lt;1),"beter", "")))</f>
        <v/>
      </c>
      <c r="M100" s="98"/>
      <c r="N100" s="161" t="s">
        <v>35</v>
      </c>
    </row>
    <row r="101" spans="1:14" outlineLevel="2" x14ac:dyDescent="0.3">
      <c r="A101" s="10"/>
      <c r="B101" s="46" t="s">
        <v>104</v>
      </c>
      <c r="C101" s="82" t="s">
        <v>164</v>
      </c>
      <c r="D101" s="174"/>
      <c r="E101" s="174"/>
      <c r="F101" s="190"/>
      <c r="G101" s="4"/>
      <c r="H101" s="148"/>
      <c r="I101" s="148"/>
      <c r="J101" s="148"/>
      <c r="K101" s="148"/>
      <c r="L101" s="50"/>
      <c r="N101" s="161"/>
    </row>
    <row r="102" spans="1:14" ht="57.6" outlineLevel="2" x14ac:dyDescent="0.3">
      <c r="A102" s="10"/>
      <c r="B102" s="40" t="s">
        <v>106</v>
      </c>
      <c r="C102" s="83" t="s">
        <v>165</v>
      </c>
      <c r="D102" s="174"/>
      <c r="E102" s="174"/>
      <c r="F102" s="190"/>
      <c r="G102" s="4"/>
      <c r="H102" s="148"/>
      <c r="I102" s="148"/>
      <c r="J102" s="148"/>
      <c r="K102" s="148"/>
      <c r="L102" s="50"/>
      <c r="N102" s="161"/>
    </row>
    <row r="103" spans="1:14" ht="43.2" outlineLevel="2" x14ac:dyDescent="0.3">
      <c r="A103" s="10"/>
      <c r="B103" s="46" t="s">
        <v>74</v>
      </c>
      <c r="C103" s="47" t="s">
        <v>166</v>
      </c>
      <c r="D103" s="174"/>
      <c r="E103" s="174"/>
      <c r="F103" s="190"/>
      <c r="G103" s="4"/>
      <c r="H103" s="148"/>
      <c r="I103" s="148"/>
      <c r="J103" s="148"/>
      <c r="K103" s="148"/>
      <c r="L103" s="50"/>
      <c r="N103" s="161"/>
    </row>
    <row r="104" spans="1:14" ht="28.8" outlineLevel="2" x14ac:dyDescent="0.3">
      <c r="A104" s="10"/>
      <c r="B104" s="78" t="s">
        <v>115</v>
      </c>
      <c r="C104" s="47" t="s">
        <v>167</v>
      </c>
      <c r="D104" s="174"/>
      <c r="E104" s="174"/>
      <c r="F104" s="190"/>
      <c r="G104" s="4"/>
      <c r="H104" s="148"/>
      <c r="I104" s="148"/>
      <c r="J104" s="148"/>
      <c r="K104" s="148"/>
      <c r="L104" s="50"/>
      <c r="N104" s="161"/>
    </row>
    <row r="105" spans="1:14" ht="28.8" outlineLevel="2" x14ac:dyDescent="0.3">
      <c r="A105" s="10"/>
      <c r="B105" s="109" t="s">
        <v>115</v>
      </c>
      <c r="C105" s="84" t="s">
        <v>168</v>
      </c>
      <c r="D105" s="58"/>
      <c r="E105" s="174"/>
      <c r="F105" s="190"/>
      <c r="G105" s="4"/>
      <c r="H105" s="148"/>
      <c r="I105" s="148"/>
      <c r="J105" s="148"/>
      <c r="K105" s="148"/>
      <c r="L105" s="50"/>
      <c r="N105" s="161"/>
    </row>
    <row r="106" spans="1:14" x14ac:dyDescent="0.3">
      <c r="C106" s="167"/>
      <c r="D106" s="110"/>
      <c r="E106" s="50"/>
      <c r="F106" s="195"/>
      <c r="H106" s="158"/>
      <c r="I106" s="158"/>
      <c r="J106" s="158"/>
      <c r="K106" s="158"/>
      <c r="L106" s="50"/>
      <c r="N106" s="161"/>
    </row>
    <row r="107" spans="1:14" ht="18" x14ac:dyDescent="0.3">
      <c r="A107" s="14"/>
      <c r="B107" s="45" t="s">
        <v>169</v>
      </c>
      <c r="C107" s="32"/>
      <c r="D107" s="172"/>
      <c r="E107" s="172"/>
      <c r="F107" s="186"/>
      <c r="G107" s="4"/>
      <c r="H107" s="148"/>
      <c r="I107" s="148"/>
      <c r="J107" s="148"/>
      <c r="K107" s="148"/>
      <c r="L107" s="129"/>
      <c r="M107" s="130"/>
      <c r="N107" s="161"/>
    </row>
    <row r="108" spans="1:14" outlineLevel="1" x14ac:dyDescent="0.3">
      <c r="C108" s="167"/>
      <c r="D108" s="50"/>
      <c r="E108" s="50"/>
      <c r="F108" s="195"/>
      <c r="H108" s="158"/>
      <c r="I108" s="158"/>
      <c r="J108" s="158"/>
      <c r="K108" s="158"/>
      <c r="N108" s="161"/>
    </row>
    <row r="109" spans="1:14" outlineLevel="1" x14ac:dyDescent="0.3">
      <c r="A109" s="16"/>
      <c r="B109" s="37" t="s">
        <v>170</v>
      </c>
      <c r="C109" s="166"/>
      <c r="D109" s="59" t="str">
        <f>L110</f>
        <v/>
      </c>
      <c r="E109" s="59" t="str">
        <f>M109</f>
        <v/>
      </c>
      <c r="F109" s="183"/>
      <c r="G109" s="9"/>
      <c r="H109" s="156">
        <f>COUNTA(E110:E112)+COUNTBLANK(E110:E112)</f>
        <v>3</v>
      </c>
      <c r="I109" s="156">
        <f>COUNTIF(E110:E112,"nvt")</f>
        <v>0</v>
      </c>
      <c r="J109" s="156">
        <f>COUNTA(E110:E112)</f>
        <v>0</v>
      </c>
      <c r="K109" s="156">
        <f>COUNTIF(E110:E112,"niet voldaan")</f>
        <v>0</v>
      </c>
      <c r="L109" s="98"/>
      <c r="M109" s="151" t="str">
        <f>IF(H109=I109,"nvt",(IF(AND(H109=J109,K109&lt;1),"uitstekend", "")))</f>
        <v/>
      </c>
      <c r="N109" s="161" t="s">
        <v>36</v>
      </c>
    </row>
    <row r="110" spans="1:14" ht="43.2" outlineLevel="2" x14ac:dyDescent="0.3">
      <c r="A110" s="17"/>
      <c r="B110" s="123" t="s">
        <v>38</v>
      </c>
      <c r="C110" s="126" t="s">
        <v>171</v>
      </c>
      <c r="D110" s="173"/>
      <c r="E110" s="173"/>
      <c r="F110" s="174"/>
      <c r="G110" s="4"/>
      <c r="H110" s="156">
        <f>COUNTA(D110:D112)+COUNTBLANK(D110:D112)</f>
        <v>3</v>
      </c>
      <c r="I110" s="156">
        <f>COUNTIF(D110:D112,"nvt")</f>
        <v>0</v>
      </c>
      <c r="J110" s="156">
        <f>COUNTA(D110:D112)</f>
        <v>0</v>
      </c>
      <c r="K110" s="156">
        <f>COUNTIF(D110:D112,"niet voldaan")</f>
        <v>0</v>
      </c>
      <c r="L110" s="150" t="str">
        <f>IF(H110=I110,"nvt",(IF(AND(J110=H110,K110&lt;1),"beter", "")))</f>
        <v/>
      </c>
      <c r="M110" s="98"/>
      <c r="N110" s="161" t="s">
        <v>35</v>
      </c>
    </row>
    <row r="111" spans="1:14" ht="144" outlineLevel="2" x14ac:dyDescent="0.3">
      <c r="A111" s="10"/>
      <c r="B111" s="46" t="s">
        <v>172</v>
      </c>
      <c r="C111" s="82" t="s">
        <v>173</v>
      </c>
      <c r="D111" s="174"/>
      <c r="E111" s="174"/>
      <c r="F111" s="190"/>
      <c r="G111" s="4"/>
      <c r="H111" s="148"/>
      <c r="I111" s="148"/>
      <c r="J111" s="148"/>
      <c r="K111" s="148"/>
      <c r="L111" s="50"/>
      <c r="N111" s="161"/>
    </row>
    <row r="112" spans="1:14" ht="28.8" outlineLevel="2" x14ac:dyDescent="0.3">
      <c r="A112" s="10"/>
      <c r="B112" s="80" t="s">
        <v>174</v>
      </c>
      <c r="C112" s="142" t="s">
        <v>175</v>
      </c>
      <c r="D112" s="174"/>
      <c r="E112" s="174"/>
      <c r="F112" s="190"/>
      <c r="G112" s="4"/>
      <c r="H112" s="148"/>
      <c r="I112" s="148"/>
      <c r="J112" s="148"/>
      <c r="K112" s="148"/>
      <c r="L112" s="50"/>
      <c r="N112" s="161"/>
    </row>
    <row r="113" spans="1:14" outlineLevel="1" x14ac:dyDescent="0.3">
      <c r="A113" s="4"/>
      <c r="B113" s="27"/>
      <c r="C113" s="13"/>
      <c r="D113" s="31"/>
      <c r="E113" s="31"/>
      <c r="F113" s="193"/>
      <c r="G113" s="4"/>
      <c r="H113" s="148"/>
      <c r="I113" s="148"/>
      <c r="J113" s="148"/>
      <c r="K113" s="148"/>
      <c r="L113" s="50"/>
      <c r="N113" s="161"/>
    </row>
    <row r="114" spans="1:14" outlineLevel="1" x14ac:dyDescent="0.3">
      <c r="A114" s="16"/>
      <c r="B114" s="37" t="s">
        <v>176</v>
      </c>
      <c r="C114" s="166"/>
      <c r="D114" s="59" t="str">
        <f>L115</f>
        <v/>
      </c>
      <c r="E114" s="59" t="str">
        <f>M114</f>
        <v/>
      </c>
      <c r="F114" s="196"/>
      <c r="G114" s="9"/>
      <c r="H114" s="156">
        <f>COUNTA(E115:E131)+COUNTBLANK(E115:E131)</f>
        <v>17</v>
      </c>
      <c r="I114" s="156">
        <f>COUNTIF(E115:E131,"nvt")</f>
        <v>0</v>
      </c>
      <c r="J114" s="156">
        <f>COUNTA(E115:E131)</f>
        <v>0</v>
      </c>
      <c r="K114" s="156">
        <f>COUNTIF(E115:E131,"niet voldaan")</f>
        <v>0</v>
      </c>
      <c r="L114" s="98"/>
      <c r="M114" s="151" t="str">
        <f>IF(H114=I114,"nvt",(IF(AND(H114=J114,K114&lt;1),"uitstekend", "")))</f>
        <v/>
      </c>
      <c r="N114" s="161" t="s">
        <v>36</v>
      </c>
    </row>
    <row r="115" spans="1:14" ht="28.8" outlineLevel="2" x14ac:dyDescent="0.3">
      <c r="A115" s="17"/>
      <c r="B115" s="123" t="s">
        <v>38</v>
      </c>
      <c r="C115" s="126" t="s">
        <v>177</v>
      </c>
      <c r="D115" s="173"/>
      <c r="E115" s="173"/>
      <c r="F115" s="174"/>
      <c r="G115" s="4"/>
      <c r="H115" s="156">
        <f>COUNTA(D115:D126)+COUNTBLANK(D115:D126)</f>
        <v>12</v>
      </c>
      <c r="I115" s="156">
        <f>COUNTIF(D115:D126,"nvt")</f>
        <v>0</v>
      </c>
      <c r="J115" s="156">
        <f>COUNTA(D115:D126)</f>
        <v>0</v>
      </c>
      <c r="K115" s="156">
        <f>COUNTIF(D115:D126,"niet voldaan")</f>
        <v>0</v>
      </c>
      <c r="L115" s="150" t="str">
        <f>IF(H115=I115,"nvt",(IF(AND(J115=H115,K115&lt;1),"beter", "")))</f>
        <v/>
      </c>
      <c r="M115" s="98"/>
      <c r="N115" s="161" t="s">
        <v>35</v>
      </c>
    </row>
    <row r="116" spans="1:14" ht="43.2" outlineLevel="2" x14ac:dyDescent="0.3">
      <c r="A116" s="10"/>
      <c r="B116" s="46" t="s">
        <v>178</v>
      </c>
      <c r="C116" s="82" t="s">
        <v>179</v>
      </c>
      <c r="D116" s="174"/>
      <c r="E116" s="174"/>
      <c r="F116" s="190"/>
      <c r="G116" s="4"/>
      <c r="H116" s="148"/>
      <c r="I116" s="148"/>
      <c r="J116" s="148"/>
      <c r="K116" s="148"/>
      <c r="L116" s="50"/>
      <c r="N116" s="161"/>
    </row>
    <row r="117" spans="1:14" outlineLevel="2" x14ac:dyDescent="0.3">
      <c r="A117" s="10"/>
      <c r="B117" s="78" t="s">
        <v>180</v>
      </c>
      <c r="C117" s="44" t="s">
        <v>181</v>
      </c>
      <c r="D117" s="174"/>
      <c r="E117" s="174"/>
      <c r="F117" s="190"/>
      <c r="G117" s="4"/>
      <c r="H117" s="148"/>
      <c r="I117" s="148"/>
      <c r="J117" s="148"/>
      <c r="K117" s="148"/>
      <c r="L117" s="50"/>
      <c r="N117" s="161"/>
    </row>
    <row r="118" spans="1:14" ht="72" outlineLevel="2" x14ac:dyDescent="0.3">
      <c r="A118" s="10"/>
      <c r="B118" s="41" t="s">
        <v>182</v>
      </c>
      <c r="C118" s="85" t="s">
        <v>183</v>
      </c>
      <c r="D118" s="174"/>
      <c r="E118" s="174"/>
      <c r="F118" s="190"/>
      <c r="G118" s="4"/>
      <c r="H118" s="148"/>
      <c r="I118" s="148"/>
      <c r="J118" s="148"/>
      <c r="K118" s="148"/>
      <c r="L118" s="50"/>
      <c r="N118" s="161"/>
    </row>
    <row r="119" spans="1:14" ht="28.8" outlineLevel="2" x14ac:dyDescent="0.3">
      <c r="A119" s="10"/>
      <c r="B119" s="41" t="s">
        <v>184</v>
      </c>
      <c r="C119" s="44" t="s">
        <v>185</v>
      </c>
      <c r="D119" s="174"/>
      <c r="E119" s="174"/>
      <c r="F119" s="190"/>
      <c r="G119" s="4"/>
      <c r="H119" s="148"/>
      <c r="I119" s="148"/>
      <c r="J119" s="148"/>
      <c r="K119" s="148"/>
      <c r="L119" s="50"/>
      <c r="N119" s="161"/>
    </row>
    <row r="120" spans="1:14" ht="57.6" outlineLevel="2" x14ac:dyDescent="0.3">
      <c r="A120" s="10"/>
      <c r="B120" s="40" t="s">
        <v>186</v>
      </c>
      <c r="C120" s="85" t="s">
        <v>187</v>
      </c>
      <c r="D120" s="174"/>
      <c r="E120" s="174"/>
      <c r="F120" s="190"/>
      <c r="G120" s="4"/>
      <c r="H120" s="148"/>
      <c r="I120" s="148"/>
      <c r="J120" s="148"/>
      <c r="K120" s="148"/>
      <c r="L120" s="50"/>
      <c r="N120" s="161"/>
    </row>
    <row r="121" spans="1:14" ht="28.8" outlineLevel="2" x14ac:dyDescent="0.3">
      <c r="A121" s="10"/>
      <c r="B121" s="41" t="s">
        <v>188</v>
      </c>
      <c r="C121" s="44" t="s">
        <v>189</v>
      </c>
      <c r="D121" s="174"/>
      <c r="E121" s="174"/>
      <c r="F121" s="190"/>
      <c r="G121" s="4"/>
      <c r="H121" s="148"/>
      <c r="I121" s="148"/>
      <c r="J121" s="148"/>
      <c r="K121" s="148"/>
      <c r="L121" s="50"/>
      <c r="N121" s="161"/>
    </row>
    <row r="122" spans="1:14" ht="28.8" outlineLevel="2" x14ac:dyDescent="0.3">
      <c r="A122" s="10"/>
      <c r="B122" s="40" t="s">
        <v>190</v>
      </c>
      <c r="C122" s="85" t="s">
        <v>191</v>
      </c>
      <c r="D122" s="174"/>
      <c r="E122" s="174"/>
      <c r="F122" s="190"/>
      <c r="G122" s="4"/>
      <c r="H122" s="148"/>
      <c r="I122" s="148"/>
      <c r="J122" s="148"/>
      <c r="K122" s="148"/>
      <c r="L122" s="50"/>
      <c r="N122" s="161"/>
    </row>
    <row r="123" spans="1:14" outlineLevel="2" x14ac:dyDescent="0.3">
      <c r="A123" s="10"/>
      <c r="B123" s="40" t="s">
        <v>192</v>
      </c>
      <c r="C123" s="44" t="s">
        <v>193</v>
      </c>
      <c r="D123" s="174"/>
      <c r="E123" s="174"/>
      <c r="F123" s="190"/>
      <c r="G123" s="4"/>
      <c r="H123" s="148"/>
      <c r="I123" s="148"/>
      <c r="J123" s="148"/>
      <c r="K123" s="148"/>
      <c r="L123" s="50"/>
      <c r="N123" s="161"/>
    </row>
    <row r="124" spans="1:14" outlineLevel="2" x14ac:dyDescent="0.3">
      <c r="A124" s="10"/>
      <c r="B124" s="41" t="s">
        <v>194</v>
      </c>
      <c r="C124" s="44" t="s">
        <v>195</v>
      </c>
      <c r="D124" s="174"/>
      <c r="E124" s="174"/>
      <c r="F124" s="190"/>
      <c r="G124" s="4"/>
      <c r="H124" s="148"/>
      <c r="I124" s="148"/>
      <c r="J124" s="148"/>
      <c r="K124" s="148"/>
      <c r="L124" s="50"/>
      <c r="N124" s="161"/>
    </row>
    <row r="125" spans="1:14" outlineLevel="2" x14ac:dyDescent="0.3">
      <c r="A125" s="10"/>
      <c r="B125" s="41" t="s">
        <v>196</v>
      </c>
      <c r="C125" s="44" t="s">
        <v>197</v>
      </c>
      <c r="D125" s="174"/>
      <c r="E125" s="174"/>
      <c r="F125" s="190"/>
      <c r="G125" s="4"/>
      <c r="H125" s="148"/>
      <c r="I125" s="148"/>
      <c r="J125" s="148"/>
      <c r="K125" s="148"/>
      <c r="L125" s="50"/>
      <c r="N125" s="161"/>
    </row>
    <row r="126" spans="1:14" ht="28.8" outlineLevel="2" x14ac:dyDescent="0.3">
      <c r="A126" s="10"/>
      <c r="B126" s="41" t="s">
        <v>198</v>
      </c>
      <c r="C126" s="44" t="s">
        <v>199</v>
      </c>
      <c r="D126" s="174"/>
      <c r="E126" s="174"/>
      <c r="F126" s="190"/>
      <c r="G126" s="4"/>
      <c r="H126" s="148"/>
      <c r="I126" s="148"/>
      <c r="J126" s="148"/>
      <c r="K126" s="148"/>
      <c r="L126" s="50"/>
      <c r="N126" s="161"/>
    </row>
    <row r="127" spans="1:14" outlineLevel="2" x14ac:dyDescent="0.3">
      <c r="A127" s="10"/>
      <c r="B127" s="107" t="s">
        <v>180</v>
      </c>
      <c r="C127" s="86" t="s">
        <v>200</v>
      </c>
      <c r="D127" s="99"/>
      <c r="E127" s="174"/>
      <c r="F127" s="190"/>
      <c r="G127" s="4"/>
      <c r="H127" s="148"/>
      <c r="I127" s="148"/>
      <c r="J127" s="148"/>
      <c r="K127" s="148"/>
      <c r="L127" s="50"/>
      <c r="N127" s="161"/>
    </row>
    <row r="128" spans="1:14" outlineLevel="2" x14ac:dyDescent="0.3">
      <c r="A128" s="10"/>
      <c r="B128" s="107" t="s">
        <v>186</v>
      </c>
      <c r="C128" s="86" t="s">
        <v>201</v>
      </c>
      <c r="D128" s="100"/>
      <c r="E128" s="174"/>
      <c r="F128" s="190"/>
      <c r="G128" s="4"/>
      <c r="H128" s="148"/>
      <c r="I128" s="148"/>
      <c r="J128" s="148"/>
      <c r="K128" s="148"/>
      <c r="L128" s="50"/>
      <c r="N128" s="161"/>
    </row>
    <row r="129" spans="1:14" ht="28.8" outlineLevel="2" x14ac:dyDescent="0.3">
      <c r="A129" s="10"/>
      <c r="B129" s="107" t="s">
        <v>190</v>
      </c>
      <c r="C129" s="86" t="s">
        <v>202</v>
      </c>
      <c r="D129" s="100"/>
      <c r="E129" s="174"/>
      <c r="F129" s="190"/>
      <c r="G129" s="4"/>
      <c r="H129" s="148"/>
      <c r="I129" s="148"/>
      <c r="J129" s="148"/>
      <c r="K129" s="148"/>
      <c r="L129" s="50"/>
      <c r="N129" s="161"/>
    </row>
    <row r="130" spans="1:14" outlineLevel="2" x14ac:dyDescent="0.3">
      <c r="A130" s="10"/>
      <c r="B130" s="111" t="s">
        <v>192</v>
      </c>
      <c r="C130" s="86" t="s">
        <v>203</v>
      </c>
      <c r="D130" s="100"/>
      <c r="E130" s="174"/>
      <c r="F130" s="190"/>
      <c r="G130" s="4"/>
      <c r="H130" s="148"/>
      <c r="I130" s="148"/>
      <c r="J130" s="148"/>
      <c r="K130" s="148"/>
      <c r="L130" s="50"/>
      <c r="N130" s="161"/>
    </row>
    <row r="131" spans="1:14" outlineLevel="2" x14ac:dyDescent="0.3">
      <c r="A131" s="10"/>
      <c r="B131" s="80"/>
      <c r="C131" s="141" t="s">
        <v>204</v>
      </c>
      <c r="D131" s="100"/>
      <c r="E131" s="174"/>
      <c r="F131" s="190"/>
      <c r="G131" s="4"/>
      <c r="H131" s="148"/>
      <c r="I131" s="148"/>
      <c r="J131" s="148"/>
      <c r="K131" s="148"/>
      <c r="L131" s="50"/>
      <c r="N131" s="161"/>
    </row>
    <row r="132" spans="1:14" outlineLevel="1" x14ac:dyDescent="0.3">
      <c r="C132" s="167"/>
      <c r="D132" s="50"/>
      <c r="E132" s="50"/>
      <c r="F132" s="195"/>
      <c r="H132" s="158"/>
      <c r="I132" s="158"/>
      <c r="J132" s="158"/>
      <c r="K132" s="158"/>
      <c r="L132" s="50"/>
      <c r="N132" s="161"/>
    </row>
    <row r="133" spans="1:14" outlineLevel="1" x14ac:dyDescent="0.3">
      <c r="A133" s="16"/>
      <c r="B133" s="37" t="s">
        <v>205</v>
      </c>
      <c r="C133" s="166"/>
      <c r="D133" s="59" t="str">
        <f>L134</f>
        <v/>
      </c>
      <c r="E133" s="59" t="str">
        <f>M133</f>
        <v/>
      </c>
      <c r="F133" s="183"/>
      <c r="G133" s="9"/>
      <c r="H133" s="156">
        <f>COUNTA(E134:E142)+COUNTBLANK(E134:E142)</f>
        <v>9</v>
      </c>
      <c r="I133" s="156">
        <f>COUNTIF(E134:E142,"nvt")</f>
        <v>0</v>
      </c>
      <c r="J133" s="156">
        <f>COUNTA(E134:E142)</f>
        <v>0</v>
      </c>
      <c r="K133" s="156">
        <f>COUNTIF(E134:E142,"niet voldaan")</f>
        <v>0</v>
      </c>
      <c r="L133" s="98"/>
      <c r="M133" s="151" t="str">
        <f>IF(H133=I133,"nvt",(IF(AND(H133=J133,K133&lt;1),"uitstekend", "")))</f>
        <v/>
      </c>
      <c r="N133" s="161" t="s">
        <v>36</v>
      </c>
    </row>
    <row r="134" spans="1:14" ht="43.2" outlineLevel="2" x14ac:dyDescent="0.3">
      <c r="A134" s="17"/>
      <c r="B134" s="123" t="s">
        <v>38</v>
      </c>
      <c r="C134" s="126" t="s">
        <v>206</v>
      </c>
      <c r="D134" s="173"/>
      <c r="E134" s="173"/>
      <c r="F134" s="174"/>
      <c r="G134" s="4"/>
      <c r="H134" s="156">
        <f>COUNTA(D134:D141)+COUNTBLANK(D134:D141)</f>
        <v>8</v>
      </c>
      <c r="I134" s="156">
        <f>COUNTIF(D134:D141,"nvt")</f>
        <v>0</v>
      </c>
      <c r="J134" s="156">
        <f>COUNTA(D134:D141)</f>
        <v>0</v>
      </c>
      <c r="K134" s="156">
        <f>COUNTIF(D134:D142,"niet voldaan")</f>
        <v>0</v>
      </c>
      <c r="L134" s="150" t="str">
        <f>IF(H134=I134,"nvt",(IF(AND(J134=H134,K134&lt;1),"beter", "")))</f>
        <v/>
      </c>
      <c r="M134" s="98"/>
      <c r="N134" s="161" t="s">
        <v>35</v>
      </c>
    </row>
    <row r="135" spans="1:14" outlineLevel="2" x14ac:dyDescent="0.3">
      <c r="A135" s="10"/>
      <c r="B135" s="41" t="s">
        <v>207</v>
      </c>
      <c r="C135" s="85" t="s">
        <v>208</v>
      </c>
      <c r="D135" s="174"/>
      <c r="E135" s="174"/>
      <c r="F135" s="190"/>
      <c r="G135" s="4"/>
      <c r="H135" s="148"/>
      <c r="I135" s="148"/>
      <c r="J135" s="148"/>
      <c r="K135" s="148"/>
      <c r="L135" s="50"/>
      <c r="N135" s="161"/>
    </row>
    <row r="136" spans="1:14" ht="72" outlineLevel="2" x14ac:dyDescent="0.3">
      <c r="A136" s="10"/>
      <c r="B136" s="41" t="s">
        <v>72</v>
      </c>
      <c r="C136" s="44" t="s">
        <v>209</v>
      </c>
      <c r="D136" s="174"/>
      <c r="E136" s="174"/>
      <c r="F136" s="190"/>
      <c r="G136" s="4"/>
      <c r="H136" s="148"/>
      <c r="I136" s="148"/>
      <c r="J136" s="148"/>
      <c r="K136" s="148"/>
      <c r="L136" s="50"/>
      <c r="N136" s="161"/>
    </row>
    <row r="137" spans="1:14" ht="57.6" outlineLevel="2" x14ac:dyDescent="0.3">
      <c r="A137" s="10"/>
      <c r="B137" s="41" t="s">
        <v>210</v>
      </c>
      <c r="C137" s="85" t="s">
        <v>211</v>
      </c>
      <c r="D137" s="174"/>
      <c r="E137" s="174"/>
      <c r="F137" s="190"/>
      <c r="G137" s="4"/>
      <c r="H137" s="148"/>
      <c r="I137" s="148"/>
      <c r="J137" s="148"/>
      <c r="K137" s="148"/>
      <c r="L137" s="50"/>
      <c r="N137" s="161"/>
    </row>
    <row r="138" spans="1:14" ht="43.2" outlineLevel="2" x14ac:dyDescent="0.3">
      <c r="A138" s="10"/>
      <c r="B138" s="40" t="s">
        <v>190</v>
      </c>
      <c r="C138" s="85" t="s">
        <v>212</v>
      </c>
      <c r="D138" s="174"/>
      <c r="E138" s="174"/>
      <c r="F138" s="190"/>
      <c r="G138" s="4"/>
      <c r="H138" s="148"/>
      <c r="I138" s="148"/>
      <c r="J138" s="148"/>
      <c r="K138" s="148"/>
      <c r="L138" s="50"/>
      <c r="N138" s="161"/>
    </row>
    <row r="139" spans="1:14" outlineLevel="2" x14ac:dyDescent="0.3">
      <c r="A139" s="10"/>
      <c r="B139" s="41" t="s">
        <v>213</v>
      </c>
      <c r="C139" s="85" t="s">
        <v>214</v>
      </c>
      <c r="D139" s="174"/>
      <c r="E139" s="174"/>
      <c r="F139" s="190"/>
      <c r="G139" s="4"/>
      <c r="H139" s="148"/>
      <c r="I139" s="148"/>
      <c r="J139" s="148"/>
      <c r="K139" s="148"/>
      <c r="L139" s="50"/>
      <c r="N139" s="161"/>
    </row>
    <row r="140" spans="1:14" ht="43.2" outlineLevel="2" x14ac:dyDescent="0.3">
      <c r="A140" s="10"/>
      <c r="B140" s="79" t="s">
        <v>215</v>
      </c>
      <c r="C140" s="44" t="s">
        <v>216</v>
      </c>
      <c r="D140" s="174"/>
      <c r="E140" s="174"/>
      <c r="F140" s="190"/>
      <c r="G140" s="4"/>
      <c r="H140" s="148"/>
      <c r="I140" s="148"/>
      <c r="J140" s="148"/>
      <c r="K140" s="148"/>
      <c r="L140" s="50"/>
      <c r="N140" s="161"/>
    </row>
    <row r="141" spans="1:14" ht="28.8" outlineLevel="2" x14ac:dyDescent="0.3">
      <c r="A141" s="10"/>
      <c r="B141" s="42" t="s">
        <v>74</v>
      </c>
      <c r="C141" s="44" t="s">
        <v>217</v>
      </c>
      <c r="D141" s="174"/>
      <c r="E141" s="174"/>
      <c r="F141" s="190"/>
      <c r="G141" s="4"/>
      <c r="H141" s="148"/>
      <c r="I141" s="148"/>
      <c r="J141" s="148"/>
      <c r="K141" s="148"/>
      <c r="L141" s="50"/>
      <c r="N141" s="161"/>
    </row>
    <row r="142" spans="1:14" ht="28.8" outlineLevel="2" x14ac:dyDescent="0.3">
      <c r="A142" s="10"/>
      <c r="B142" s="109" t="s">
        <v>190</v>
      </c>
      <c r="C142" s="141" t="s">
        <v>218</v>
      </c>
      <c r="D142" s="99"/>
      <c r="E142" s="174"/>
      <c r="F142" s="190"/>
      <c r="G142" s="4"/>
      <c r="H142" s="148"/>
      <c r="I142" s="148"/>
      <c r="J142" s="148"/>
      <c r="K142" s="148"/>
      <c r="L142" s="50"/>
      <c r="N142" s="161"/>
    </row>
    <row r="143" spans="1:14" outlineLevel="1" x14ac:dyDescent="0.3">
      <c r="C143" s="167"/>
      <c r="D143" s="50"/>
      <c r="E143" s="50"/>
      <c r="F143" s="195"/>
      <c r="H143" s="158"/>
      <c r="I143" s="158"/>
      <c r="J143" s="158"/>
      <c r="K143" s="158"/>
      <c r="L143" s="50"/>
      <c r="N143" s="161"/>
    </row>
    <row r="144" spans="1:14" outlineLevel="1" x14ac:dyDescent="0.3">
      <c r="A144" s="16"/>
      <c r="B144" s="37" t="s">
        <v>219</v>
      </c>
      <c r="C144" s="166"/>
      <c r="D144" s="59" t="str">
        <f>L145</f>
        <v/>
      </c>
      <c r="E144" s="59" t="str">
        <f>M144</f>
        <v/>
      </c>
      <c r="F144" s="183"/>
      <c r="G144" s="9"/>
      <c r="H144" s="156">
        <f>COUNTA(E145:E160)+COUNTBLANK(E145:E160)</f>
        <v>16</v>
      </c>
      <c r="I144" s="156">
        <f>COUNTIF(E145:E160,"nvt")</f>
        <v>0</v>
      </c>
      <c r="J144" s="156">
        <f>COUNTA(E145:E160)</f>
        <v>0</v>
      </c>
      <c r="K144" s="156">
        <f>COUNTIF(E145:E160,"niet voldaan")</f>
        <v>0</v>
      </c>
      <c r="L144" s="98"/>
      <c r="M144" s="151" t="str">
        <f>IF(H144=I144,"nvt",(IF(AND(H144=J144,K144&lt;1),"uitstekend", "")))</f>
        <v/>
      </c>
      <c r="N144" s="161" t="s">
        <v>36</v>
      </c>
    </row>
    <row r="145" spans="1:14" ht="28.8" outlineLevel="2" x14ac:dyDescent="0.3">
      <c r="A145" s="17"/>
      <c r="B145" s="123" t="s">
        <v>38</v>
      </c>
      <c r="C145" s="126" t="s">
        <v>220</v>
      </c>
      <c r="D145" s="173"/>
      <c r="E145" s="173"/>
      <c r="F145" s="174"/>
      <c r="G145" s="4"/>
      <c r="H145" s="156">
        <f>COUNTA(D145:D160)+COUNTBLANK(D145:D160)</f>
        <v>16</v>
      </c>
      <c r="I145" s="156">
        <f>COUNTIF(D145:D160,"nvt")</f>
        <v>0</v>
      </c>
      <c r="J145" s="156">
        <f>COUNTA(D145:D160)</f>
        <v>0</v>
      </c>
      <c r="K145" s="156">
        <f>COUNTIF(D145:D160,"niet voldaan")</f>
        <v>0</v>
      </c>
      <c r="L145" s="150" t="str">
        <f>IF(H145=I145,"nvt",(IF(AND(J145=H145,K145&lt;1),"beter", "")))</f>
        <v/>
      </c>
      <c r="M145" s="98"/>
      <c r="N145" s="161" t="s">
        <v>35</v>
      </c>
    </row>
    <row r="146" spans="1:14" ht="28.8" outlineLevel="2" x14ac:dyDescent="0.3">
      <c r="A146" s="10"/>
      <c r="B146" s="41" t="s">
        <v>221</v>
      </c>
      <c r="C146" s="85" t="s">
        <v>222</v>
      </c>
      <c r="D146" s="171"/>
      <c r="E146" s="174"/>
      <c r="F146" s="190"/>
      <c r="G146" s="4"/>
      <c r="H146" s="148"/>
      <c r="I146" s="148"/>
      <c r="J146" s="148"/>
      <c r="K146" s="148"/>
      <c r="L146" s="50"/>
      <c r="N146" s="161"/>
    </row>
    <row r="147" spans="1:14" outlineLevel="2" x14ac:dyDescent="0.3">
      <c r="A147" s="10"/>
      <c r="B147" s="41" t="s">
        <v>223</v>
      </c>
      <c r="C147" s="85" t="s">
        <v>224</v>
      </c>
      <c r="D147" s="171"/>
      <c r="E147" s="174"/>
      <c r="F147" s="190"/>
      <c r="G147" s="4"/>
      <c r="H147" s="148"/>
      <c r="I147" s="148"/>
      <c r="J147" s="148"/>
      <c r="K147" s="148"/>
      <c r="L147" s="50"/>
      <c r="N147" s="161"/>
    </row>
    <row r="148" spans="1:14" outlineLevel="2" x14ac:dyDescent="0.3">
      <c r="A148" s="10"/>
      <c r="B148" s="42" t="s">
        <v>147</v>
      </c>
      <c r="C148" s="76" t="s">
        <v>225</v>
      </c>
      <c r="D148" s="171"/>
      <c r="E148" s="174"/>
      <c r="F148" s="190"/>
      <c r="G148" s="4"/>
      <c r="H148" s="148"/>
      <c r="I148" s="148"/>
      <c r="J148" s="148"/>
      <c r="K148" s="148"/>
      <c r="L148" s="50"/>
      <c r="N148" s="161"/>
    </row>
    <row r="149" spans="1:14" ht="43.2" outlineLevel="2" x14ac:dyDescent="0.3">
      <c r="A149" s="10"/>
      <c r="B149" s="41" t="s">
        <v>226</v>
      </c>
      <c r="C149" s="85" t="s">
        <v>227</v>
      </c>
      <c r="D149" s="171"/>
      <c r="E149" s="174"/>
      <c r="F149" s="190"/>
      <c r="G149" s="4"/>
      <c r="H149" s="148"/>
      <c r="I149" s="148"/>
      <c r="J149" s="148"/>
      <c r="K149" s="148"/>
      <c r="L149" s="50"/>
      <c r="N149" s="161"/>
    </row>
    <row r="150" spans="1:14" outlineLevel="2" x14ac:dyDescent="0.3">
      <c r="A150" s="10"/>
      <c r="B150" s="41" t="s">
        <v>228</v>
      </c>
      <c r="C150" s="85" t="s">
        <v>229</v>
      </c>
      <c r="D150" s="171"/>
      <c r="E150" s="174"/>
      <c r="F150" s="190"/>
      <c r="G150" s="4"/>
      <c r="H150" s="148"/>
      <c r="I150" s="148"/>
      <c r="J150" s="148"/>
      <c r="K150" s="148"/>
      <c r="L150" s="50"/>
      <c r="N150" s="161"/>
    </row>
    <row r="151" spans="1:14" outlineLevel="2" x14ac:dyDescent="0.3">
      <c r="A151" s="10"/>
      <c r="B151" s="41" t="s">
        <v>230</v>
      </c>
      <c r="C151" s="85" t="s">
        <v>231</v>
      </c>
      <c r="D151" s="171"/>
      <c r="E151" s="174"/>
      <c r="F151" s="190"/>
      <c r="G151" s="4"/>
      <c r="H151" s="148"/>
      <c r="I151" s="148"/>
      <c r="J151" s="148"/>
      <c r="K151" s="148"/>
      <c r="L151" s="50"/>
      <c r="N151" s="161"/>
    </row>
    <row r="152" spans="1:14" ht="144" outlineLevel="2" x14ac:dyDescent="0.3">
      <c r="A152" s="10"/>
      <c r="B152" s="41" t="s">
        <v>232</v>
      </c>
      <c r="C152" s="44" t="s">
        <v>233</v>
      </c>
      <c r="D152" s="171"/>
      <c r="E152" s="174"/>
      <c r="F152" s="190"/>
      <c r="G152" s="4"/>
      <c r="H152" s="148"/>
      <c r="I152" s="148"/>
      <c r="J152" s="148"/>
      <c r="K152" s="148"/>
      <c r="L152" s="50"/>
      <c r="N152" s="161"/>
    </row>
    <row r="153" spans="1:14" ht="43.2" outlineLevel="2" x14ac:dyDescent="0.3">
      <c r="A153" s="10"/>
      <c r="B153" s="40" t="s">
        <v>234</v>
      </c>
      <c r="C153" s="44" t="s">
        <v>235</v>
      </c>
      <c r="D153" s="171"/>
      <c r="E153" s="174"/>
      <c r="F153" s="190"/>
      <c r="G153" s="4"/>
      <c r="H153" s="148"/>
      <c r="I153" s="148"/>
      <c r="J153" s="148"/>
      <c r="K153" s="148"/>
      <c r="L153" s="50"/>
      <c r="N153" s="161"/>
    </row>
    <row r="154" spans="1:14" ht="43.2" outlineLevel="2" x14ac:dyDescent="0.3">
      <c r="A154" s="10"/>
      <c r="B154" s="41" t="s">
        <v>236</v>
      </c>
      <c r="C154" s="85" t="s">
        <v>237</v>
      </c>
      <c r="D154" s="171"/>
      <c r="E154" s="174"/>
      <c r="F154" s="190"/>
      <c r="G154" s="4"/>
      <c r="H154" s="148"/>
      <c r="I154" s="148"/>
      <c r="J154" s="148"/>
      <c r="K154" s="148"/>
      <c r="L154" s="50"/>
      <c r="N154" s="161"/>
    </row>
    <row r="155" spans="1:14" outlineLevel="2" x14ac:dyDescent="0.3">
      <c r="A155" s="10"/>
      <c r="B155" s="41" t="s">
        <v>238</v>
      </c>
      <c r="C155" s="44" t="s">
        <v>239</v>
      </c>
      <c r="D155" s="171"/>
      <c r="E155" s="174"/>
      <c r="F155" s="190"/>
      <c r="G155" s="4"/>
      <c r="H155" s="148"/>
      <c r="I155" s="148"/>
      <c r="J155" s="148"/>
      <c r="K155" s="148"/>
      <c r="L155" s="50"/>
      <c r="N155" s="161"/>
    </row>
    <row r="156" spans="1:14" ht="43.2" outlineLevel="2" x14ac:dyDescent="0.3">
      <c r="A156" s="10"/>
      <c r="B156" s="41" t="s">
        <v>240</v>
      </c>
      <c r="C156" s="44" t="s">
        <v>241</v>
      </c>
      <c r="D156" s="171"/>
      <c r="E156" s="174"/>
      <c r="F156" s="190"/>
      <c r="G156" s="4"/>
      <c r="H156" s="148"/>
      <c r="I156" s="148"/>
      <c r="J156" s="148"/>
      <c r="K156" s="148"/>
      <c r="L156" s="50"/>
      <c r="N156" s="161"/>
    </row>
    <row r="157" spans="1:14" outlineLevel="2" x14ac:dyDescent="0.3">
      <c r="A157" s="10"/>
      <c r="B157" s="41" t="s">
        <v>190</v>
      </c>
      <c r="C157" s="85" t="s">
        <v>242</v>
      </c>
      <c r="D157" s="171"/>
      <c r="E157" s="174"/>
      <c r="F157" s="190"/>
      <c r="G157" s="4"/>
      <c r="H157" s="148"/>
      <c r="I157" s="148"/>
      <c r="J157" s="148"/>
      <c r="K157" s="148"/>
      <c r="L157" s="50"/>
      <c r="N157" s="161"/>
    </row>
    <row r="158" spans="1:14" outlineLevel="2" x14ac:dyDescent="0.3">
      <c r="A158" s="10"/>
      <c r="B158" s="41" t="s">
        <v>243</v>
      </c>
      <c r="C158" s="85" t="s">
        <v>244</v>
      </c>
      <c r="D158" s="171"/>
      <c r="E158" s="174"/>
      <c r="F158" s="190"/>
      <c r="G158" s="4"/>
      <c r="H158" s="148"/>
      <c r="I158" s="148"/>
      <c r="J158" s="148"/>
      <c r="K158" s="148"/>
      <c r="L158" s="50"/>
      <c r="N158" s="161"/>
    </row>
    <row r="159" spans="1:14" ht="100.8" outlineLevel="2" x14ac:dyDescent="0.3">
      <c r="A159" s="10"/>
      <c r="B159" s="41" t="s">
        <v>245</v>
      </c>
      <c r="C159" s="44" t="s">
        <v>246</v>
      </c>
      <c r="D159" s="171"/>
      <c r="E159" s="174"/>
      <c r="F159" s="190"/>
      <c r="G159" s="4"/>
      <c r="H159" s="148"/>
      <c r="I159" s="148"/>
      <c r="J159" s="148"/>
      <c r="K159" s="148"/>
      <c r="L159" s="50"/>
      <c r="N159" s="161"/>
    </row>
    <row r="160" spans="1:14" outlineLevel="2" x14ac:dyDescent="0.3">
      <c r="A160" s="10"/>
      <c r="B160" s="133" t="s">
        <v>247</v>
      </c>
      <c r="C160" s="140" t="s">
        <v>248</v>
      </c>
      <c r="D160" s="171"/>
      <c r="E160" s="174"/>
      <c r="F160" s="190"/>
      <c r="G160" s="4"/>
      <c r="H160" s="148"/>
      <c r="I160" s="148"/>
      <c r="J160" s="148"/>
      <c r="K160" s="148"/>
      <c r="L160" s="50"/>
      <c r="N160" s="161"/>
    </row>
    <row r="161" spans="1:14" outlineLevel="1" x14ac:dyDescent="0.3">
      <c r="C161" s="167"/>
      <c r="D161" s="50"/>
      <c r="E161" s="50"/>
      <c r="F161" s="195"/>
      <c r="H161" s="158"/>
      <c r="I161" s="158"/>
      <c r="J161" s="158"/>
      <c r="K161" s="158"/>
      <c r="L161" s="50"/>
      <c r="N161" s="161"/>
    </row>
    <row r="162" spans="1:14" outlineLevel="1" x14ac:dyDescent="0.3">
      <c r="A162" s="16"/>
      <c r="B162" s="37" t="s">
        <v>249</v>
      </c>
      <c r="C162" s="166"/>
      <c r="D162" s="59" t="str">
        <f>L163</f>
        <v/>
      </c>
      <c r="E162" s="59" t="str">
        <f>M162</f>
        <v/>
      </c>
      <c r="F162" s="183"/>
      <c r="G162" s="9"/>
      <c r="H162" s="156">
        <f>COUNTA(E163:E169)+COUNTBLANK(E163:E169)</f>
        <v>7</v>
      </c>
      <c r="I162" s="156">
        <f>COUNTIF(E163:E169,"nvt")</f>
        <v>0</v>
      </c>
      <c r="J162" s="156">
        <f>COUNTA(E163:E169)</f>
        <v>0</v>
      </c>
      <c r="K162" s="156">
        <f>COUNTIF(E163:E169,"niet voldaan")</f>
        <v>0</v>
      </c>
      <c r="L162" s="98"/>
      <c r="M162" s="151" t="str">
        <f>IF(H162=I162,"nvt",(IF(AND(H162=J162,K162&lt;1),"uitstekend", "")))</f>
        <v/>
      </c>
      <c r="N162" s="161" t="s">
        <v>36</v>
      </c>
    </row>
    <row r="163" spans="1:14" ht="28.8" outlineLevel="2" x14ac:dyDescent="0.3">
      <c r="A163" s="17"/>
      <c r="B163" s="123" t="s">
        <v>38</v>
      </c>
      <c r="C163" s="126" t="s">
        <v>250</v>
      </c>
      <c r="D163" s="173"/>
      <c r="E163" s="173"/>
      <c r="F163" s="174"/>
      <c r="G163" s="4"/>
      <c r="H163" s="156">
        <f>COUNTA(D163:D169)+COUNTBLANK(D163:D169)</f>
        <v>7</v>
      </c>
      <c r="I163" s="156">
        <f>COUNTIF(D163:D169,"nvt")</f>
        <v>0</v>
      </c>
      <c r="J163" s="156">
        <f>COUNTA(D163:D169)</f>
        <v>0</v>
      </c>
      <c r="K163" s="156">
        <f>COUNTIF(D163:D169,"niet voldaan")</f>
        <v>0</v>
      </c>
      <c r="L163" s="150" t="str">
        <f>IF(H163=I163,"nvt",(IF(AND(J163=H163,K163&lt;1),"beter", "")))</f>
        <v/>
      </c>
      <c r="M163" s="98"/>
      <c r="N163" s="161" t="s">
        <v>35</v>
      </c>
    </row>
    <row r="164" spans="1:14" outlineLevel="2" x14ac:dyDescent="0.3">
      <c r="A164" s="10"/>
      <c r="B164" s="41" t="s">
        <v>251</v>
      </c>
      <c r="C164" s="52" t="s">
        <v>252</v>
      </c>
      <c r="D164" s="171"/>
      <c r="E164" s="174"/>
      <c r="F164" s="190"/>
      <c r="G164" s="4"/>
      <c r="H164" s="148"/>
      <c r="I164" s="148"/>
      <c r="J164" s="148"/>
      <c r="K164" s="148"/>
      <c r="L164" s="50"/>
      <c r="N164" s="161"/>
    </row>
    <row r="165" spans="1:14" ht="28.8" outlineLevel="2" x14ac:dyDescent="0.3">
      <c r="A165" s="10"/>
      <c r="B165" s="41" t="s">
        <v>253</v>
      </c>
      <c r="C165" s="52" t="s">
        <v>254</v>
      </c>
      <c r="D165" s="171"/>
      <c r="E165" s="174"/>
      <c r="F165" s="190"/>
      <c r="G165" s="4"/>
      <c r="H165" s="148"/>
      <c r="I165" s="148"/>
      <c r="J165" s="148"/>
      <c r="K165" s="148"/>
      <c r="L165" s="50"/>
      <c r="N165" s="161"/>
    </row>
    <row r="166" spans="1:14" outlineLevel="2" x14ac:dyDescent="0.3">
      <c r="A166" s="10"/>
      <c r="B166" s="41" t="s">
        <v>255</v>
      </c>
      <c r="C166" s="51" t="s">
        <v>256</v>
      </c>
      <c r="D166" s="171"/>
      <c r="E166" s="174"/>
      <c r="F166" s="190"/>
      <c r="G166" s="4"/>
      <c r="H166" s="148"/>
      <c r="I166" s="148"/>
      <c r="J166" s="148"/>
      <c r="K166" s="148"/>
      <c r="L166" s="50"/>
      <c r="N166" s="161"/>
    </row>
    <row r="167" spans="1:14" ht="72" outlineLevel="2" x14ac:dyDescent="0.3">
      <c r="A167" s="10"/>
      <c r="B167" s="41" t="s">
        <v>234</v>
      </c>
      <c r="C167" s="51" t="s">
        <v>257</v>
      </c>
      <c r="D167" s="171"/>
      <c r="E167" s="174"/>
      <c r="F167" s="190"/>
      <c r="G167" s="4"/>
      <c r="H167" s="148"/>
      <c r="I167" s="148"/>
      <c r="J167" s="148"/>
      <c r="K167" s="148"/>
      <c r="L167" s="50"/>
      <c r="N167" s="161"/>
    </row>
    <row r="168" spans="1:14" outlineLevel="2" x14ac:dyDescent="0.3">
      <c r="A168" s="10"/>
      <c r="B168" s="41" t="s">
        <v>128</v>
      </c>
      <c r="C168" s="51" t="s">
        <v>258</v>
      </c>
      <c r="D168" s="171"/>
      <c r="E168" s="174"/>
      <c r="F168" s="190"/>
      <c r="G168" s="4"/>
      <c r="H168" s="148"/>
      <c r="I168" s="148"/>
      <c r="J168" s="148"/>
      <c r="K168" s="148"/>
      <c r="L168" s="50"/>
      <c r="N168" s="161"/>
    </row>
    <row r="169" spans="1:14" outlineLevel="2" x14ac:dyDescent="0.3">
      <c r="A169" s="10"/>
      <c r="B169" s="133" t="s">
        <v>259</v>
      </c>
      <c r="C169" s="134" t="s">
        <v>260</v>
      </c>
      <c r="D169" s="171"/>
      <c r="E169" s="174"/>
      <c r="F169" s="190"/>
      <c r="G169" s="4"/>
      <c r="H169" s="148"/>
      <c r="I169" s="148"/>
      <c r="J169" s="148"/>
      <c r="K169" s="148"/>
      <c r="L169" s="50"/>
      <c r="N169" s="161"/>
    </row>
    <row r="170" spans="1:14" x14ac:dyDescent="0.3">
      <c r="B170" s="1"/>
      <c r="C170" s="168"/>
      <c r="D170" s="50"/>
      <c r="E170" s="50"/>
      <c r="F170" s="195"/>
      <c r="H170" s="158"/>
      <c r="I170" s="158"/>
      <c r="J170" s="158"/>
      <c r="K170" s="158"/>
      <c r="L170" s="50"/>
      <c r="N170" s="161"/>
    </row>
    <row r="171" spans="1:14" ht="18" x14ac:dyDescent="0.3">
      <c r="A171" s="14"/>
      <c r="B171" s="45" t="s">
        <v>261</v>
      </c>
      <c r="C171" s="32"/>
      <c r="D171" s="172"/>
      <c r="E171" s="172"/>
      <c r="F171" s="186"/>
      <c r="G171" s="4"/>
      <c r="H171" s="148"/>
      <c r="I171" s="148"/>
      <c r="J171" s="148"/>
      <c r="K171" s="148"/>
      <c r="L171" s="146"/>
      <c r="M171" s="130"/>
      <c r="N171" s="161"/>
    </row>
    <row r="172" spans="1:14" outlineLevel="1" x14ac:dyDescent="0.3">
      <c r="C172" s="167"/>
      <c r="D172" s="50"/>
      <c r="E172" s="50"/>
      <c r="F172" s="195"/>
      <c r="H172" s="158"/>
      <c r="I172" s="158"/>
      <c r="J172" s="158"/>
      <c r="K172" s="158"/>
      <c r="L172" s="50"/>
      <c r="N172" s="161"/>
    </row>
    <row r="173" spans="1:14" outlineLevel="1" x14ac:dyDescent="0.3">
      <c r="A173" s="16"/>
      <c r="B173" s="37" t="s">
        <v>262</v>
      </c>
      <c r="C173" s="166"/>
      <c r="D173" s="59" t="str">
        <f>L174</f>
        <v/>
      </c>
      <c r="E173" s="59" t="str">
        <f>M173</f>
        <v/>
      </c>
      <c r="F173" s="183"/>
      <c r="G173" s="9"/>
      <c r="H173" s="156">
        <f>COUNTA(E174:E182)+COUNTBLANK(E174:E182)</f>
        <v>9</v>
      </c>
      <c r="I173" s="156">
        <f>COUNTIF(E174:E182,"nvt")</f>
        <v>0</v>
      </c>
      <c r="J173" s="156">
        <f>COUNTA(E174:E182)</f>
        <v>0</v>
      </c>
      <c r="K173" s="156">
        <f>COUNTIF(E174:E182,"niet voldaan")</f>
        <v>0</v>
      </c>
      <c r="L173" s="98"/>
      <c r="M173" s="151" t="str">
        <f>IF(H173=I173,"nvt",(IF(AND(H173=J173,K173&lt;1),"uitstekend", "")))</f>
        <v/>
      </c>
      <c r="N173" s="161" t="s">
        <v>36</v>
      </c>
    </row>
    <row r="174" spans="1:14" outlineLevel="2" x14ac:dyDescent="0.3">
      <c r="A174" s="17"/>
      <c r="B174" s="123" t="s">
        <v>38</v>
      </c>
      <c r="C174" s="126" t="s">
        <v>263</v>
      </c>
      <c r="D174" s="173"/>
      <c r="E174" s="173"/>
      <c r="F174" s="174"/>
      <c r="G174" s="4"/>
      <c r="H174" s="156">
        <f>COUNTA(D174:D177)+COUNTBLANK(D174:D177)</f>
        <v>4</v>
      </c>
      <c r="I174" s="156">
        <f>COUNTIF(D174:D177,"nvt")</f>
        <v>0</v>
      </c>
      <c r="J174" s="156">
        <f>COUNTA(D174:D177)</f>
        <v>0</v>
      </c>
      <c r="K174" s="156">
        <f>COUNTIF(D174:D177,"niet voldaan")</f>
        <v>0</v>
      </c>
      <c r="L174" s="150" t="str">
        <f>IF(H174=I174,"nvt",(IF(AND(J174=H174,K174&lt;1),"beter", "")))</f>
        <v/>
      </c>
      <c r="M174" s="98"/>
      <c r="N174" s="161" t="s">
        <v>35</v>
      </c>
    </row>
    <row r="175" spans="1:14" ht="28.8" outlineLevel="2" x14ac:dyDescent="0.3">
      <c r="A175" s="10"/>
      <c r="B175" s="87" t="s">
        <v>264</v>
      </c>
      <c r="C175" s="51" t="s">
        <v>265</v>
      </c>
      <c r="D175" s="174"/>
      <c r="E175" s="174"/>
      <c r="F175" s="190"/>
      <c r="G175" s="4"/>
      <c r="H175" s="148"/>
      <c r="I175" s="148"/>
      <c r="J175" s="148"/>
      <c r="K175" s="148"/>
      <c r="L175" s="96"/>
      <c r="N175" s="161"/>
    </row>
    <row r="176" spans="1:14" outlineLevel="2" x14ac:dyDescent="0.3">
      <c r="A176" s="10"/>
      <c r="B176" s="79" t="s">
        <v>266</v>
      </c>
      <c r="C176" s="51" t="s">
        <v>267</v>
      </c>
      <c r="D176" s="176"/>
      <c r="E176" s="174"/>
      <c r="F176" s="190"/>
      <c r="G176" s="4"/>
      <c r="H176" s="148"/>
      <c r="I176" s="148"/>
      <c r="J176" s="148"/>
      <c r="K176" s="148"/>
      <c r="L176" s="50"/>
      <c r="N176" s="161"/>
    </row>
    <row r="177" spans="1:14" ht="28.8" outlineLevel="2" x14ac:dyDescent="0.3">
      <c r="A177" s="10"/>
      <c r="B177" s="41" t="s">
        <v>268</v>
      </c>
      <c r="C177" s="51" t="s">
        <v>269</v>
      </c>
      <c r="D177" s="174"/>
      <c r="E177" s="174"/>
      <c r="F177" s="190"/>
      <c r="G177" s="4"/>
      <c r="H177" s="148"/>
      <c r="I177" s="148"/>
      <c r="J177" s="148"/>
      <c r="K177" s="148"/>
      <c r="L177" s="50"/>
      <c r="N177" s="161"/>
    </row>
    <row r="178" spans="1:14" ht="72" outlineLevel="2" x14ac:dyDescent="0.3">
      <c r="A178" s="10"/>
      <c r="B178" s="111" t="s">
        <v>270</v>
      </c>
      <c r="C178" s="89" t="s">
        <v>271</v>
      </c>
      <c r="D178" s="58"/>
      <c r="E178" s="174"/>
      <c r="F178" s="190"/>
      <c r="G178" s="4"/>
      <c r="H178" s="148"/>
      <c r="I178" s="148"/>
      <c r="J178" s="148"/>
      <c r="K178" s="148"/>
      <c r="L178" s="50"/>
      <c r="N178" s="161"/>
    </row>
    <row r="179" spans="1:14" ht="28.8" outlineLevel="2" x14ac:dyDescent="0.3">
      <c r="A179" s="10"/>
      <c r="B179" s="108" t="s">
        <v>272</v>
      </c>
      <c r="C179" s="92" t="s">
        <v>273</v>
      </c>
      <c r="D179" s="106"/>
      <c r="E179" s="174"/>
      <c r="F179" s="190"/>
      <c r="G179" s="4"/>
      <c r="H179" s="148"/>
      <c r="I179" s="148"/>
      <c r="J179" s="148"/>
      <c r="K179" s="148"/>
      <c r="L179" s="50"/>
      <c r="N179" s="161"/>
    </row>
    <row r="180" spans="1:14" outlineLevel="2" x14ac:dyDescent="0.3">
      <c r="A180" s="10"/>
      <c r="B180" s="108"/>
      <c r="C180" s="88" t="s">
        <v>274</v>
      </c>
      <c r="D180" s="106"/>
      <c r="E180" s="174"/>
      <c r="F180" s="190"/>
      <c r="G180" s="4"/>
      <c r="H180" s="148"/>
      <c r="I180" s="148"/>
      <c r="J180" s="148"/>
      <c r="K180" s="148"/>
      <c r="L180" s="50"/>
      <c r="N180" s="161"/>
    </row>
    <row r="181" spans="1:14" outlineLevel="2" x14ac:dyDescent="0.3">
      <c r="A181" s="10"/>
      <c r="B181" s="108" t="s">
        <v>275</v>
      </c>
      <c r="C181" s="88" t="s">
        <v>276</v>
      </c>
      <c r="D181" s="106"/>
      <c r="E181" s="174"/>
      <c r="F181" s="190"/>
      <c r="G181" s="4"/>
      <c r="H181" s="148"/>
      <c r="I181" s="148"/>
      <c r="J181" s="148"/>
      <c r="K181" s="148"/>
      <c r="L181" s="50"/>
      <c r="N181" s="161"/>
    </row>
    <row r="182" spans="1:14" ht="28.8" outlineLevel="2" x14ac:dyDescent="0.3">
      <c r="A182" s="10"/>
      <c r="B182" s="131" t="s">
        <v>277</v>
      </c>
      <c r="C182" s="132" t="s">
        <v>278</v>
      </c>
      <c r="D182" s="106"/>
      <c r="E182" s="174"/>
      <c r="F182" s="190"/>
      <c r="G182" s="4"/>
      <c r="H182" s="148"/>
      <c r="I182" s="148"/>
      <c r="J182" s="148"/>
      <c r="K182" s="148"/>
      <c r="L182" s="50"/>
      <c r="N182" s="161"/>
    </row>
    <row r="183" spans="1:14" outlineLevel="1" x14ac:dyDescent="0.3">
      <c r="C183" s="167"/>
      <c r="D183" s="50"/>
      <c r="E183" s="50"/>
      <c r="F183" s="195"/>
      <c r="H183" s="158"/>
      <c r="I183" s="158"/>
      <c r="J183" s="158"/>
      <c r="K183" s="158"/>
      <c r="L183" s="50"/>
      <c r="N183" s="161"/>
    </row>
    <row r="184" spans="1:14" outlineLevel="1" x14ac:dyDescent="0.3">
      <c r="A184" s="16"/>
      <c r="B184" s="37" t="s">
        <v>279</v>
      </c>
      <c r="C184" s="166"/>
      <c r="D184" s="59" t="str">
        <f>L185</f>
        <v/>
      </c>
      <c r="E184" s="59" t="str">
        <f>M184</f>
        <v/>
      </c>
      <c r="F184" s="183"/>
      <c r="G184" s="9"/>
      <c r="H184" s="156">
        <f>COUNTA(E185:E200)+COUNTBLANK(E185:E200)</f>
        <v>16</v>
      </c>
      <c r="I184" s="156">
        <f>COUNTIF(E185:E200,"nvt")</f>
        <v>0</v>
      </c>
      <c r="J184" s="156">
        <f>COUNTA(E185:E200)</f>
        <v>0</v>
      </c>
      <c r="K184" s="156">
        <f>COUNTIF(E185:E200,"niet voldaan")</f>
        <v>0</v>
      </c>
      <c r="L184" s="98"/>
      <c r="M184" s="151" t="str">
        <f>IF(H184=I184,"nvt",(IF(AND(H184=J184,K184&lt;1),"uitstekend", "")))</f>
        <v/>
      </c>
      <c r="N184" s="161" t="s">
        <v>36</v>
      </c>
    </row>
    <row r="185" spans="1:14" ht="43.2" outlineLevel="2" x14ac:dyDescent="0.3">
      <c r="A185" s="17"/>
      <c r="B185" s="123" t="s">
        <v>38</v>
      </c>
      <c r="C185" s="126" t="s">
        <v>280</v>
      </c>
      <c r="D185" s="173"/>
      <c r="E185" s="173"/>
      <c r="F185" s="174"/>
      <c r="G185" s="4"/>
      <c r="H185" s="156">
        <f>COUNTA(D185:D196)+COUNTBLANK(D185:D196)</f>
        <v>12</v>
      </c>
      <c r="I185" s="156">
        <f>COUNTIF(D185:D196,"nvt")</f>
        <v>0</v>
      </c>
      <c r="J185" s="156">
        <f>COUNTA(D185:D196)</f>
        <v>0</v>
      </c>
      <c r="K185" s="156">
        <f>COUNTIF(D185:D196,"niet voldaan")</f>
        <v>0</v>
      </c>
      <c r="L185" s="150" t="str">
        <f>IF(H185=I185,"nvt",(IF(AND(J185=H185,K185&lt;1),"beter", "")))</f>
        <v/>
      </c>
      <c r="M185" s="98"/>
      <c r="N185" s="161" t="s">
        <v>35</v>
      </c>
    </row>
    <row r="186" spans="1:14" outlineLevel="2" x14ac:dyDescent="0.3">
      <c r="A186" s="10"/>
      <c r="B186" s="41" t="s">
        <v>56</v>
      </c>
      <c r="C186" s="51" t="s">
        <v>281</v>
      </c>
      <c r="D186" s="171"/>
      <c r="E186" s="174"/>
      <c r="F186" s="190"/>
      <c r="G186" s="4"/>
      <c r="H186" s="148"/>
      <c r="I186" s="148"/>
      <c r="J186" s="148"/>
      <c r="K186" s="148"/>
      <c r="L186" s="50"/>
      <c r="N186" s="161"/>
    </row>
    <row r="187" spans="1:14" ht="43.2" outlineLevel="2" x14ac:dyDescent="0.3">
      <c r="A187" s="10"/>
      <c r="B187" s="40" t="s">
        <v>52</v>
      </c>
      <c r="C187" s="51" t="s">
        <v>282</v>
      </c>
      <c r="D187" s="171"/>
      <c r="E187" s="174"/>
      <c r="F187" s="190"/>
      <c r="G187" s="4"/>
      <c r="H187" s="148"/>
      <c r="I187" s="148"/>
      <c r="J187" s="148"/>
      <c r="K187" s="148"/>
      <c r="L187" s="50"/>
      <c r="N187" s="161"/>
    </row>
    <row r="188" spans="1:14" ht="86.4" outlineLevel="2" x14ac:dyDescent="0.3">
      <c r="A188" s="10"/>
      <c r="B188" s="40" t="s">
        <v>283</v>
      </c>
      <c r="C188" s="51" t="s">
        <v>284</v>
      </c>
      <c r="D188" s="171"/>
      <c r="E188" s="174"/>
      <c r="F188" s="190"/>
      <c r="G188" s="4"/>
      <c r="H188" s="148"/>
      <c r="I188" s="148"/>
      <c r="J188" s="148"/>
      <c r="K188" s="148"/>
      <c r="L188" s="50"/>
      <c r="N188" s="161"/>
    </row>
    <row r="189" spans="1:14" ht="43.2" outlineLevel="2" x14ac:dyDescent="0.3">
      <c r="A189" s="10"/>
      <c r="B189" s="41"/>
      <c r="C189" s="53" t="s">
        <v>285</v>
      </c>
      <c r="D189" s="171"/>
      <c r="E189" s="174"/>
      <c r="F189" s="190"/>
      <c r="G189" s="4"/>
      <c r="H189" s="148"/>
      <c r="I189" s="148"/>
      <c r="J189" s="148"/>
      <c r="K189" s="148"/>
      <c r="L189" s="50"/>
      <c r="N189" s="161"/>
    </row>
    <row r="190" spans="1:14" ht="43.2" outlineLevel="2" x14ac:dyDescent="0.3">
      <c r="A190" s="10"/>
      <c r="B190" s="41" t="s">
        <v>286</v>
      </c>
      <c r="C190" s="53" t="s">
        <v>287</v>
      </c>
      <c r="D190" s="171"/>
      <c r="E190" s="174"/>
      <c r="F190" s="190"/>
      <c r="G190" s="4"/>
      <c r="H190" s="148"/>
      <c r="I190" s="148"/>
      <c r="J190" s="148"/>
      <c r="K190" s="148"/>
      <c r="L190" s="50"/>
      <c r="N190" s="161"/>
    </row>
    <row r="191" spans="1:14" ht="115.2" outlineLevel="2" x14ac:dyDescent="0.3">
      <c r="A191" s="10"/>
      <c r="B191" s="79" t="s">
        <v>288</v>
      </c>
      <c r="C191" s="54" t="s">
        <v>289</v>
      </c>
      <c r="D191" s="171"/>
      <c r="E191" s="174"/>
      <c r="F191" s="190"/>
      <c r="G191" s="4"/>
      <c r="H191" s="148"/>
      <c r="I191" s="148"/>
      <c r="J191" s="148"/>
      <c r="K191" s="148"/>
      <c r="L191" s="50"/>
      <c r="N191" s="161"/>
    </row>
    <row r="192" spans="1:14" ht="86.4" outlineLevel="2" x14ac:dyDescent="0.3">
      <c r="A192" s="10"/>
      <c r="B192" s="41" t="s">
        <v>275</v>
      </c>
      <c r="C192" s="53" t="s">
        <v>290</v>
      </c>
      <c r="D192" s="171"/>
      <c r="E192" s="174"/>
      <c r="F192" s="190"/>
      <c r="G192" s="4"/>
      <c r="H192" s="148"/>
      <c r="I192" s="148"/>
      <c r="J192" s="148"/>
      <c r="K192" s="148"/>
      <c r="L192" s="50"/>
      <c r="N192" s="161"/>
    </row>
    <row r="193" spans="1:14" outlineLevel="2" x14ac:dyDescent="0.3">
      <c r="A193" s="10"/>
      <c r="B193" s="41" t="s">
        <v>291</v>
      </c>
      <c r="C193" s="52" t="s">
        <v>292</v>
      </c>
      <c r="D193" s="171"/>
      <c r="E193" s="174"/>
      <c r="F193" s="190"/>
      <c r="G193" s="4"/>
      <c r="H193" s="148"/>
      <c r="I193" s="148"/>
      <c r="J193" s="148"/>
      <c r="K193" s="148"/>
      <c r="L193" s="50"/>
      <c r="N193" s="161"/>
    </row>
    <row r="194" spans="1:14" outlineLevel="2" x14ac:dyDescent="0.3">
      <c r="A194" s="10"/>
      <c r="B194" s="41" t="s">
        <v>293</v>
      </c>
      <c r="C194" s="51" t="s">
        <v>294</v>
      </c>
      <c r="D194" s="171"/>
      <c r="E194" s="174"/>
      <c r="F194" s="190"/>
      <c r="G194" s="4"/>
      <c r="H194" s="148"/>
      <c r="I194" s="148"/>
      <c r="J194" s="148"/>
      <c r="K194" s="148"/>
      <c r="L194" s="50"/>
      <c r="N194" s="161"/>
    </row>
    <row r="195" spans="1:14" outlineLevel="2" x14ac:dyDescent="0.3">
      <c r="A195" s="10"/>
      <c r="B195" s="41" t="s">
        <v>243</v>
      </c>
      <c r="C195" s="51" t="s">
        <v>295</v>
      </c>
      <c r="D195" s="171"/>
      <c r="E195" s="174"/>
      <c r="F195" s="190"/>
      <c r="G195" s="4"/>
      <c r="H195" s="148"/>
      <c r="I195" s="148"/>
      <c r="J195" s="148"/>
      <c r="K195" s="148"/>
      <c r="L195" s="50"/>
      <c r="N195" s="161"/>
    </row>
    <row r="196" spans="1:14" outlineLevel="2" x14ac:dyDescent="0.3">
      <c r="A196" s="10"/>
      <c r="B196" s="41" t="s">
        <v>245</v>
      </c>
      <c r="C196" s="51" t="s">
        <v>296</v>
      </c>
      <c r="D196" s="171"/>
      <c r="E196" s="174"/>
      <c r="F196" s="190"/>
      <c r="G196" s="4"/>
      <c r="H196" s="148"/>
      <c r="I196" s="148"/>
      <c r="J196" s="148"/>
      <c r="K196" s="148"/>
      <c r="L196" s="50"/>
      <c r="N196" s="161"/>
    </row>
    <row r="197" spans="1:14" ht="86.4" outlineLevel="2" x14ac:dyDescent="0.3">
      <c r="A197" s="10"/>
      <c r="B197" s="107" t="s">
        <v>56</v>
      </c>
      <c r="C197" s="88" t="s">
        <v>297</v>
      </c>
      <c r="D197" s="58"/>
      <c r="E197" s="174"/>
      <c r="F197" s="190"/>
      <c r="G197" s="4"/>
      <c r="H197" s="148"/>
      <c r="I197" s="148"/>
      <c r="J197" s="148"/>
      <c r="K197" s="148"/>
      <c r="L197" s="50"/>
      <c r="N197" s="161"/>
    </row>
    <row r="198" spans="1:14" outlineLevel="2" x14ac:dyDescent="0.3">
      <c r="A198" s="10"/>
      <c r="B198" s="112" t="s">
        <v>52</v>
      </c>
      <c r="C198" s="88" t="s">
        <v>298</v>
      </c>
      <c r="D198" s="106"/>
      <c r="E198" s="174"/>
      <c r="F198" s="190"/>
      <c r="G198" s="4"/>
      <c r="H198" s="148"/>
      <c r="I198" s="148"/>
      <c r="J198" s="148"/>
      <c r="K198" s="148"/>
      <c r="L198" s="50"/>
      <c r="N198" s="161"/>
    </row>
    <row r="199" spans="1:14" ht="28.8" outlineLevel="2" x14ac:dyDescent="0.3">
      <c r="A199" s="10"/>
      <c r="B199" s="111" t="s">
        <v>288</v>
      </c>
      <c r="C199" s="93" t="s">
        <v>299</v>
      </c>
      <c r="D199" s="106"/>
      <c r="E199" s="174"/>
      <c r="F199" s="190"/>
      <c r="G199" s="4"/>
      <c r="H199" s="148"/>
      <c r="I199" s="148"/>
      <c r="J199" s="148"/>
      <c r="K199" s="148"/>
      <c r="L199" s="50"/>
      <c r="N199" s="161"/>
    </row>
    <row r="200" spans="1:14" ht="72" outlineLevel="2" x14ac:dyDescent="0.3">
      <c r="A200" s="10"/>
      <c r="B200" s="109" t="s">
        <v>277</v>
      </c>
      <c r="C200" s="137" t="s">
        <v>300</v>
      </c>
      <c r="D200" s="106"/>
      <c r="E200" s="174"/>
      <c r="F200" s="190"/>
      <c r="G200" s="4"/>
      <c r="H200" s="148"/>
      <c r="I200" s="148"/>
      <c r="J200" s="148"/>
      <c r="K200" s="148"/>
      <c r="L200" s="50"/>
      <c r="N200" s="161"/>
    </row>
    <row r="201" spans="1:14" x14ac:dyDescent="0.3">
      <c r="B201" s="1"/>
      <c r="C201" s="168"/>
      <c r="D201" s="50"/>
      <c r="E201" s="50"/>
      <c r="F201" s="195"/>
      <c r="H201" s="158"/>
      <c r="I201" s="158"/>
      <c r="J201" s="158"/>
      <c r="K201" s="158"/>
      <c r="L201" s="50"/>
      <c r="N201" s="161"/>
    </row>
    <row r="202" spans="1:14" ht="18" x14ac:dyDescent="0.3">
      <c r="A202" s="14"/>
      <c r="B202" s="45" t="s">
        <v>301</v>
      </c>
      <c r="C202" s="32"/>
      <c r="D202" s="172"/>
      <c r="E202" s="172"/>
      <c r="F202" s="186"/>
      <c r="G202" s="4"/>
      <c r="H202" s="148"/>
      <c r="I202" s="148"/>
      <c r="J202" s="148"/>
      <c r="K202" s="148"/>
      <c r="L202" s="129"/>
      <c r="M202" s="130"/>
      <c r="N202" s="161"/>
    </row>
    <row r="203" spans="1:14" outlineLevel="1" x14ac:dyDescent="0.3">
      <c r="C203" s="167"/>
      <c r="D203" s="50"/>
      <c r="E203" s="50"/>
      <c r="F203" s="195"/>
      <c r="H203" s="158"/>
      <c r="I203" s="158"/>
      <c r="J203" s="158"/>
      <c r="K203" s="158"/>
      <c r="L203" s="50"/>
      <c r="N203" s="161"/>
    </row>
    <row r="204" spans="1:14" outlineLevel="1" x14ac:dyDescent="0.3">
      <c r="A204" s="16"/>
      <c r="B204" s="37" t="s">
        <v>170</v>
      </c>
      <c r="C204" s="166"/>
      <c r="D204" s="59" t="str">
        <f>L205</f>
        <v/>
      </c>
      <c r="E204" s="59" t="str">
        <f>M204</f>
        <v/>
      </c>
      <c r="F204" s="183"/>
      <c r="G204" s="9"/>
      <c r="H204" s="156">
        <f>COUNTA(E205:E206)+COUNTBLANK(E205:E206)</f>
        <v>2</v>
      </c>
      <c r="I204" s="156">
        <f>COUNTIF(E205:E206,"nvt")</f>
        <v>0</v>
      </c>
      <c r="J204" s="156">
        <f>COUNTA(E205:E206)</f>
        <v>0</v>
      </c>
      <c r="K204" s="156">
        <f>COUNTIF(E205:E206,"niet voldaan")</f>
        <v>0</v>
      </c>
      <c r="L204" s="98"/>
      <c r="M204" s="151" t="str">
        <f>IF(H204=I204,"nvt",(IF(AND(H204=J204,K204&lt;1),"uitstekend", "")))</f>
        <v/>
      </c>
      <c r="N204" s="161" t="s">
        <v>36</v>
      </c>
    </row>
    <row r="205" spans="1:14" ht="57.6" outlineLevel="2" x14ac:dyDescent="0.3">
      <c r="A205" s="17"/>
      <c r="B205" s="123" t="s">
        <v>38</v>
      </c>
      <c r="C205" s="126" t="s">
        <v>302</v>
      </c>
      <c r="D205" s="173"/>
      <c r="E205" s="173"/>
      <c r="F205" s="174"/>
      <c r="G205" s="4"/>
      <c r="H205" s="156">
        <f>COUNTA(D205:D206)+COUNTBLANK(D205:D206)</f>
        <v>2</v>
      </c>
      <c r="I205" s="156">
        <f>COUNTIF(D205:D206,"nvt")</f>
        <v>0</v>
      </c>
      <c r="J205" s="156">
        <f>COUNTA(D205:D206)</f>
        <v>0</v>
      </c>
      <c r="K205" s="156">
        <f>COUNTIF(D205:D206,"niet voldaan")</f>
        <v>0</v>
      </c>
      <c r="L205" s="150" t="str">
        <f>IF(H205=I205,"nvt",(IF(AND(J205=H205,K205&lt;1),"beter", "")))</f>
        <v/>
      </c>
      <c r="M205" s="98"/>
      <c r="N205" s="161" t="s">
        <v>35</v>
      </c>
    </row>
    <row r="206" spans="1:14" outlineLevel="2" x14ac:dyDescent="0.3">
      <c r="A206" s="10"/>
      <c r="B206" s="80" t="s">
        <v>56</v>
      </c>
      <c r="C206" s="139" t="s">
        <v>303</v>
      </c>
      <c r="D206" s="171"/>
      <c r="E206" s="171"/>
      <c r="F206" s="190"/>
      <c r="G206" s="4"/>
      <c r="H206" s="148"/>
      <c r="I206" s="148"/>
      <c r="J206" s="148"/>
      <c r="K206" s="148"/>
      <c r="L206" s="50"/>
      <c r="N206" s="161"/>
    </row>
    <row r="207" spans="1:14" outlineLevel="1" x14ac:dyDescent="0.3">
      <c r="C207" s="167"/>
      <c r="D207" s="50"/>
      <c r="E207" s="50"/>
      <c r="F207" s="195"/>
      <c r="H207" s="158"/>
      <c r="I207" s="158"/>
      <c r="J207" s="158"/>
      <c r="K207" s="158"/>
      <c r="L207" s="50"/>
      <c r="N207" s="161"/>
    </row>
    <row r="208" spans="1:14" outlineLevel="1" x14ac:dyDescent="0.3">
      <c r="A208" s="16"/>
      <c r="B208" s="37" t="s">
        <v>304</v>
      </c>
      <c r="C208" s="166"/>
      <c r="D208" s="59" t="str">
        <f>L209</f>
        <v/>
      </c>
      <c r="E208" s="59" t="str">
        <f>M208</f>
        <v/>
      </c>
      <c r="F208" s="183"/>
      <c r="G208" s="9"/>
      <c r="H208" s="156">
        <f>COUNTA(E209:E211)+COUNTBLANK(E209:E211)</f>
        <v>3</v>
      </c>
      <c r="I208" s="156">
        <f>COUNTIF(E209:E211,"nvt")</f>
        <v>0</v>
      </c>
      <c r="J208" s="156">
        <f>COUNTA(E209:E211)</f>
        <v>0</v>
      </c>
      <c r="K208" s="156">
        <f>COUNTIF(E209:E211,"niet voldaan")</f>
        <v>0</v>
      </c>
      <c r="L208" s="98"/>
      <c r="M208" s="151" t="str">
        <f>IF(H208=I208,"nvt",(IF(AND(H208=J208,K208&lt;1),"uitstekend", "")))</f>
        <v/>
      </c>
      <c r="N208" s="161" t="s">
        <v>36</v>
      </c>
    </row>
    <row r="209" spans="1:14" outlineLevel="2" x14ac:dyDescent="0.3">
      <c r="A209" s="10"/>
      <c r="B209" s="41" t="s">
        <v>305</v>
      </c>
      <c r="C209" s="51" t="s">
        <v>306</v>
      </c>
      <c r="D209" s="171"/>
      <c r="E209" s="171"/>
      <c r="F209" s="190"/>
      <c r="G209" s="4"/>
      <c r="H209" s="156">
        <f>COUNTA(D209:D211)+COUNTBLANK(D209:D211)</f>
        <v>3</v>
      </c>
      <c r="I209" s="156">
        <f>COUNTIF(D209:D211,"nvt")</f>
        <v>0</v>
      </c>
      <c r="J209" s="156">
        <f>COUNTA(D209:D211)</f>
        <v>0</v>
      </c>
      <c r="K209" s="156">
        <f>COUNTIF(D209:D211,"niet voldaan")</f>
        <v>0</v>
      </c>
      <c r="L209" s="150" t="str">
        <f>IF(H209=I209,"nvt",(IF(AND(J209=H209,K209&lt;1),"beter", "")))</f>
        <v/>
      </c>
      <c r="M209" s="98"/>
      <c r="N209" s="161" t="s">
        <v>35</v>
      </c>
    </row>
    <row r="210" spans="1:14" outlineLevel="2" x14ac:dyDescent="0.3">
      <c r="A210" s="10"/>
      <c r="B210" s="41" t="s">
        <v>307</v>
      </c>
      <c r="C210" s="51" t="s">
        <v>308</v>
      </c>
      <c r="D210" s="171"/>
      <c r="E210" s="171"/>
      <c r="F210" s="190"/>
      <c r="G210" s="4"/>
      <c r="H210" s="148"/>
      <c r="I210" s="148"/>
      <c r="J210" s="148"/>
      <c r="K210" s="148"/>
      <c r="L210" s="50"/>
      <c r="N210" s="161"/>
    </row>
    <row r="211" spans="1:14" outlineLevel="2" x14ac:dyDescent="0.3">
      <c r="A211" s="10"/>
      <c r="B211" s="80" t="s">
        <v>309</v>
      </c>
      <c r="C211" s="139" t="s">
        <v>310</v>
      </c>
      <c r="D211" s="171"/>
      <c r="E211" s="171"/>
      <c r="F211" s="190"/>
      <c r="G211" s="4"/>
      <c r="H211" s="148"/>
      <c r="I211" s="148"/>
      <c r="J211" s="148"/>
      <c r="K211" s="148"/>
      <c r="L211" s="50"/>
      <c r="N211" s="161"/>
    </row>
    <row r="212" spans="1:14" outlineLevel="1" x14ac:dyDescent="0.3">
      <c r="C212" s="167"/>
      <c r="D212" s="50"/>
      <c r="E212" s="50"/>
      <c r="F212" s="195"/>
      <c r="H212" s="158"/>
      <c r="I212" s="158"/>
      <c r="J212" s="158"/>
      <c r="K212" s="158"/>
      <c r="L212" s="50"/>
      <c r="N212" s="161"/>
    </row>
    <row r="213" spans="1:14" outlineLevel="1" x14ac:dyDescent="0.3">
      <c r="A213" s="16"/>
      <c r="B213" s="37" t="s">
        <v>311</v>
      </c>
      <c r="C213" s="166"/>
      <c r="D213" s="59" t="str">
        <f>L214</f>
        <v/>
      </c>
      <c r="E213" s="59" t="str">
        <f>M213</f>
        <v/>
      </c>
      <c r="F213" s="183"/>
      <c r="G213" s="9"/>
      <c r="H213" s="156">
        <f>COUNTA(E214:E220)+COUNTBLANK(E214:E220)</f>
        <v>7</v>
      </c>
      <c r="I213" s="156">
        <f>COUNTIF(E214:E220,"nvt")</f>
        <v>0</v>
      </c>
      <c r="J213" s="156">
        <f>COUNTA(E214:E220)</f>
        <v>0</v>
      </c>
      <c r="K213" s="156">
        <f>COUNTIF(E214:E220,"niet voldaan")</f>
        <v>0</v>
      </c>
      <c r="L213" s="98"/>
      <c r="M213" s="151" t="str">
        <f>IF(H213=I213,"nvt",(IF(AND(H213=J213,K213&lt;1),"uitstekend", "")))</f>
        <v/>
      </c>
      <c r="N213" s="161" t="s">
        <v>36</v>
      </c>
    </row>
    <row r="214" spans="1:14" ht="57.6" outlineLevel="2" x14ac:dyDescent="0.3">
      <c r="A214" s="10"/>
      <c r="B214" s="41" t="s">
        <v>312</v>
      </c>
      <c r="C214" s="51" t="s">
        <v>313</v>
      </c>
      <c r="D214" s="171"/>
      <c r="E214" s="171"/>
      <c r="F214" s="190"/>
      <c r="G214" s="4"/>
      <c r="H214" s="156">
        <f>COUNTA(D214:D220)+COUNTBLANK(D214:D220)</f>
        <v>7</v>
      </c>
      <c r="I214" s="156">
        <f>COUNTIF(D214:D220,"nvt")</f>
        <v>0</v>
      </c>
      <c r="J214" s="156">
        <f>COUNTA(D214:D220)</f>
        <v>0</v>
      </c>
      <c r="K214" s="156">
        <f>COUNTIF(D214:D220,"niet voldaan")</f>
        <v>0</v>
      </c>
      <c r="L214" s="150" t="str">
        <f>IF(H214=I214,"nvt",(IF(AND(J214=H214,K214&lt;1),"beter", "")))</f>
        <v/>
      </c>
      <c r="M214" s="98"/>
      <c r="N214" s="161" t="s">
        <v>35</v>
      </c>
    </row>
    <row r="215" spans="1:14" ht="28.8" outlineLevel="2" x14ac:dyDescent="0.3">
      <c r="A215" s="10"/>
      <c r="B215" s="41" t="s">
        <v>138</v>
      </c>
      <c r="C215" s="51" t="s">
        <v>314</v>
      </c>
      <c r="D215" s="171"/>
      <c r="E215" s="171"/>
      <c r="F215" s="190"/>
      <c r="G215" s="4"/>
      <c r="H215" s="148"/>
      <c r="I215" s="148"/>
      <c r="J215" s="148"/>
      <c r="K215" s="148"/>
      <c r="L215" s="50"/>
      <c r="N215" s="161"/>
    </row>
    <row r="216" spans="1:14" outlineLevel="2" x14ac:dyDescent="0.3">
      <c r="A216" s="10"/>
      <c r="B216" s="41" t="s">
        <v>315</v>
      </c>
      <c r="C216" s="51" t="s">
        <v>316</v>
      </c>
      <c r="D216" s="171"/>
      <c r="E216" s="171"/>
      <c r="F216" s="190"/>
      <c r="G216" s="4"/>
      <c r="H216" s="148"/>
      <c r="I216" s="148"/>
      <c r="J216" s="148"/>
      <c r="K216" s="148"/>
      <c r="L216" s="50"/>
      <c r="N216" s="161"/>
    </row>
    <row r="217" spans="1:14" outlineLevel="2" x14ac:dyDescent="0.3">
      <c r="A217" s="10"/>
      <c r="B217" s="41" t="s">
        <v>317</v>
      </c>
      <c r="C217" s="51" t="s">
        <v>318</v>
      </c>
      <c r="D217" s="171"/>
      <c r="E217" s="171"/>
      <c r="F217" s="190"/>
      <c r="G217" s="4"/>
      <c r="H217" s="148"/>
      <c r="I217" s="148"/>
      <c r="J217" s="148"/>
      <c r="K217" s="148"/>
      <c r="L217" s="50"/>
      <c r="N217" s="161"/>
    </row>
    <row r="218" spans="1:14" outlineLevel="2" x14ac:dyDescent="0.3">
      <c r="A218" s="10"/>
      <c r="B218" s="41" t="s">
        <v>319</v>
      </c>
      <c r="C218" s="51" t="s">
        <v>320</v>
      </c>
      <c r="D218" s="171"/>
      <c r="E218" s="171"/>
      <c r="F218" s="190"/>
      <c r="G218" s="4"/>
      <c r="H218" s="148"/>
      <c r="I218" s="148"/>
      <c r="J218" s="148"/>
      <c r="K218" s="148"/>
      <c r="L218" s="50"/>
      <c r="N218" s="161"/>
    </row>
    <row r="219" spans="1:14" ht="72" outlineLevel="2" x14ac:dyDescent="0.3">
      <c r="A219" s="10"/>
      <c r="B219" s="41" t="s">
        <v>321</v>
      </c>
      <c r="C219" s="51" t="s">
        <v>322</v>
      </c>
      <c r="D219" s="171"/>
      <c r="E219" s="171"/>
      <c r="F219" s="190"/>
      <c r="G219" s="4"/>
      <c r="H219" s="148"/>
      <c r="I219" s="148"/>
      <c r="J219" s="148"/>
      <c r="K219" s="148"/>
      <c r="L219" s="50"/>
      <c r="N219" s="161"/>
    </row>
    <row r="220" spans="1:14" ht="28.8" outlineLevel="2" x14ac:dyDescent="0.3">
      <c r="A220" s="10"/>
      <c r="B220" s="133" t="s">
        <v>275</v>
      </c>
      <c r="C220" s="134" t="s">
        <v>323</v>
      </c>
      <c r="D220" s="171"/>
      <c r="E220" s="171"/>
      <c r="F220" s="190"/>
      <c r="G220" s="4"/>
      <c r="H220" s="148"/>
      <c r="I220" s="148"/>
      <c r="J220" s="148"/>
      <c r="K220" s="148"/>
      <c r="L220" s="50"/>
      <c r="N220" s="161"/>
    </row>
    <row r="221" spans="1:14" x14ac:dyDescent="0.3">
      <c r="B221" s="1"/>
      <c r="C221" s="168"/>
      <c r="D221" s="50"/>
      <c r="E221" s="50"/>
      <c r="F221" s="195"/>
      <c r="H221" s="158"/>
      <c r="I221" s="158"/>
      <c r="J221" s="158"/>
      <c r="K221" s="158"/>
      <c r="L221" s="50"/>
      <c r="N221" s="161"/>
    </row>
    <row r="222" spans="1:14" ht="18" x14ac:dyDescent="0.3">
      <c r="A222" s="14"/>
      <c r="B222" s="45" t="s">
        <v>324</v>
      </c>
      <c r="C222" s="32"/>
      <c r="D222" s="172"/>
      <c r="E222" s="172"/>
      <c r="F222" s="186"/>
      <c r="G222" s="4"/>
      <c r="H222" s="148"/>
      <c r="I222" s="148"/>
      <c r="J222" s="148"/>
      <c r="K222" s="148"/>
      <c r="L222" s="129"/>
      <c r="M222" s="130"/>
      <c r="N222" s="161"/>
    </row>
    <row r="223" spans="1:14" outlineLevel="1" x14ac:dyDescent="0.3">
      <c r="C223" s="167"/>
      <c r="D223" s="50"/>
      <c r="E223" s="50"/>
      <c r="F223" s="195"/>
      <c r="H223" s="158"/>
      <c r="I223" s="158"/>
      <c r="J223" s="158"/>
      <c r="K223" s="158"/>
      <c r="L223" s="50"/>
      <c r="N223" s="161"/>
    </row>
    <row r="224" spans="1:14" outlineLevel="1" x14ac:dyDescent="0.3">
      <c r="A224" s="16"/>
      <c r="B224" s="55" t="s">
        <v>325</v>
      </c>
      <c r="C224" s="166"/>
      <c r="D224" s="59" t="str">
        <f>L225</f>
        <v/>
      </c>
      <c r="E224" s="59" t="str">
        <f>M224</f>
        <v/>
      </c>
      <c r="F224" s="183"/>
      <c r="G224" s="9"/>
      <c r="H224" s="156">
        <f>COUNTA(E225:E235)+COUNTBLANK(E225:E235)</f>
        <v>11</v>
      </c>
      <c r="I224" s="156">
        <f>COUNTIF(E225:E235,"nvt")</f>
        <v>0</v>
      </c>
      <c r="J224" s="156">
        <f>COUNTA(E225:E235)</f>
        <v>0</v>
      </c>
      <c r="K224" s="156">
        <f>COUNTIF(E225:E235,"niet voldaan")</f>
        <v>0</v>
      </c>
      <c r="L224" s="98"/>
      <c r="M224" s="151" t="str">
        <f>IF(H224=I224,"nvt",(IF(AND(H224=J224,K224&lt;1),"uitstekend", "")))</f>
        <v/>
      </c>
      <c r="N224" s="161" t="s">
        <v>36</v>
      </c>
    </row>
    <row r="225" spans="1:14" ht="57.6" outlineLevel="2" x14ac:dyDescent="0.3">
      <c r="A225" s="17"/>
      <c r="B225" s="123" t="s">
        <v>38</v>
      </c>
      <c r="C225" s="126" t="s">
        <v>326</v>
      </c>
      <c r="D225" s="173"/>
      <c r="E225" s="173"/>
      <c r="F225" s="174"/>
      <c r="G225" s="4"/>
      <c r="H225" s="156">
        <f>COUNTA(D225:D233)+COUNTBLANK(D225:D233)</f>
        <v>9</v>
      </c>
      <c r="I225" s="156">
        <f>COUNTIF(D225:D233,"nvt")</f>
        <v>0</v>
      </c>
      <c r="J225" s="156">
        <f>COUNTA(D225:D233)</f>
        <v>0</v>
      </c>
      <c r="K225" s="156">
        <f>COUNTIF(D225:D233,"niet voldaan")</f>
        <v>0</v>
      </c>
      <c r="L225" s="150" t="str">
        <f>IF(H225=I225,"nvt",(IF(AND(J225=H225,K225&lt;1),"beter", "")))</f>
        <v/>
      </c>
      <c r="M225" s="98"/>
      <c r="N225" s="161" t="s">
        <v>35</v>
      </c>
    </row>
    <row r="226" spans="1:14" outlineLevel="2" x14ac:dyDescent="0.3">
      <c r="A226" s="10"/>
      <c r="B226" s="79" t="s">
        <v>327</v>
      </c>
      <c r="C226" s="51" t="s">
        <v>328</v>
      </c>
      <c r="D226" s="171"/>
      <c r="E226" s="171"/>
      <c r="F226" s="190"/>
      <c r="G226" s="4"/>
      <c r="H226" s="148"/>
      <c r="I226" s="148"/>
      <c r="J226" s="148"/>
      <c r="K226" s="148"/>
      <c r="L226" s="50"/>
      <c r="N226" s="161"/>
    </row>
    <row r="227" spans="1:14" ht="43.2" outlineLevel="2" x14ac:dyDescent="0.3">
      <c r="A227" s="10"/>
      <c r="B227" s="41" t="s">
        <v>329</v>
      </c>
      <c r="C227" s="51" t="s">
        <v>330</v>
      </c>
      <c r="D227" s="171"/>
      <c r="E227" s="171"/>
      <c r="F227" s="190"/>
      <c r="G227" s="4"/>
      <c r="H227" s="148"/>
      <c r="I227" s="148"/>
      <c r="J227" s="148"/>
      <c r="K227" s="148"/>
      <c r="L227" s="50"/>
      <c r="N227" s="161"/>
    </row>
    <row r="228" spans="1:14" outlineLevel="2" x14ac:dyDescent="0.3">
      <c r="A228" s="10"/>
      <c r="B228" s="41" t="s">
        <v>331</v>
      </c>
      <c r="C228" s="51" t="s">
        <v>332</v>
      </c>
      <c r="D228" s="171"/>
      <c r="E228" s="171"/>
      <c r="F228" s="190"/>
      <c r="G228" s="4"/>
      <c r="H228" s="148"/>
      <c r="I228" s="148"/>
      <c r="J228" s="148"/>
      <c r="K228" s="148"/>
      <c r="L228" s="50"/>
      <c r="N228" s="161"/>
    </row>
    <row r="229" spans="1:14" ht="72" outlineLevel="2" x14ac:dyDescent="0.3">
      <c r="A229" s="10"/>
      <c r="B229" s="41" t="s">
        <v>333</v>
      </c>
      <c r="C229" s="51" t="s">
        <v>334</v>
      </c>
      <c r="D229" s="171"/>
      <c r="E229" s="171"/>
      <c r="F229" s="190"/>
      <c r="G229" s="4"/>
      <c r="H229" s="148"/>
      <c r="I229" s="148"/>
      <c r="J229" s="148"/>
      <c r="K229" s="148"/>
      <c r="L229" s="50"/>
      <c r="N229" s="161"/>
    </row>
    <row r="230" spans="1:14" ht="57.6" outlineLevel="2" x14ac:dyDescent="0.3">
      <c r="A230" s="10"/>
      <c r="B230" s="41" t="s">
        <v>335</v>
      </c>
      <c r="C230" s="51" t="s">
        <v>336</v>
      </c>
      <c r="D230" s="171"/>
      <c r="E230" s="171"/>
      <c r="F230" s="190"/>
      <c r="G230" s="4"/>
      <c r="H230" s="148"/>
      <c r="I230" s="148"/>
      <c r="J230" s="148"/>
      <c r="K230" s="148"/>
      <c r="L230" s="50"/>
      <c r="N230" s="161"/>
    </row>
    <row r="231" spans="1:14" ht="43.2" outlineLevel="2" x14ac:dyDescent="0.3">
      <c r="A231" s="10"/>
      <c r="B231" s="41" t="s">
        <v>337</v>
      </c>
      <c r="C231" s="51" t="s">
        <v>338</v>
      </c>
      <c r="D231" s="171"/>
      <c r="E231" s="171"/>
      <c r="F231" s="190"/>
      <c r="G231" s="4"/>
      <c r="H231" s="148"/>
      <c r="I231" s="148"/>
      <c r="J231" s="148"/>
      <c r="K231" s="148"/>
      <c r="L231" s="50"/>
      <c r="N231" s="161"/>
    </row>
    <row r="232" spans="1:14" outlineLevel="2" x14ac:dyDescent="0.3">
      <c r="A232" s="10"/>
      <c r="B232" s="79" t="s">
        <v>339</v>
      </c>
      <c r="C232" s="51" t="s">
        <v>340</v>
      </c>
      <c r="D232" s="171"/>
      <c r="E232" s="171"/>
      <c r="F232" s="190"/>
      <c r="G232" s="4"/>
      <c r="H232" s="148"/>
      <c r="I232" s="148"/>
      <c r="J232" s="148"/>
      <c r="K232" s="148"/>
      <c r="L232" s="50"/>
      <c r="N232" s="161"/>
    </row>
    <row r="233" spans="1:14" ht="43.2" outlineLevel="2" x14ac:dyDescent="0.3">
      <c r="A233" s="10"/>
      <c r="B233" s="41" t="s">
        <v>74</v>
      </c>
      <c r="C233" s="51" t="s">
        <v>341</v>
      </c>
      <c r="D233" s="171"/>
      <c r="E233" s="171"/>
      <c r="F233" s="190"/>
      <c r="G233" s="4"/>
      <c r="H233" s="148"/>
      <c r="I233" s="148"/>
      <c r="J233" s="148"/>
      <c r="K233" s="148"/>
      <c r="L233" s="50"/>
      <c r="N233" s="161"/>
    </row>
    <row r="234" spans="1:14" outlineLevel="2" x14ac:dyDescent="0.3">
      <c r="A234" s="10"/>
      <c r="B234" s="107" t="s">
        <v>327</v>
      </c>
      <c r="C234" s="88" t="s">
        <v>342</v>
      </c>
      <c r="D234" s="58"/>
      <c r="E234" s="171"/>
      <c r="F234" s="190"/>
      <c r="G234" s="4"/>
      <c r="H234" s="148"/>
      <c r="I234" s="148"/>
      <c r="J234" s="148"/>
      <c r="K234" s="148"/>
      <c r="L234" s="50"/>
      <c r="N234" s="161"/>
    </row>
    <row r="235" spans="1:14" ht="28.8" outlineLevel="2" x14ac:dyDescent="0.3">
      <c r="A235" s="10"/>
      <c r="B235" s="131" t="s">
        <v>339</v>
      </c>
      <c r="C235" s="132" t="s">
        <v>343</v>
      </c>
      <c r="D235" s="106"/>
      <c r="E235" s="171"/>
      <c r="F235" s="190"/>
      <c r="G235" s="4"/>
      <c r="H235" s="148"/>
      <c r="I235" s="148"/>
      <c r="J235" s="148"/>
      <c r="K235" s="148"/>
      <c r="L235" s="50"/>
      <c r="N235" s="161"/>
    </row>
    <row r="236" spans="1:14" outlineLevel="1" x14ac:dyDescent="0.3">
      <c r="C236" s="167"/>
      <c r="D236" s="50"/>
      <c r="E236" s="50"/>
      <c r="F236" s="195"/>
      <c r="H236" s="158"/>
      <c r="I236" s="158"/>
      <c r="J236" s="158"/>
      <c r="K236" s="158"/>
      <c r="L236" s="50"/>
      <c r="N236" s="161"/>
    </row>
    <row r="237" spans="1:14" outlineLevel="1" x14ac:dyDescent="0.3">
      <c r="A237" s="16"/>
      <c r="B237" s="55" t="s">
        <v>344</v>
      </c>
      <c r="C237" s="166"/>
      <c r="D237" s="59" t="str">
        <f>L238</f>
        <v/>
      </c>
      <c r="E237" s="59" t="str">
        <f>M237</f>
        <v/>
      </c>
      <c r="F237" s="183"/>
      <c r="G237" s="9"/>
      <c r="H237" s="156">
        <f>COUNTA(E238:E245)+COUNTBLANK(E238:E245)</f>
        <v>8</v>
      </c>
      <c r="I237" s="156">
        <f>COUNTIF(E238:E245,"nvt")</f>
        <v>0</v>
      </c>
      <c r="J237" s="156">
        <f>COUNTA(E238:E245)</f>
        <v>0</v>
      </c>
      <c r="K237" s="156">
        <f>COUNTIF(E238:E245,"niet voldaan")</f>
        <v>0</v>
      </c>
      <c r="L237" s="98"/>
      <c r="M237" s="151" t="str">
        <f>IF(H237=I237,"nvt",(IF(AND(H237=J237,K237&lt;1),"uitstekend", "")))</f>
        <v/>
      </c>
      <c r="N237" s="161" t="s">
        <v>36</v>
      </c>
    </row>
    <row r="238" spans="1:14" ht="86.4" outlineLevel="2" x14ac:dyDescent="0.3">
      <c r="A238" s="17"/>
      <c r="B238" s="123" t="s">
        <v>38</v>
      </c>
      <c r="C238" s="126" t="s">
        <v>345</v>
      </c>
      <c r="D238" s="173"/>
      <c r="E238" s="173"/>
      <c r="F238" s="174"/>
      <c r="G238" s="4"/>
      <c r="H238" s="156">
        <f>COUNTA(D238:D243)+COUNTBLANK(D238:D243)</f>
        <v>6</v>
      </c>
      <c r="I238" s="156">
        <f>COUNTIF(D238:D243,"nvt")</f>
        <v>0</v>
      </c>
      <c r="J238" s="156">
        <f>COUNTA(D238:D243)</f>
        <v>0</v>
      </c>
      <c r="K238" s="156">
        <f>COUNTIF(D238:D243,"niet voldaan")</f>
        <v>0</v>
      </c>
      <c r="L238" s="150" t="str">
        <f>IF(H238=I238,"nvt",(IF(AND(J238=H238,K238&lt;1),"beter", "")))</f>
        <v/>
      </c>
      <c r="M238" s="98"/>
      <c r="N238" s="161" t="s">
        <v>35</v>
      </c>
    </row>
    <row r="239" spans="1:14" ht="28.8" outlineLevel="2" x14ac:dyDescent="0.3">
      <c r="A239" s="10"/>
      <c r="B239" s="41" t="s">
        <v>346</v>
      </c>
      <c r="C239" s="52" t="s">
        <v>347</v>
      </c>
      <c r="D239" s="171"/>
      <c r="E239" s="171"/>
      <c r="F239" s="190"/>
      <c r="G239" s="4"/>
      <c r="H239" s="148"/>
      <c r="I239" s="148"/>
      <c r="J239" s="148"/>
      <c r="K239" s="148"/>
      <c r="L239" s="50"/>
      <c r="N239" s="161"/>
    </row>
    <row r="240" spans="1:14" outlineLevel="2" x14ac:dyDescent="0.3">
      <c r="A240" s="10"/>
      <c r="B240" s="41" t="s">
        <v>348</v>
      </c>
      <c r="C240" s="52" t="s">
        <v>349</v>
      </c>
      <c r="D240" s="171"/>
      <c r="E240" s="171"/>
      <c r="F240" s="190"/>
      <c r="G240" s="4"/>
      <c r="H240" s="148"/>
      <c r="I240" s="148"/>
      <c r="J240" s="148"/>
      <c r="K240" s="148"/>
      <c r="L240" s="50"/>
      <c r="N240" s="161"/>
    </row>
    <row r="241" spans="1:14" ht="28.8" outlineLevel="2" x14ac:dyDescent="0.3">
      <c r="A241" s="10"/>
      <c r="B241" s="79" t="s">
        <v>331</v>
      </c>
      <c r="C241" s="51" t="s">
        <v>350</v>
      </c>
      <c r="D241" s="171"/>
      <c r="E241" s="171"/>
      <c r="F241" s="190"/>
      <c r="G241" s="4"/>
      <c r="H241" s="148"/>
      <c r="I241" s="148"/>
      <c r="J241" s="148"/>
      <c r="K241" s="148"/>
      <c r="L241" s="50"/>
      <c r="N241" s="161"/>
    </row>
    <row r="242" spans="1:14" ht="28.8" outlineLevel="2" x14ac:dyDescent="0.3">
      <c r="A242" s="10"/>
      <c r="B242" s="41" t="s">
        <v>74</v>
      </c>
      <c r="C242" s="51" t="s">
        <v>351</v>
      </c>
      <c r="D242" s="171"/>
      <c r="E242" s="171"/>
      <c r="F242" s="190"/>
      <c r="G242" s="4"/>
      <c r="H242" s="148"/>
      <c r="I242" s="148"/>
      <c r="J242" s="148"/>
      <c r="K242" s="148"/>
      <c r="L242" s="50"/>
      <c r="N242" s="161"/>
    </row>
    <row r="243" spans="1:14" ht="43.2" outlineLevel="2" x14ac:dyDescent="0.3">
      <c r="A243" s="10"/>
      <c r="B243" s="41" t="s">
        <v>352</v>
      </c>
      <c r="C243" s="51" t="s">
        <v>353</v>
      </c>
      <c r="D243" s="171"/>
      <c r="E243" s="171"/>
      <c r="F243" s="190"/>
      <c r="G243" s="4"/>
      <c r="H243" s="148"/>
      <c r="I243" s="148"/>
      <c r="J243" s="148"/>
      <c r="K243" s="148"/>
      <c r="L243" s="50"/>
      <c r="N243" s="161"/>
    </row>
    <row r="244" spans="1:14" outlineLevel="2" x14ac:dyDescent="0.3">
      <c r="A244" s="10"/>
      <c r="B244" s="107" t="s">
        <v>331</v>
      </c>
      <c r="C244" s="88" t="s">
        <v>354</v>
      </c>
      <c r="D244" s="58"/>
      <c r="E244" s="171"/>
      <c r="F244" s="190"/>
      <c r="G244" s="4"/>
      <c r="H244" s="148"/>
      <c r="I244" s="148"/>
      <c r="J244" s="148"/>
      <c r="K244" s="148"/>
      <c r="L244" s="50"/>
      <c r="N244" s="161"/>
    </row>
    <row r="245" spans="1:14" ht="43.2" outlineLevel="2" x14ac:dyDescent="0.3">
      <c r="A245" s="10"/>
      <c r="B245" s="131" t="s">
        <v>355</v>
      </c>
      <c r="C245" s="132" t="s">
        <v>356</v>
      </c>
      <c r="D245" s="106"/>
      <c r="E245" s="171"/>
      <c r="F245" s="190"/>
      <c r="G245" s="4"/>
      <c r="H245" s="148"/>
      <c r="I245" s="148"/>
      <c r="J245" s="148"/>
      <c r="K245" s="148"/>
      <c r="L245" s="50"/>
      <c r="N245" s="161"/>
    </row>
    <row r="246" spans="1:14" outlineLevel="1" x14ac:dyDescent="0.3">
      <c r="C246" s="167"/>
      <c r="D246" s="50"/>
      <c r="E246" s="50"/>
      <c r="F246" s="195"/>
      <c r="H246" s="158"/>
      <c r="I246" s="158"/>
      <c r="J246" s="158"/>
      <c r="K246" s="158"/>
      <c r="L246" s="50"/>
      <c r="N246" s="161"/>
    </row>
    <row r="247" spans="1:14" outlineLevel="1" x14ac:dyDescent="0.3">
      <c r="A247" s="16"/>
      <c r="B247" s="55" t="s">
        <v>357</v>
      </c>
      <c r="C247" s="166"/>
      <c r="D247" s="59" t="str">
        <f>L248</f>
        <v/>
      </c>
      <c r="E247" s="59" t="str">
        <f>M247</f>
        <v/>
      </c>
      <c r="F247" s="183"/>
      <c r="G247" s="9"/>
      <c r="H247" s="156">
        <f>COUNTA(E248:E252)+COUNTBLANK(E248:E252)</f>
        <v>5</v>
      </c>
      <c r="I247" s="156">
        <f>COUNTIF(E248:E252,"nvt")</f>
        <v>0</v>
      </c>
      <c r="J247" s="156">
        <f>COUNTA(E248:E252)</f>
        <v>0</v>
      </c>
      <c r="K247" s="156">
        <f>COUNTIF(E248:E252,"niet voldaan")</f>
        <v>0</v>
      </c>
      <c r="L247" s="98"/>
      <c r="M247" s="151" t="str">
        <f>IF(H247=I247,"nvt",(IF(AND(H247=J247,K247&lt;1),"uitstekend", "")))</f>
        <v/>
      </c>
      <c r="N247" s="161" t="s">
        <v>36</v>
      </c>
    </row>
    <row r="248" spans="1:14" ht="72" outlineLevel="2" x14ac:dyDescent="0.3">
      <c r="A248" s="17"/>
      <c r="B248" s="123" t="s">
        <v>38</v>
      </c>
      <c r="C248" s="126" t="s">
        <v>358</v>
      </c>
      <c r="D248" s="173"/>
      <c r="E248" s="173"/>
      <c r="F248" s="174"/>
      <c r="G248" s="4"/>
      <c r="H248" s="156">
        <f>COUNTA(D248:D251)+COUNTBLANK(D248:D251)</f>
        <v>4</v>
      </c>
      <c r="I248" s="156">
        <f>COUNTIF(D248:D251,"nvt")</f>
        <v>0</v>
      </c>
      <c r="J248" s="156">
        <f>COUNTA(D248:D251)</f>
        <v>0</v>
      </c>
      <c r="K248" s="156">
        <f>COUNTIF(D248:D251,"niet voldaan")</f>
        <v>0</v>
      </c>
      <c r="L248" s="150" t="str">
        <f>IF(H248=I248,"nvt",(IF(AND(J248=H248,K248&lt;1),"beter", "")))</f>
        <v/>
      </c>
      <c r="M248" s="98"/>
      <c r="N248" s="161" t="s">
        <v>35</v>
      </c>
    </row>
    <row r="249" spans="1:14" ht="100.8" outlineLevel="2" x14ac:dyDescent="0.3">
      <c r="A249" s="10"/>
      <c r="B249" s="41" t="s">
        <v>305</v>
      </c>
      <c r="C249" s="51" t="s">
        <v>359</v>
      </c>
      <c r="D249" s="171"/>
      <c r="E249" s="171"/>
      <c r="F249" s="190"/>
      <c r="G249" s="4"/>
      <c r="H249" s="148"/>
      <c r="I249" s="148"/>
      <c r="J249" s="148"/>
      <c r="K249" s="148"/>
      <c r="L249" s="50"/>
      <c r="N249" s="161"/>
    </row>
    <row r="250" spans="1:14" outlineLevel="2" x14ac:dyDescent="0.3">
      <c r="A250" s="10"/>
      <c r="B250" s="40" t="s">
        <v>74</v>
      </c>
      <c r="C250" s="51" t="s">
        <v>360</v>
      </c>
      <c r="D250" s="171"/>
      <c r="E250" s="171"/>
      <c r="F250" s="190"/>
      <c r="G250" s="4"/>
      <c r="H250" s="148"/>
      <c r="I250" s="148"/>
      <c r="J250" s="148"/>
      <c r="K250" s="148"/>
      <c r="L250" s="50"/>
      <c r="N250" s="161"/>
    </row>
    <row r="251" spans="1:14" ht="43.2" outlineLevel="2" x14ac:dyDescent="0.3">
      <c r="A251" s="10"/>
      <c r="B251" s="41"/>
      <c r="C251" s="51" t="s">
        <v>361</v>
      </c>
      <c r="D251" s="171"/>
      <c r="E251" s="171"/>
      <c r="F251" s="190"/>
      <c r="G251" s="4"/>
      <c r="H251" s="148"/>
      <c r="I251" s="148"/>
      <c r="J251" s="148"/>
      <c r="K251" s="148"/>
      <c r="L251" s="50"/>
      <c r="N251" s="161"/>
    </row>
    <row r="252" spans="1:14" ht="100.8" outlineLevel="2" x14ac:dyDescent="0.3">
      <c r="A252" s="10"/>
      <c r="B252" s="131" t="s">
        <v>305</v>
      </c>
      <c r="C252" s="132" t="s">
        <v>362</v>
      </c>
      <c r="D252" s="58"/>
      <c r="E252" s="171"/>
      <c r="F252" s="190"/>
      <c r="G252" s="4"/>
      <c r="H252" s="148"/>
      <c r="I252" s="148"/>
      <c r="J252" s="148"/>
      <c r="K252" s="148"/>
      <c r="L252" s="50"/>
      <c r="N252" s="161"/>
    </row>
    <row r="253" spans="1:14" outlineLevel="1" x14ac:dyDescent="0.3">
      <c r="C253" s="167"/>
      <c r="D253" s="50"/>
      <c r="E253" s="50"/>
      <c r="F253" s="195"/>
      <c r="H253" s="158"/>
      <c r="I253" s="158"/>
      <c r="J253" s="158"/>
      <c r="K253" s="158"/>
      <c r="L253" s="50"/>
      <c r="N253" s="161"/>
    </row>
    <row r="254" spans="1:14" outlineLevel="1" x14ac:dyDescent="0.3">
      <c r="A254" s="16"/>
      <c r="B254" s="55" t="s">
        <v>363</v>
      </c>
      <c r="C254" s="166"/>
      <c r="D254" s="59" t="str">
        <f>L255</f>
        <v/>
      </c>
      <c r="E254" s="59" t="str">
        <f>M254</f>
        <v/>
      </c>
      <c r="F254" s="183"/>
      <c r="G254" s="9"/>
      <c r="H254" s="156">
        <f>COUNTA(E255:E262)+COUNTBLANK(E255:E262)</f>
        <v>8</v>
      </c>
      <c r="I254" s="156">
        <f>COUNTIF(E255:E262,"nvt")</f>
        <v>0</v>
      </c>
      <c r="J254" s="156">
        <f>COUNTA(E255:E262)</f>
        <v>0</v>
      </c>
      <c r="K254" s="156">
        <f>COUNTIF(E255:E262,"niet voldaan")</f>
        <v>0</v>
      </c>
      <c r="L254" s="98"/>
      <c r="M254" s="151" t="str">
        <f>IF(H254=I254,"nvt",(IF(AND(H254=J254,K254&lt;1),"uitstekend", "")))</f>
        <v/>
      </c>
      <c r="N254" s="161" t="s">
        <v>36</v>
      </c>
    </row>
    <row r="255" spans="1:14" ht="100.8" outlineLevel="2" x14ac:dyDescent="0.3">
      <c r="A255" s="17"/>
      <c r="B255" s="123" t="s">
        <v>38</v>
      </c>
      <c r="C255" s="126" t="s">
        <v>364</v>
      </c>
      <c r="D255" s="173"/>
      <c r="E255" s="173"/>
      <c r="F255" s="174"/>
      <c r="G255" s="4"/>
      <c r="H255" s="156">
        <f>COUNTA(D255:D259)+COUNTBLANK(D255:D259)</f>
        <v>5</v>
      </c>
      <c r="I255" s="156">
        <f>COUNTIF(D255:D259,"nvt")</f>
        <v>0</v>
      </c>
      <c r="J255" s="156">
        <f>COUNTA(D255:D259)</f>
        <v>0</v>
      </c>
      <c r="K255" s="156">
        <f>COUNTIF(D255:D259,"niet voldaan")</f>
        <v>0</v>
      </c>
      <c r="L255" s="150" t="str">
        <f>IF(H255=I255,"nvt",(IF(AND(J255=H255,K255&lt;1),"beter", "")))</f>
        <v/>
      </c>
      <c r="M255" s="98"/>
      <c r="N255" s="161" t="s">
        <v>35</v>
      </c>
    </row>
    <row r="256" spans="1:14" ht="28.8" outlineLevel="2" x14ac:dyDescent="0.3">
      <c r="A256" s="10"/>
      <c r="B256" s="41" t="s">
        <v>365</v>
      </c>
      <c r="C256" s="51" t="s">
        <v>366</v>
      </c>
      <c r="D256" s="171"/>
      <c r="E256" s="171"/>
      <c r="F256" s="190"/>
      <c r="G256" s="4"/>
      <c r="H256" s="148"/>
      <c r="I256" s="148"/>
      <c r="J256" s="148"/>
      <c r="K256" s="148"/>
      <c r="L256" s="50"/>
      <c r="N256" s="161"/>
    </row>
    <row r="257" spans="1:14" ht="100.8" outlineLevel="2" x14ac:dyDescent="0.3">
      <c r="A257" s="10"/>
      <c r="B257" s="41" t="s">
        <v>305</v>
      </c>
      <c r="C257" s="51" t="s">
        <v>359</v>
      </c>
      <c r="D257" s="171"/>
      <c r="E257" s="171"/>
      <c r="F257" s="192"/>
      <c r="G257" s="4"/>
      <c r="H257" s="148"/>
      <c r="I257" s="148"/>
      <c r="J257" s="148"/>
      <c r="K257" s="148"/>
      <c r="L257" s="50"/>
      <c r="N257" s="161"/>
    </row>
    <row r="258" spans="1:14" outlineLevel="2" x14ac:dyDescent="0.3">
      <c r="A258" s="10"/>
      <c r="B258" s="40" t="s">
        <v>74</v>
      </c>
      <c r="C258" s="51" t="s">
        <v>360</v>
      </c>
      <c r="D258" s="171"/>
      <c r="E258" s="171"/>
      <c r="F258" s="190"/>
      <c r="G258" s="4"/>
      <c r="H258" s="148"/>
      <c r="I258" s="148"/>
      <c r="J258" s="148"/>
      <c r="K258" s="148"/>
      <c r="L258" s="50"/>
      <c r="N258" s="161"/>
    </row>
    <row r="259" spans="1:14" ht="43.2" outlineLevel="2" x14ac:dyDescent="0.3">
      <c r="A259" s="10"/>
      <c r="B259" s="41"/>
      <c r="C259" s="51" t="s">
        <v>361</v>
      </c>
      <c r="D259" s="171"/>
      <c r="E259" s="171"/>
      <c r="F259" s="190"/>
      <c r="G259" s="4"/>
      <c r="H259" s="148"/>
      <c r="I259" s="148"/>
      <c r="J259" s="148"/>
      <c r="K259" s="148"/>
      <c r="L259" s="50"/>
      <c r="N259" s="161"/>
    </row>
    <row r="260" spans="1:14" ht="100.8" outlineLevel="2" x14ac:dyDescent="0.3">
      <c r="A260" s="10"/>
      <c r="B260" s="107" t="s">
        <v>305</v>
      </c>
      <c r="C260" s="88" t="s">
        <v>362</v>
      </c>
      <c r="D260" s="58"/>
      <c r="E260" s="171"/>
      <c r="F260" s="192"/>
      <c r="G260" s="4"/>
      <c r="H260" s="148"/>
      <c r="I260" s="148"/>
      <c r="J260" s="148"/>
      <c r="K260" s="148"/>
      <c r="L260" s="50"/>
      <c r="N260" s="161"/>
    </row>
    <row r="261" spans="1:14" ht="43.2" outlineLevel="2" x14ac:dyDescent="0.3">
      <c r="A261" s="10"/>
      <c r="B261" s="107" t="s">
        <v>367</v>
      </c>
      <c r="C261" s="88" t="s">
        <v>368</v>
      </c>
      <c r="D261" s="106"/>
      <c r="E261" s="171"/>
      <c r="F261" s="190"/>
      <c r="G261" s="4"/>
      <c r="H261" s="148"/>
      <c r="I261" s="148"/>
      <c r="J261" s="148"/>
      <c r="K261" s="148"/>
      <c r="L261" s="50"/>
      <c r="N261" s="161"/>
    </row>
    <row r="262" spans="1:14" ht="28.8" outlineLevel="2" x14ac:dyDescent="0.3">
      <c r="A262" s="10"/>
      <c r="B262" s="131" t="s">
        <v>369</v>
      </c>
      <c r="C262" s="132" t="s">
        <v>370</v>
      </c>
      <c r="D262" s="106"/>
      <c r="E262" s="171"/>
      <c r="F262" s="190"/>
      <c r="G262" s="4"/>
      <c r="H262" s="148"/>
      <c r="I262" s="148"/>
      <c r="J262" s="148"/>
      <c r="K262" s="148"/>
      <c r="L262" s="50"/>
      <c r="N262" s="161"/>
    </row>
    <row r="263" spans="1:14" outlineLevel="1" x14ac:dyDescent="0.3">
      <c r="C263" s="167"/>
      <c r="D263" s="50"/>
      <c r="E263" s="50"/>
      <c r="F263" s="195"/>
      <c r="H263" s="158"/>
      <c r="I263" s="158"/>
      <c r="J263" s="158"/>
      <c r="K263" s="158"/>
      <c r="L263" s="50"/>
      <c r="N263" s="161"/>
    </row>
    <row r="264" spans="1:14" outlineLevel="1" x14ac:dyDescent="0.3">
      <c r="A264" s="16"/>
      <c r="B264" s="55" t="s">
        <v>371</v>
      </c>
      <c r="C264" s="166"/>
      <c r="D264" s="59" t="str">
        <f>L265</f>
        <v/>
      </c>
      <c r="E264" s="59" t="str">
        <f>M264</f>
        <v/>
      </c>
      <c r="F264" s="183"/>
      <c r="G264" s="9"/>
      <c r="H264" s="156">
        <f>COUNTA(E265:E270)+COUNTBLANK(E265:E270)</f>
        <v>6</v>
      </c>
      <c r="I264" s="156">
        <f>COUNTIF(E265:E270,"nvt")</f>
        <v>0</v>
      </c>
      <c r="J264" s="156">
        <f>COUNTA(E265:E270)</f>
        <v>0</v>
      </c>
      <c r="K264" s="156">
        <f>COUNTIF(E265:E270,"niet voldaan")</f>
        <v>0</v>
      </c>
      <c r="L264" s="98"/>
      <c r="M264" s="151" t="str">
        <f>IF(H264=I264,"nvt",(IF(AND(H264=J264,K264&lt;1),"uitstekend", "")))</f>
        <v/>
      </c>
      <c r="N264" s="161" t="s">
        <v>36</v>
      </c>
    </row>
    <row r="265" spans="1:14" ht="86.4" outlineLevel="2" x14ac:dyDescent="0.3">
      <c r="A265" s="17"/>
      <c r="B265" s="123" t="s">
        <v>38</v>
      </c>
      <c r="C265" s="126" t="s">
        <v>372</v>
      </c>
      <c r="D265" s="173"/>
      <c r="E265" s="173"/>
      <c r="F265" s="174"/>
      <c r="G265" s="4"/>
      <c r="H265" s="156">
        <f>COUNTA(D265:D270)+COUNTBLANK(D265:D270)</f>
        <v>6</v>
      </c>
      <c r="I265" s="156">
        <f>COUNTIF(E265:E270,"nvt")</f>
        <v>0</v>
      </c>
      <c r="J265" s="156">
        <f>COUNTA(E265:E270)</f>
        <v>0</v>
      </c>
      <c r="K265" s="156">
        <f>COUNTIF(E265:E270,"niet voldaan")</f>
        <v>0</v>
      </c>
      <c r="L265" s="150" t="str">
        <f>IF(H265=I265,"nvt",(IF(AND(J265=H265,K265&lt;1),"beter", "")))</f>
        <v/>
      </c>
      <c r="M265" s="98"/>
      <c r="N265" s="161" t="s">
        <v>35</v>
      </c>
    </row>
    <row r="266" spans="1:14" ht="28.8" outlineLevel="2" x14ac:dyDescent="0.3">
      <c r="A266" s="10"/>
      <c r="B266" s="41" t="s">
        <v>56</v>
      </c>
      <c r="C266" s="51" t="s">
        <v>373</v>
      </c>
      <c r="D266" s="171"/>
      <c r="E266" s="174"/>
      <c r="F266" s="190"/>
      <c r="G266" s="4"/>
      <c r="H266" s="148"/>
      <c r="I266" s="148"/>
      <c r="J266" s="148"/>
      <c r="K266" s="148"/>
      <c r="L266" s="50"/>
      <c r="N266" s="161"/>
    </row>
    <row r="267" spans="1:14" ht="144" outlineLevel="2" x14ac:dyDescent="0.3">
      <c r="A267" s="10"/>
      <c r="B267" s="41" t="s">
        <v>374</v>
      </c>
      <c r="C267" s="51" t="s">
        <v>375</v>
      </c>
      <c r="D267" s="171"/>
      <c r="E267" s="174"/>
      <c r="F267" s="190"/>
      <c r="G267" s="4"/>
      <c r="H267" s="148"/>
      <c r="I267" s="148"/>
      <c r="J267" s="148"/>
      <c r="K267" s="148"/>
      <c r="L267" s="50"/>
      <c r="N267" s="161"/>
    </row>
    <row r="268" spans="1:14" ht="172.8" outlineLevel="2" x14ac:dyDescent="0.3">
      <c r="A268" s="10"/>
      <c r="B268" s="41" t="s">
        <v>376</v>
      </c>
      <c r="C268" s="51" t="s">
        <v>377</v>
      </c>
      <c r="D268" s="171"/>
      <c r="E268" s="174"/>
      <c r="F268" s="190"/>
      <c r="G268" s="4"/>
      <c r="H268" s="148"/>
      <c r="I268" s="148"/>
      <c r="J268" s="148"/>
      <c r="K268" s="148"/>
      <c r="L268" s="50"/>
      <c r="N268" s="161"/>
    </row>
    <row r="269" spans="1:14" ht="86.4" outlineLevel="2" x14ac:dyDescent="0.3">
      <c r="A269" s="10"/>
      <c r="B269" s="41" t="s">
        <v>378</v>
      </c>
      <c r="C269" s="51" t="s">
        <v>379</v>
      </c>
      <c r="D269" s="171"/>
      <c r="E269" s="174"/>
      <c r="F269" s="190"/>
      <c r="G269" s="4"/>
      <c r="H269" s="148"/>
      <c r="I269" s="148"/>
      <c r="J269" s="148"/>
      <c r="K269" s="148"/>
      <c r="L269" s="50"/>
      <c r="N269" s="161"/>
    </row>
    <row r="270" spans="1:14" ht="28.8" outlineLevel="2" x14ac:dyDescent="0.3">
      <c r="A270" s="10"/>
      <c r="B270" s="133" t="s">
        <v>74</v>
      </c>
      <c r="C270" s="134" t="s">
        <v>351</v>
      </c>
      <c r="D270" s="171"/>
      <c r="E270" s="174"/>
      <c r="F270" s="190"/>
      <c r="G270" s="4"/>
      <c r="H270" s="148"/>
      <c r="I270" s="148"/>
      <c r="J270" s="148"/>
      <c r="K270" s="148"/>
      <c r="L270" s="50"/>
      <c r="N270" s="161"/>
    </row>
    <row r="271" spans="1:14" outlineLevel="1" x14ac:dyDescent="0.3">
      <c r="C271" s="167"/>
      <c r="D271" s="50"/>
      <c r="E271" s="50"/>
      <c r="F271" s="195"/>
      <c r="H271" s="158"/>
      <c r="I271" s="158"/>
      <c r="J271" s="158"/>
      <c r="K271" s="158"/>
      <c r="L271" s="50"/>
      <c r="N271" s="161"/>
    </row>
    <row r="272" spans="1:14" outlineLevel="1" x14ac:dyDescent="0.3">
      <c r="A272" s="16"/>
      <c r="B272" s="55" t="s">
        <v>380</v>
      </c>
      <c r="C272" s="166"/>
      <c r="D272" s="59" t="str">
        <f>L273</f>
        <v/>
      </c>
      <c r="E272" s="59" t="str">
        <f>M272</f>
        <v/>
      </c>
      <c r="F272" s="183"/>
      <c r="G272" s="9"/>
      <c r="H272" s="156">
        <f>COUNTA(E273:E278)+COUNTBLANK(E273:E278)</f>
        <v>6</v>
      </c>
      <c r="I272" s="156">
        <f>COUNTIF(E273:E278,"nvt")</f>
        <v>0</v>
      </c>
      <c r="J272" s="156">
        <f>COUNTA(E273:E278)</f>
        <v>0</v>
      </c>
      <c r="K272" s="156">
        <f>COUNTIF(E273:E278,"niet voldaan")</f>
        <v>0</v>
      </c>
      <c r="L272" s="98"/>
      <c r="M272" s="151" t="str">
        <f>IF(H272=I272,"nvt",(IF(AND(H272=J272,K272&lt;1),"uitstekend", "")))</f>
        <v/>
      </c>
      <c r="N272" s="161" t="s">
        <v>36</v>
      </c>
    </row>
    <row r="273" spans="1:14" ht="100.8" outlineLevel="2" x14ac:dyDescent="0.3">
      <c r="A273" s="17"/>
      <c r="B273" s="123" t="s">
        <v>38</v>
      </c>
      <c r="C273" s="126" t="s">
        <v>381</v>
      </c>
      <c r="D273" s="173"/>
      <c r="E273" s="173"/>
      <c r="F273" s="174"/>
      <c r="G273" s="4"/>
      <c r="H273" s="156">
        <f>COUNTA(D273:D278)+COUNTBLANK(D273:D278)</f>
        <v>6</v>
      </c>
      <c r="I273" s="156">
        <f>COUNTIF(E273:E278,"nvt")</f>
        <v>0</v>
      </c>
      <c r="J273" s="156">
        <f>COUNTA(E273:E278)</f>
        <v>0</v>
      </c>
      <c r="K273" s="156">
        <f>COUNTIF(E273:E278,"niet voldaan")</f>
        <v>0</v>
      </c>
      <c r="L273" s="150" t="str">
        <f>IF(H273=I273,"nvt",(IF(AND(J273=H273,K273&lt;1),"beter", "")))</f>
        <v/>
      </c>
      <c r="M273" s="98"/>
      <c r="N273" s="161" t="s">
        <v>35</v>
      </c>
    </row>
    <row r="274" spans="1:14" ht="28.8" outlineLevel="2" x14ac:dyDescent="0.3">
      <c r="A274" s="10"/>
      <c r="B274" s="41" t="s">
        <v>382</v>
      </c>
      <c r="C274" s="51" t="s">
        <v>383</v>
      </c>
      <c r="D274" s="171"/>
      <c r="E274" s="171"/>
      <c r="F274" s="190"/>
      <c r="G274" s="4"/>
      <c r="H274" s="148"/>
      <c r="I274" s="148"/>
      <c r="J274" s="148"/>
      <c r="K274" s="148"/>
      <c r="L274" s="50"/>
      <c r="N274" s="161"/>
    </row>
    <row r="275" spans="1:14" outlineLevel="2" x14ac:dyDescent="0.3">
      <c r="A275" s="10"/>
      <c r="B275" s="41" t="s">
        <v>384</v>
      </c>
      <c r="C275" s="51" t="s">
        <v>385</v>
      </c>
      <c r="D275" s="171"/>
      <c r="E275" s="171"/>
      <c r="F275" s="192"/>
      <c r="G275" s="4"/>
      <c r="H275" s="148"/>
      <c r="I275" s="148"/>
      <c r="J275" s="148"/>
      <c r="K275" s="148"/>
      <c r="L275" s="50"/>
      <c r="N275" s="161"/>
    </row>
    <row r="276" spans="1:14" outlineLevel="2" x14ac:dyDescent="0.3">
      <c r="A276" s="10"/>
      <c r="B276" s="41" t="s">
        <v>305</v>
      </c>
      <c r="C276" s="51" t="s">
        <v>386</v>
      </c>
      <c r="D276" s="171"/>
      <c r="E276" s="171"/>
      <c r="F276" s="190"/>
      <c r="G276" s="4"/>
      <c r="H276" s="148"/>
      <c r="I276" s="148"/>
      <c r="J276" s="148"/>
      <c r="K276" s="148"/>
      <c r="L276" s="50"/>
      <c r="N276" s="161"/>
    </row>
    <row r="277" spans="1:14" ht="72" outlineLevel="2" x14ac:dyDescent="0.3">
      <c r="A277" s="10"/>
      <c r="B277" s="41" t="s">
        <v>387</v>
      </c>
      <c r="C277" s="51" t="s">
        <v>388</v>
      </c>
      <c r="D277" s="171"/>
      <c r="E277" s="171"/>
      <c r="F277" s="190"/>
      <c r="G277" s="4"/>
      <c r="H277" s="148"/>
      <c r="I277" s="148"/>
      <c r="J277" s="148"/>
      <c r="K277" s="148"/>
      <c r="L277" s="50"/>
      <c r="N277" s="161"/>
    </row>
    <row r="278" spans="1:14" ht="57.6" outlineLevel="2" x14ac:dyDescent="0.3">
      <c r="A278" s="10"/>
      <c r="B278" s="133" t="s">
        <v>74</v>
      </c>
      <c r="C278" s="134" t="s">
        <v>389</v>
      </c>
      <c r="D278" s="171"/>
      <c r="E278" s="171"/>
      <c r="F278" s="190"/>
      <c r="G278" s="4"/>
      <c r="H278" s="148"/>
      <c r="I278" s="148"/>
      <c r="J278" s="148"/>
      <c r="K278" s="148"/>
      <c r="L278" s="50"/>
      <c r="N278" s="161"/>
    </row>
    <row r="279" spans="1:14" outlineLevel="1" x14ac:dyDescent="0.3">
      <c r="C279" s="167"/>
      <c r="D279" s="50"/>
      <c r="E279" s="50"/>
      <c r="F279" s="195"/>
      <c r="H279" s="158"/>
      <c r="I279" s="158"/>
      <c r="J279" s="158"/>
      <c r="K279" s="158"/>
      <c r="L279" s="50"/>
      <c r="N279" s="161"/>
    </row>
    <row r="280" spans="1:14" outlineLevel="1" x14ac:dyDescent="0.3">
      <c r="A280" s="16"/>
      <c r="B280" s="55" t="s">
        <v>390</v>
      </c>
      <c r="C280" s="166"/>
      <c r="D280" s="59" t="str">
        <f>L281</f>
        <v/>
      </c>
      <c r="E280" s="59" t="str">
        <f>M280</f>
        <v/>
      </c>
      <c r="F280" s="183"/>
      <c r="G280" s="9"/>
      <c r="H280" s="156">
        <f>COUNTA(E281:E282)+COUNTBLANK(E281:E282)</f>
        <v>2</v>
      </c>
      <c r="I280" s="156">
        <f>COUNTIF(E281:E282,"nvt")</f>
        <v>0</v>
      </c>
      <c r="J280" s="156">
        <f>COUNTA(E281:E282)</f>
        <v>0</v>
      </c>
      <c r="K280" s="156">
        <f>COUNTIF(E281:E282,"niet voldaan")</f>
        <v>0</v>
      </c>
      <c r="L280" s="98"/>
      <c r="M280" s="151" t="str">
        <f>IF(H280=I280,"nvt",(IF(AND(H280=J280,K280&lt;1),"uitstekend", "")))</f>
        <v/>
      </c>
      <c r="N280" s="161" t="s">
        <v>36</v>
      </c>
    </row>
    <row r="281" spans="1:14" ht="28.8" outlineLevel="2" x14ac:dyDescent="0.3">
      <c r="A281" s="17"/>
      <c r="B281" s="123" t="s">
        <v>38</v>
      </c>
      <c r="C281" s="126" t="s">
        <v>391</v>
      </c>
      <c r="D281" s="173"/>
      <c r="E281" s="173"/>
      <c r="F281" s="174"/>
      <c r="G281" s="4"/>
      <c r="H281" s="156">
        <f>COUNTA(D281:D282)+COUNTBLANK(D281:D282)</f>
        <v>2</v>
      </c>
      <c r="I281" s="156">
        <f>COUNTIF(D281:D282,"nvt")</f>
        <v>0</v>
      </c>
      <c r="J281" s="156">
        <f>COUNTA(D281:D282)</f>
        <v>0</v>
      </c>
      <c r="K281" s="156">
        <f>COUNTIF(D281:D282,"niet voldaan")</f>
        <v>0</v>
      </c>
      <c r="L281" s="150" t="str">
        <f>IF(H281=I281,"nvt",(IF(AND(J281=H281,K281&lt;1),"beter", "")))</f>
        <v/>
      </c>
      <c r="M281" s="98"/>
      <c r="N281" s="161" t="s">
        <v>35</v>
      </c>
    </row>
    <row r="282" spans="1:14" ht="28.8" outlineLevel="2" x14ac:dyDescent="0.3">
      <c r="A282" s="10"/>
      <c r="B282" s="46" t="s">
        <v>392</v>
      </c>
      <c r="C282" s="135" t="s">
        <v>393</v>
      </c>
      <c r="D282" s="171"/>
      <c r="E282" s="171"/>
      <c r="F282" s="190"/>
      <c r="G282" s="4"/>
      <c r="H282" s="148"/>
      <c r="I282" s="148"/>
      <c r="J282" s="148"/>
      <c r="K282" s="148"/>
      <c r="L282" s="50"/>
      <c r="N282" s="161"/>
    </row>
    <row r="283" spans="1:14" outlineLevel="1" x14ac:dyDescent="0.3">
      <c r="C283" s="167"/>
      <c r="D283" s="50"/>
      <c r="E283" s="50"/>
      <c r="F283" s="195"/>
      <c r="H283" s="158"/>
      <c r="I283" s="158"/>
      <c r="J283" s="158"/>
      <c r="K283" s="158"/>
      <c r="L283" s="50"/>
      <c r="N283" s="161"/>
    </row>
    <row r="284" spans="1:14" outlineLevel="1" x14ac:dyDescent="0.3">
      <c r="A284" s="16"/>
      <c r="B284" s="55" t="s">
        <v>394</v>
      </c>
      <c r="C284" s="166"/>
      <c r="D284" s="59" t="str">
        <f>L285</f>
        <v/>
      </c>
      <c r="E284" s="59" t="str">
        <f>M284</f>
        <v/>
      </c>
      <c r="F284" s="183"/>
      <c r="G284" s="9"/>
      <c r="H284" s="156">
        <f>COUNTA(E285:E288)+COUNTBLANK(E285:E288)</f>
        <v>4</v>
      </c>
      <c r="I284" s="156">
        <f>COUNTIF(E285:E288,"nvt")</f>
        <v>0</v>
      </c>
      <c r="J284" s="156">
        <f>COUNTA(E285:E288)</f>
        <v>0</v>
      </c>
      <c r="K284" s="156">
        <f>COUNTIF(E285:E288,"niet voldaan")</f>
        <v>0</v>
      </c>
      <c r="L284" s="98"/>
      <c r="M284" s="151" t="str">
        <f>IF(H284=I284,"nvt",(IF(AND(H284=J284,K284&lt;1),"uitstekend", "")))</f>
        <v/>
      </c>
      <c r="N284" s="161" t="s">
        <v>36</v>
      </c>
    </row>
    <row r="285" spans="1:14" ht="43.2" outlineLevel="2" x14ac:dyDescent="0.3">
      <c r="A285" s="17"/>
      <c r="B285" s="123" t="s">
        <v>38</v>
      </c>
      <c r="C285" s="126" t="s">
        <v>395</v>
      </c>
      <c r="D285" s="178"/>
      <c r="E285" s="173"/>
      <c r="F285" s="174"/>
      <c r="G285" s="4"/>
      <c r="H285" s="156">
        <f>COUNTA(D285:D286)+COUNTBLANK(D285:D286)</f>
        <v>2</v>
      </c>
      <c r="I285" s="156">
        <f>COUNTIF(D285:D286,"nvt")</f>
        <v>0</v>
      </c>
      <c r="J285" s="156">
        <f>COUNTA(D285:D286)</f>
        <v>0</v>
      </c>
      <c r="K285" s="156">
        <f>COUNTIF(D285:D286,"niet voldaan")</f>
        <v>0</v>
      </c>
      <c r="L285" s="150" t="str">
        <f>IF(H285=I285,"nvt",(IF(AND(J285=H285,K285&lt;1),"beter", "")))</f>
        <v/>
      </c>
      <c r="M285" s="98"/>
      <c r="N285" s="161" t="s">
        <v>35</v>
      </c>
    </row>
    <row r="286" spans="1:14" outlineLevel="2" x14ac:dyDescent="0.3">
      <c r="A286" s="10"/>
      <c r="B286" s="41" t="s">
        <v>305</v>
      </c>
      <c r="C286" s="51" t="s">
        <v>396</v>
      </c>
      <c r="D286" s="179"/>
      <c r="E286" s="182"/>
      <c r="F286" s="197"/>
      <c r="G286" s="4"/>
      <c r="H286" s="148"/>
      <c r="I286" s="148"/>
      <c r="J286" s="148"/>
      <c r="K286" s="148"/>
      <c r="L286" s="50"/>
      <c r="N286" s="161"/>
    </row>
    <row r="287" spans="1:14" ht="43.2" outlineLevel="2" x14ac:dyDescent="0.3">
      <c r="A287" s="10"/>
      <c r="B287" s="107" t="s">
        <v>397</v>
      </c>
      <c r="C287" s="127" t="s">
        <v>398</v>
      </c>
      <c r="D287" s="94"/>
      <c r="E287" s="182"/>
      <c r="F287" s="197"/>
      <c r="G287" s="4"/>
      <c r="H287" s="148"/>
      <c r="I287" s="148"/>
      <c r="J287" s="148"/>
      <c r="K287" s="148"/>
      <c r="L287" s="50"/>
      <c r="N287" s="161"/>
    </row>
    <row r="288" spans="1:14" ht="57.6" outlineLevel="2" x14ac:dyDescent="0.3">
      <c r="A288" s="10"/>
      <c r="B288" s="131" t="s">
        <v>399</v>
      </c>
      <c r="C288" s="136" t="s">
        <v>400</v>
      </c>
      <c r="D288" s="94"/>
      <c r="E288" s="182"/>
      <c r="F288" s="197"/>
      <c r="G288" s="4"/>
      <c r="H288" s="148"/>
      <c r="I288" s="148"/>
      <c r="J288" s="148"/>
      <c r="K288" s="148"/>
      <c r="L288" s="50"/>
      <c r="N288" s="161"/>
    </row>
    <row r="289" spans="1:14" outlineLevel="1" x14ac:dyDescent="0.3">
      <c r="C289" s="167"/>
      <c r="D289" s="50"/>
      <c r="E289" s="50"/>
      <c r="F289" s="195"/>
      <c r="H289" s="158"/>
      <c r="I289" s="158"/>
      <c r="J289" s="158"/>
      <c r="K289" s="158"/>
      <c r="L289" s="50"/>
      <c r="N289" s="161"/>
    </row>
    <row r="290" spans="1:14" outlineLevel="1" x14ac:dyDescent="0.3">
      <c r="A290" s="16"/>
      <c r="B290" s="55" t="s">
        <v>401</v>
      </c>
      <c r="C290" s="166"/>
      <c r="D290" s="59" t="str">
        <f>L291</f>
        <v/>
      </c>
      <c r="E290" s="59" t="str">
        <f>M290</f>
        <v/>
      </c>
      <c r="F290" s="183"/>
      <c r="G290" s="9"/>
      <c r="H290" s="156">
        <f>COUNTA(E291:E295)+COUNTBLANK(E291:E295)</f>
        <v>5</v>
      </c>
      <c r="I290" s="156">
        <f>COUNTIF(E291:E295,"nvt")</f>
        <v>0</v>
      </c>
      <c r="J290" s="156">
        <f>COUNTA(E291:E295)</f>
        <v>0</v>
      </c>
      <c r="K290" s="156">
        <f>COUNTIF(E291:E295,"niet voldaan")</f>
        <v>0</v>
      </c>
      <c r="L290" s="98"/>
      <c r="M290" s="151" t="str">
        <f>IF(H290=I290,"nvt",(IF(AND(H290=J290,K290&lt;1),"uitstekend", "")))</f>
        <v/>
      </c>
      <c r="N290" s="161" t="s">
        <v>36</v>
      </c>
    </row>
    <row r="291" spans="1:14" ht="57.6" outlineLevel="2" x14ac:dyDescent="0.3">
      <c r="A291" s="17"/>
      <c r="B291" s="123" t="s">
        <v>38</v>
      </c>
      <c r="C291" s="126" t="s">
        <v>402</v>
      </c>
      <c r="D291" s="173"/>
      <c r="E291" s="173"/>
      <c r="F291" s="174"/>
      <c r="G291" s="4"/>
      <c r="H291" s="156">
        <f>COUNTA(D291:D293)+COUNTBLANK(D291:D293)</f>
        <v>3</v>
      </c>
      <c r="I291" s="156">
        <f>COUNTIF(D291:D293,"nvt")</f>
        <v>0</v>
      </c>
      <c r="J291" s="156">
        <f>COUNTA(D291:D293)</f>
        <v>0</v>
      </c>
      <c r="K291" s="156">
        <f>COUNTIF(D291:D293,"niet voldaan")</f>
        <v>0</v>
      </c>
      <c r="L291" s="150" t="str">
        <f>IF(H291=I291,"nvt",(IF(AND(J291=H291,K291&lt;1),"beter", "")))</f>
        <v/>
      </c>
      <c r="M291" s="98"/>
      <c r="N291" s="161" t="s">
        <v>35</v>
      </c>
    </row>
    <row r="292" spans="1:14" ht="43.2" outlineLevel="2" x14ac:dyDescent="0.3">
      <c r="A292" s="10"/>
      <c r="B292" s="41" t="s">
        <v>346</v>
      </c>
      <c r="C292" s="51" t="s">
        <v>403</v>
      </c>
      <c r="D292" s="171"/>
      <c r="E292" s="174"/>
      <c r="F292" s="190"/>
      <c r="G292" s="4"/>
      <c r="H292" s="148"/>
      <c r="I292" s="148"/>
      <c r="J292" s="148"/>
      <c r="K292" s="148"/>
      <c r="L292" s="50"/>
      <c r="N292" s="161"/>
    </row>
    <row r="293" spans="1:14" ht="43.2" outlineLevel="2" x14ac:dyDescent="0.3">
      <c r="A293" s="10"/>
      <c r="B293" s="79" t="s">
        <v>404</v>
      </c>
      <c r="C293" s="51" t="s">
        <v>405</v>
      </c>
      <c r="D293" s="171"/>
      <c r="E293" s="174"/>
      <c r="F293" s="190"/>
      <c r="G293" s="4"/>
      <c r="H293" s="148"/>
      <c r="I293" s="148"/>
      <c r="J293" s="148"/>
      <c r="K293" s="148"/>
      <c r="L293" s="50"/>
      <c r="N293" s="161"/>
    </row>
    <row r="294" spans="1:14" outlineLevel="2" x14ac:dyDescent="0.3">
      <c r="A294" s="10"/>
      <c r="B294" s="107" t="s">
        <v>406</v>
      </c>
      <c r="C294" s="88" t="s">
        <v>407</v>
      </c>
      <c r="D294" s="58"/>
      <c r="E294" s="174"/>
      <c r="F294" s="190"/>
      <c r="G294" s="4"/>
      <c r="H294" s="148"/>
      <c r="I294" s="148"/>
      <c r="J294" s="148"/>
      <c r="K294" s="148"/>
      <c r="L294" s="50"/>
      <c r="N294" s="161"/>
    </row>
    <row r="295" spans="1:14" ht="28.8" outlineLevel="2" x14ac:dyDescent="0.3">
      <c r="A295" s="10"/>
      <c r="B295" s="131" t="s">
        <v>161</v>
      </c>
      <c r="C295" s="132" t="s">
        <v>408</v>
      </c>
      <c r="D295" s="106"/>
      <c r="E295" s="174"/>
      <c r="F295" s="190"/>
      <c r="G295" s="4"/>
      <c r="H295" s="148"/>
      <c r="I295" s="148"/>
      <c r="J295" s="148"/>
      <c r="K295" s="148"/>
      <c r="L295" s="50"/>
      <c r="N295" s="161"/>
    </row>
    <row r="296" spans="1:14" outlineLevel="1" x14ac:dyDescent="0.3">
      <c r="C296" s="167"/>
      <c r="D296" s="50"/>
      <c r="E296" s="50"/>
      <c r="F296" s="195"/>
      <c r="H296" s="158"/>
      <c r="I296" s="158"/>
      <c r="J296" s="158"/>
      <c r="K296" s="158"/>
      <c r="L296" s="50"/>
      <c r="N296" s="161"/>
    </row>
    <row r="297" spans="1:14" outlineLevel="1" x14ac:dyDescent="0.3">
      <c r="A297" s="16"/>
      <c r="B297" s="55" t="s">
        <v>409</v>
      </c>
      <c r="C297" s="166"/>
      <c r="D297" s="59" t="str">
        <f>L298</f>
        <v/>
      </c>
      <c r="E297" s="59" t="str">
        <f>M297</f>
        <v/>
      </c>
      <c r="F297" s="183"/>
      <c r="G297" s="9"/>
      <c r="H297" s="156">
        <f>COUNTA(E298:E303)+COUNTBLANK(E298:E303)</f>
        <v>6</v>
      </c>
      <c r="I297" s="156">
        <f>COUNTIF(E298:E303,"nvt")</f>
        <v>0</v>
      </c>
      <c r="J297" s="156">
        <f>COUNTA(E298:E303)</f>
        <v>0</v>
      </c>
      <c r="K297" s="156">
        <f>COUNTIF(E298:E303,"niet voldaan")</f>
        <v>0</v>
      </c>
      <c r="L297" s="98"/>
      <c r="M297" s="151" t="str">
        <f>IF(H297=I297,"nvt",(IF(AND(H297=J297,K297&lt;1),"uitstekend", "")))</f>
        <v/>
      </c>
      <c r="N297" s="161" t="s">
        <v>36</v>
      </c>
    </row>
    <row r="298" spans="1:14" ht="86.4" outlineLevel="2" x14ac:dyDescent="0.3">
      <c r="A298" s="17"/>
      <c r="B298" s="123" t="s">
        <v>38</v>
      </c>
      <c r="C298" s="126" t="s">
        <v>410</v>
      </c>
      <c r="D298" s="173"/>
      <c r="E298" s="173"/>
      <c r="F298" s="174"/>
      <c r="G298" s="4"/>
      <c r="H298" s="156">
        <f>COUNTA(D298:D303)+COUNTBLANK(D298:D303)</f>
        <v>6</v>
      </c>
      <c r="I298" s="156">
        <f>COUNTIF(E298:E303,"nvt")</f>
        <v>0</v>
      </c>
      <c r="J298" s="156">
        <f>COUNTA(E298:E303)</f>
        <v>0</v>
      </c>
      <c r="K298" s="156">
        <f>COUNTIF(E298:E303,"niet voldaan")</f>
        <v>0</v>
      </c>
      <c r="L298" s="150" t="str">
        <f>IF(H298=I298,"nvt",(IF(AND(J298=H298,K298&lt;1),"beter", "")))</f>
        <v/>
      </c>
      <c r="M298" s="98"/>
      <c r="N298" s="161" t="s">
        <v>35</v>
      </c>
    </row>
    <row r="299" spans="1:14" ht="28.8" outlineLevel="2" x14ac:dyDescent="0.3">
      <c r="A299" s="10"/>
      <c r="B299" s="41" t="s">
        <v>170</v>
      </c>
      <c r="C299" s="51" t="s">
        <v>411</v>
      </c>
      <c r="D299" s="171"/>
      <c r="E299" s="174"/>
      <c r="F299" s="190"/>
      <c r="G299" s="4"/>
      <c r="H299" s="148"/>
      <c r="I299" s="148"/>
      <c r="J299" s="148"/>
      <c r="K299" s="148"/>
      <c r="L299" s="50"/>
      <c r="N299" s="161"/>
    </row>
    <row r="300" spans="1:14" ht="28.8" outlineLevel="2" x14ac:dyDescent="0.3">
      <c r="A300" s="10"/>
      <c r="B300" s="41" t="s">
        <v>412</v>
      </c>
      <c r="C300" s="51" t="s">
        <v>413</v>
      </c>
      <c r="D300" s="171"/>
      <c r="E300" s="174"/>
      <c r="F300" s="190"/>
      <c r="G300" s="4"/>
      <c r="H300" s="148"/>
      <c r="I300" s="148"/>
      <c r="J300" s="148"/>
      <c r="K300" s="148"/>
      <c r="L300" s="50"/>
      <c r="N300" s="161"/>
    </row>
    <row r="301" spans="1:14" outlineLevel="2" x14ac:dyDescent="0.3">
      <c r="A301" s="10"/>
      <c r="B301" s="41" t="s">
        <v>414</v>
      </c>
      <c r="C301" s="51" t="s">
        <v>415</v>
      </c>
      <c r="D301" s="171"/>
      <c r="E301" s="174"/>
      <c r="F301" s="190"/>
      <c r="G301" s="4"/>
      <c r="H301" s="148"/>
      <c r="I301" s="148"/>
      <c r="J301" s="148"/>
      <c r="K301" s="148"/>
      <c r="L301" s="50"/>
      <c r="N301" s="161"/>
    </row>
    <row r="302" spans="1:14" ht="57.6" outlineLevel="2" x14ac:dyDescent="0.3">
      <c r="A302" s="10"/>
      <c r="B302" s="41" t="s">
        <v>416</v>
      </c>
      <c r="C302" s="51" t="s">
        <v>417</v>
      </c>
      <c r="D302" s="171"/>
      <c r="E302" s="174"/>
      <c r="F302" s="190"/>
      <c r="G302" s="4"/>
      <c r="H302" s="148"/>
      <c r="I302" s="148"/>
      <c r="J302" s="148"/>
      <c r="K302" s="148"/>
      <c r="L302" s="50"/>
      <c r="N302" s="161"/>
    </row>
    <row r="303" spans="1:14" ht="43.2" outlineLevel="2" x14ac:dyDescent="0.3">
      <c r="A303" s="10"/>
      <c r="B303" s="133" t="s">
        <v>418</v>
      </c>
      <c r="C303" s="134" t="s">
        <v>419</v>
      </c>
      <c r="D303" s="171"/>
      <c r="E303" s="174"/>
      <c r="F303" s="190"/>
      <c r="G303" s="4"/>
      <c r="H303" s="148"/>
      <c r="I303" s="148"/>
      <c r="J303" s="148"/>
      <c r="K303" s="148"/>
      <c r="L303" s="50"/>
      <c r="N303" s="161"/>
    </row>
    <row r="304" spans="1:14" outlineLevel="1" x14ac:dyDescent="0.3">
      <c r="C304" s="167"/>
      <c r="D304" s="50"/>
      <c r="E304" s="50"/>
      <c r="F304" s="195"/>
      <c r="H304" s="158"/>
      <c r="I304" s="158"/>
      <c r="J304" s="158"/>
      <c r="K304" s="158"/>
      <c r="L304" s="50"/>
      <c r="N304" s="161"/>
    </row>
    <row r="305" spans="1:14" outlineLevel="1" x14ac:dyDescent="0.3">
      <c r="A305" s="16"/>
      <c r="B305" s="55" t="s">
        <v>420</v>
      </c>
      <c r="C305" s="166"/>
      <c r="D305" s="59" t="str">
        <f>L306</f>
        <v/>
      </c>
      <c r="E305" s="59" t="str">
        <f>M305</f>
        <v/>
      </c>
      <c r="F305" s="183"/>
      <c r="G305" s="9"/>
      <c r="H305" s="156">
        <f>COUNTA(E306)+COUNTBLANK(E306)</f>
        <v>1</v>
      </c>
      <c r="I305" s="156">
        <f>COUNTIF(E306,"nvt")</f>
        <v>0</v>
      </c>
      <c r="J305" s="156">
        <f>COUNTA(E306)</f>
        <v>0</v>
      </c>
      <c r="K305" s="156">
        <f>COUNTIF(E306,"niet voldaan")</f>
        <v>0</v>
      </c>
      <c r="L305" s="98"/>
      <c r="M305" s="151" t="str">
        <f>IF(H305=I305,"nvt",(IF(AND(H305=J305,K305&lt;1),"uitstekend", "")))</f>
        <v/>
      </c>
      <c r="N305" s="161" t="s">
        <v>36</v>
      </c>
    </row>
    <row r="306" spans="1:14" outlineLevel="2" x14ac:dyDescent="0.3">
      <c r="A306" s="10"/>
      <c r="B306" s="41" t="s">
        <v>421</v>
      </c>
      <c r="C306" s="51" t="s">
        <v>422</v>
      </c>
      <c r="D306" s="171"/>
      <c r="E306" s="171"/>
      <c r="F306" s="190"/>
      <c r="G306" s="4"/>
      <c r="H306" s="156">
        <f>COUNTA(D306)+COUNTBLANK(D306)</f>
        <v>1</v>
      </c>
      <c r="I306" s="156">
        <f>COUNTIF(D306,"nvt")</f>
        <v>0</v>
      </c>
      <c r="J306" s="156">
        <f>COUNTA(D306)</f>
        <v>0</v>
      </c>
      <c r="K306" s="156">
        <f>COUNTIF(D306,"niet voldaan")</f>
        <v>0</v>
      </c>
      <c r="L306" s="150" t="str">
        <f>IF(H306=I306,"nvt",(IF(AND(J306=H306,K306&lt;1),"beter", "")))</f>
        <v/>
      </c>
      <c r="M306" s="98"/>
      <c r="N306" s="161" t="s">
        <v>35</v>
      </c>
    </row>
    <row r="307" spans="1:14" outlineLevel="1" x14ac:dyDescent="0.3">
      <c r="C307" s="167"/>
      <c r="D307" s="50"/>
      <c r="E307" s="50"/>
      <c r="F307" s="195"/>
      <c r="H307" s="158"/>
      <c r="I307" s="158"/>
      <c r="J307" s="158"/>
      <c r="K307" s="158"/>
      <c r="L307" s="50"/>
      <c r="N307" s="161"/>
    </row>
    <row r="308" spans="1:14" outlineLevel="1" x14ac:dyDescent="0.3">
      <c r="A308" s="16"/>
      <c r="B308" s="55" t="s">
        <v>423</v>
      </c>
      <c r="C308" s="166"/>
      <c r="D308" s="59" t="str">
        <f>L309</f>
        <v/>
      </c>
      <c r="E308" s="59" t="str">
        <f>M308</f>
        <v/>
      </c>
      <c r="F308" s="183"/>
      <c r="G308" s="9"/>
      <c r="H308" s="156">
        <f>COUNTA(E309:E310)+COUNTBLANK(E309:E310)</f>
        <v>2</v>
      </c>
      <c r="I308" s="156">
        <f>COUNTIF(E309:E310,"nvt")</f>
        <v>0</v>
      </c>
      <c r="J308" s="156">
        <f>COUNTA(E309:E310)</f>
        <v>0</v>
      </c>
      <c r="K308" s="156">
        <f>COUNTIF(E309:E310,"niet voldaan")</f>
        <v>0</v>
      </c>
      <c r="L308" s="98"/>
      <c r="M308" s="151" t="str">
        <f>IF(H308=I308,"nvt",(IF(AND(H308=J308,K308&lt;1),"uitstekend", "")))</f>
        <v/>
      </c>
      <c r="N308" s="161" t="s">
        <v>36</v>
      </c>
    </row>
    <row r="309" spans="1:14" ht="43.2" outlineLevel="2" x14ac:dyDescent="0.3">
      <c r="A309" s="17"/>
      <c r="B309" s="123" t="s">
        <v>38</v>
      </c>
      <c r="C309" s="126" t="s">
        <v>424</v>
      </c>
      <c r="D309" s="173"/>
      <c r="E309" s="173"/>
      <c r="F309" s="174"/>
      <c r="G309" s="4"/>
      <c r="H309" s="156">
        <f>COUNTA(D309:D310)+COUNTBLANK(D309:D310)</f>
        <v>2</v>
      </c>
      <c r="I309" s="156">
        <f>COUNTIF(D309:D310,"nvt")</f>
        <v>0</v>
      </c>
      <c r="J309" s="156">
        <f>COUNTA(D309:D310)</f>
        <v>0</v>
      </c>
      <c r="K309" s="156">
        <f>COUNTIF(D309:D310,"niet voldaan")</f>
        <v>0</v>
      </c>
      <c r="L309" s="150" t="str">
        <f>IF(H309=I309,"nvt",(IF(AND(J309=H309,K309&lt;1),"beter", "")))</f>
        <v/>
      </c>
      <c r="M309" s="98"/>
      <c r="N309" s="161" t="s">
        <v>35</v>
      </c>
    </row>
    <row r="310" spans="1:14" ht="72" outlineLevel="2" x14ac:dyDescent="0.3">
      <c r="A310" s="10"/>
      <c r="B310" s="46" t="s">
        <v>138</v>
      </c>
      <c r="C310" s="135" t="s">
        <v>425</v>
      </c>
      <c r="D310" s="171"/>
      <c r="E310" s="171"/>
      <c r="F310" s="190"/>
      <c r="G310" s="4"/>
      <c r="H310" s="148"/>
      <c r="I310" s="148"/>
      <c r="J310" s="148"/>
      <c r="K310" s="148"/>
      <c r="L310" s="50"/>
      <c r="N310" s="161"/>
    </row>
    <row r="311" spans="1:14" x14ac:dyDescent="0.3">
      <c r="B311" s="1"/>
      <c r="C311" s="168"/>
      <c r="D311" s="50"/>
      <c r="E311" s="50"/>
      <c r="F311" s="195"/>
      <c r="H311" s="158"/>
      <c r="I311" s="158"/>
      <c r="J311" s="158"/>
      <c r="K311" s="158"/>
      <c r="L311" s="50"/>
      <c r="N311" s="161"/>
    </row>
    <row r="312" spans="1:14" ht="18" x14ac:dyDescent="0.3">
      <c r="A312" s="14"/>
      <c r="B312" s="45" t="s">
        <v>426</v>
      </c>
      <c r="C312" s="32"/>
      <c r="D312" s="128"/>
      <c r="E312" s="128"/>
      <c r="F312" s="186"/>
      <c r="G312" s="4"/>
      <c r="H312" s="148"/>
      <c r="I312" s="148"/>
      <c r="J312" s="148"/>
      <c r="K312" s="148"/>
      <c r="L312" s="129"/>
      <c r="M312" s="130"/>
      <c r="N312" s="161"/>
    </row>
    <row r="313" spans="1:14" outlineLevel="1" x14ac:dyDescent="0.3">
      <c r="C313" s="167"/>
      <c r="D313" s="50"/>
      <c r="E313" s="50"/>
      <c r="F313" s="195"/>
      <c r="H313" s="158"/>
      <c r="I313" s="158"/>
      <c r="J313" s="158"/>
      <c r="K313" s="158"/>
      <c r="L313" s="50"/>
      <c r="N313" s="161"/>
    </row>
    <row r="314" spans="1:14" outlineLevel="1" x14ac:dyDescent="0.3">
      <c r="A314" s="16"/>
      <c r="B314" s="55" t="s">
        <v>54</v>
      </c>
      <c r="C314" s="166"/>
      <c r="D314" s="59" t="str">
        <f>L315</f>
        <v/>
      </c>
      <c r="E314" s="59" t="str">
        <f>M314</f>
        <v/>
      </c>
      <c r="F314" s="198"/>
      <c r="G314" s="9"/>
      <c r="H314" s="156">
        <f>COUNTA(E315:E320)+COUNTBLANK(E315:E320)</f>
        <v>6</v>
      </c>
      <c r="I314" s="156">
        <f>COUNTIF(E315:E320,"nvt")</f>
        <v>0</v>
      </c>
      <c r="J314" s="156">
        <f>COUNTA(E315:E320)</f>
        <v>0</v>
      </c>
      <c r="K314" s="156">
        <f>COUNTIF(E315:E320,"niet voldaan")</f>
        <v>0</v>
      </c>
      <c r="L314" s="98"/>
      <c r="M314" s="151" t="str">
        <f>IF(H314=I314,"nvt",(IF(AND(H314=J314,K314&lt;1),"uitstekend", "")))</f>
        <v/>
      </c>
      <c r="N314" s="161" t="s">
        <v>36</v>
      </c>
    </row>
    <row r="315" spans="1:14" outlineLevel="2" x14ac:dyDescent="0.3">
      <c r="A315" s="17"/>
      <c r="B315" s="123" t="s">
        <v>38</v>
      </c>
      <c r="C315" s="126" t="s">
        <v>427</v>
      </c>
      <c r="D315" s="173"/>
      <c r="E315" s="173"/>
      <c r="F315" s="174"/>
      <c r="G315" s="4"/>
      <c r="H315" s="156">
        <f>COUNTA(D315:D318)+COUNTBLANK(D315:D318)</f>
        <v>4</v>
      </c>
      <c r="I315" s="156">
        <f>COUNTIF(D315:D318,"nvt")</f>
        <v>0</v>
      </c>
      <c r="J315" s="156">
        <f>COUNTA(D315:D318)</f>
        <v>0</v>
      </c>
      <c r="K315" s="156">
        <f>COUNTIF(D315:D318,"niet voldaan")</f>
        <v>0</v>
      </c>
      <c r="L315" s="150" t="str">
        <f>IF(H315=I315,"nvt",(IF(AND(J315=H315,K315&lt;1),"beter", "")))</f>
        <v/>
      </c>
      <c r="M315" s="98"/>
      <c r="N315" s="161" t="s">
        <v>35</v>
      </c>
    </row>
    <row r="316" spans="1:14" ht="28.8" outlineLevel="2" x14ac:dyDescent="0.3">
      <c r="A316" s="10"/>
      <c r="B316" s="79" t="s">
        <v>428</v>
      </c>
      <c r="C316" s="51" t="s">
        <v>429</v>
      </c>
      <c r="D316" s="171"/>
      <c r="E316" s="171"/>
      <c r="F316" s="190"/>
      <c r="G316" s="4"/>
      <c r="H316" s="148"/>
      <c r="I316" s="148"/>
      <c r="J316" s="148"/>
      <c r="K316" s="148"/>
      <c r="L316" s="50"/>
      <c r="N316" s="161"/>
    </row>
    <row r="317" spans="1:14" ht="28.8" outlineLevel="2" x14ac:dyDescent="0.3">
      <c r="A317" s="10"/>
      <c r="B317" s="41" t="s">
        <v>104</v>
      </c>
      <c r="C317" s="51" t="s">
        <v>430</v>
      </c>
      <c r="D317" s="171"/>
      <c r="E317" s="171"/>
      <c r="F317" s="190"/>
      <c r="G317" s="4"/>
      <c r="H317" s="148"/>
      <c r="I317" s="148"/>
      <c r="J317" s="148"/>
      <c r="K317" s="148"/>
      <c r="L317" s="50"/>
      <c r="N317" s="161"/>
    </row>
    <row r="318" spans="1:14" outlineLevel="2" x14ac:dyDescent="0.3">
      <c r="A318" s="10"/>
      <c r="B318" s="41" t="s">
        <v>305</v>
      </c>
      <c r="C318" s="52" t="s">
        <v>431</v>
      </c>
      <c r="D318" s="171"/>
      <c r="E318" s="171"/>
      <c r="F318" s="190"/>
      <c r="G318" s="4"/>
      <c r="H318" s="148"/>
      <c r="I318" s="148"/>
      <c r="J318" s="148"/>
      <c r="K318" s="148"/>
      <c r="L318" s="50"/>
      <c r="N318" s="161"/>
    </row>
    <row r="319" spans="1:14" ht="28.8" outlineLevel="2" x14ac:dyDescent="0.3">
      <c r="A319" s="10"/>
      <c r="B319" s="111" t="s">
        <v>428</v>
      </c>
      <c r="C319" s="88" t="s">
        <v>432</v>
      </c>
      <c r="D319" s="58"/>
      <c r="E319" s="171"/>
      <c r="F319" s="190"/>
      <c r="G319" s="4"/>
      <c r="H319" s="148"/>
      <c r="I319" s="148"/>
      <c r="J319" s="148"/>
      <c r="K319" s="148"/>
      <c r="L319" s="50"/>
      <c r="N319" s="161"/>
    </row>
    <row r="320" spans="1:14" ht="28.8" outlineLevel="2" x14ac:dyDescent="0.3">
      <c r="A320" s="10"/>
      <c r="B320" s="124" t="s">
        <v>433</v>
      </c>
      <c r="C320" s="137" t="s">
        <v>434</v>
      </c>
      <c r="D320" s="106"/>
      <c r="E320" s="171"/>
      <c r="F320" s="192"/>
      <c r="G320" s="4"/>
      <c r="H320" s="148"/>
      <c r="I320" s="148"/>
      <c r="J320" s="148"/>
      <c r="K320" s="148"/>
      <c r="L320" s="50"/>
      <c r="N320" s="161"/>
    </row>
    <row r="321" spans="1:14" outlineLevel="1" x14ac:dyDescent="0.3">
      <c r="C321" s="167"/>
      <c r="D321" s="50"/>
      <c r="E321" s="50"/>
      <c r="F321" s="195"/>
      <c r="H321" s="158"/>
      <c r="I321" s="158"/>
      <c r="J321" s="158"/>
      <c r="K321" s="158"/>
      <c r="L321" s="50"/>
      <c r="N321" s="161"/>
    </row>
    <row r="322" spans="1:14" outlineLevel="1" x14ac:dyDescent="0.3">
      <c r="A322" s="16"/>
      <c r="B322" s="55" t="s">
        <v>435</v>
      </c>
      <c r="C322" s="166"/>
      <c r="D322" s="59" t="str">
        <f>L323</f>
        <v/>
      </c>
      <c r="E322" s="59" t="str">
        <f>M322</f>
        <v/>
      </c>
      <c r="F322" s="183"/>
      <c r="G322" s="9"/>
      <c r="H322" s="156">
        <f>COUNTA(E323:E328)+COUNTBLANK(E323:E328)</f>
        <v>6</v>
      </c>
      <c r="I322" s="156">
        <f>COUNTIF(E323:E328,"nvt")</f>
        <v>0</v>
      </c>
      <c r="J322" s="156">
        <f>COUNTA(E323:E328)</f>
        <v>0</v>
      </c>
      <c r="K322" s="156">
        <f>COUNTIF(E323:E328,"niet voldaan")</f>
        <v>0</v>
      </c>
      <c r="L322" s="98"/>
      <c r="M322" s="151" t="str">
        <f>IF(H322=I322,"nvt",(IF(AND(H322=J322,K322&lt;1),"uitstekend", "")))</f>
        <v/>
      </c>
      <c r="N322" s="161" t="s">
        <v>36</v>
      </c>
    </row>
    <row r="323" spans="1:14" ht="57.6" outlineLevel="2" x14ac:dyDescent="0.3">
      <c r="A323" s="17"/>
      <c r="B323" s="123" t="s">
        <v>38</v>
      </c>
      <c r="C323" s="126" t="s">
        <v>436</v>
      </c>
      <c r="D323" s="173"/>
      <c r="E323" s="173"/>
      <c r="F323" s="174"/>
      <c r="G323" s="4"/>
      <c r="H323" s="156">
        <f>COUNTA(D323:D328)+COUNTBLANK(D323:D328)</f>
        <v>6</v>
      </c>
      <c r="I323" s="156">
        <f>COUNTIF(E323:E328,"nvt")</f>
        <v>0</v>
      </c>
      <c r="J323" s="156">
        <f>COUNTA(E323:E328)</f>
        <v>0</v>
      </c>
      <c r="K323" s="156">
        <f>COUNTIF(E323:E328,"niet voldaan")</f>
        <v>0</v>
      </c>
      <c r="L323" s="150" t="str">
        <f>IF(H323=I323,"nvt",(IF(AND(J323=H323,K323&lt;1),"beter", "")))</f>
        <v/>
      </c>
      <c r="M323" s="98"/>
      <c r="N323" s="161" t="s">
        <v>35</v>
      </c>
    </row>
    <row r="324" spans="1:14" ht="100.8" outlineLevel="2" x14ac:dyDescent="0.3">
      <c r="A324" s="10"/>
      <c r="B324" s="41" t="s">
        <v>437</v>
      </c>
      <c r="C324" s="51" t="s">
        <v>438</v>
      </c>
      <c r="D324" s="171"/>
      <c r="E324" s="171"/>
      <c r="F324" s="190"/>
      <c r="G324" s="4"/>
      <c r="H324" s="148"/>
      <c r="I324" s="148"/>
      <c r="J324" s="148"/>
      <c r="K324" s="148"/>
      <c r="L324" s="50"/>
      <c r="N324" s="161"/>
    </row>
    <row r="325" spans="1:14" ht="28.8" outlineLevel="2" x14ac:dyDescent="0.3">
      <c r="A325" s="10"/>
      <c r="B325" s="41" t="s">
        <v>439</v>
      </c>
      <c r="C325" s="51" t="s">
        <v>440</v>
      </c>
      <c r="D325" s="171"/>
      <c r="E325" s="171"/>
      <c r="F325" s="190"/>
      <c r="G325" s="4"/>
      <c r="H325" s="148"/>
      <c r="I325" s="148"/>
      <c r="J325" s="148"/>
      <c r="K325" s="148"/>
      <c r="L325" s="50"/>
      <c r="N325" s="161"/>
    </row>
    <row r="326" spans="1:14" ht="28.8" outlineLevel="2" x14ac:dyDescent="0.3">
      <c r="A326" s="10"/>
      <c r="B326" s="41" t="s">
        <v>441</v>
      </c>
      <c r="C326" s="51" t="s">
        <v>442</v>
      </c>
      <c r="D326" s="171"/>
      <c r="E326" s="171"/>
      <c r="F326" s="190"/>
      <c r="G326" s="4"/>
      <c r="H326" s="148"/>
      <c r="I326" s="148"/>
      <c r="J326" s="148"/>
      <c r="K326" s="148"/>
      <c r="L326" s="50"/>
      <c r="N326" s="161"/>
    </row>
    <row r="327" spans="1:14" ht="28.8" outlineLevel="2" x14ac:dyDescent="0.3">
      <c r="A327" s="10"/>
      <c r="B327" s="41" t="s">
        <v>443</v>
      </c>
      <c r="C327" s="51" t="s">
        <v>444</v>
      </c>
      <c r="D327" s="171"/>
      <c r="E327" s="171"/>
      <c r="F327" s="190"/>
      <c r="G327" s="4"/>
      <c r="H327" s="148"/>
      <c r="I327" s="148"/>
      <c r="J327" s="148"/>
      <c r="K327" s="148"/>
      <c r="L327" s="50"/>
      <c r="N327" s="161"/>
    </row>
    <row r="328" spans="1:14" outlineLevel="2" x14ac:dyDescent="0.3">
      <c r="A328" s="10"/>
      <c r="B328" s="133" t="s">
        <v>305</v>
      </c>
      <c r="C328" s="134" t="s">
        <v>445</v>
      </c>
      <c r="D328" s="171"/>
      <c r="E328" s="171"/>
      <c r="F328" s="190"/>
      <c r="G328" s="4"/>
      <c r="H328" s="148"/>
      <c r="I328" s="148"/>
      <c r="J328" s="148"/>
      <c r="K328" s="148"/>
      <c r="L328" s="50"/>
      <c r="N328" s="161"/>
    </row>
    <row r="329" spans="1:14" outlineLevel="1" x14ac:dyDescent="0.3">
      <c r="C329" s="167"/>
      <c r="D329" s="50"/>
      <c r="E329" s="50"/>
      <c r="F329" s="195"/>
      <c r="H329" s="158"/>
      <c r="I329" s="158"/>
      <c r="J329" s="158"/>
      <c r="K329" s="158"/>
      <c r="L329" s="50"/>
      <c r="N329" s="161"/>
    </row>
    <row r="330" spans="1:14" outlineLevel="1" x14ac:dyDescent="0.3">
      <c r="A330" s="16"/>
      <c r="B330" s="55" t="s">
        <v>446</v>
      </c>
      <c r="C330" s="166"/>
      <c r="D330" s="59" t="str">
        <f>L331</f>
        <v/>
      </c>
      <c r="E330" s="59" t="str">
        <f>M330</f>
        <v/>
      </c>
      <c r="F330" s="183"/>
      <c r="G330" s="9"/>
      <c r="H330" s="156">
        <f>COUNTA(E331:E332)+COUNTBLANK(E331:E332)</f>
        <v>2</v>
      </c>
      <c r="I330" s="156">
        <f>COUNTIF(E331:E332,"nvt")</f>
        <v>0</v>
      </c>
      <c r="J330" s="156">
        <f>COUNTA(E331:E332)</f>
        <v>0</v>
      </c>
      <c r="K330" s="156">
        <f>COUNTIF(E331:E332,"niet voldaan")</f>
        <v>0</v>
      </c>
      <c r="L330" s="98"/>
      <c r="M330" s="151" t="str">
        <f>IF(H330=I330,"nvt",(IF(AND(H330=J330,K330&lt;1),"uitstekend", "")))</f>
        <v/>
      </c>
      <c r="N330" s="161" t="s">
        <v>36</v>
      </c>
    </row>
    <row r="331" spans="1:14" ht="28.8" outlineLevel="2" x14ac:dyDescent="0.3">
      <c r="A331" s="17"/>
      <c r="B331" s="123" t="s">
        <v>38</v>
      </c>
      <c r="C331" s="126" t="s">
        <v>447</v>
      </c>
      <c r="D331" s="173"/>
      <c r="E331" s="173"/>
      <c r="F331" s="174"/>
      <c r="G331" s="4"/>
      <c r="H331" s="156">
        <f>COUNTA(D331:D332)+COUNTBLANK(D331:D332)</f>
        <v>2</v>
      </c>
      <c r="I331" s="156">
        <f>COUNTIF(D331:D332,"nvt")</f>
        <v>0</v>
      </c>
      <c r="J331" s="156">
        <f>COUNTA(D331:D332)</f>
        <v>0</v>
      </c>
      <c r="K331" s="156">
        <f>COUNTIF(D331:D332,"niet voldaan")</f>
        <v>0</v>
      </c>
      <c r="L331" s="150" t="str">
        <f>IF(H331=I331,"nvt",(IF(AND(J331=H331,K331&lt;1),"beter", "")))</f>
        <v/>
      </c>
      <c r="M331" s="98"/>
      <c r="N331" s="161" t="s">
        <v>35</v>
      </c>
    </row>
    <row r="332" spans="1:14" ht="28.8" outlineLevel="2" x14ac:dyDescent="0.3">
      <c r="A332" s="10"/>
      <c r="B332" s="46" t="s">
        <v>448</v>
      </c>
      <c r="C332" s="138" t="s">
        <v>449</v>
      </c>
      <c r="D332" s="171"/>
      <c r="E332" s="171"/>
      <c r="F332" s="190"/>
      <c r="G332" s="4"/>
      <c r="H332" s="148"/>
      <c r="I332" s="148"/>
      <c r="J332" s="148"/>
      <c r="K332" s="148"/>
      <c r="L332" s="50"/>
      <c r="N332" s="161"/>
    </row>
    <row r="333" spans="1:14" outlineLevel="1" x14ac:dyDescent="0.3">
      <c r="C333" s="167"/>
      <c r="D333" s="50"/>
      <c r="E333" s="50"/>
      <c r="F333" s="195"/>
      <c r="H333" s="158"/>
      <c r="I333" s="158"/>
      <c r="J333" s="158"/>
      <c r="K333" s="158"/>
      <c r="L333" s="50"/>
      <c r="N333" s="161"/>
    </row>
    <row r="334" spans="1:14" outlineLevel="1" x14ac:dyDescent="0.3">
      <c r="A334" s="16"/>
      <c r="B334" s="55" t="s">
        <v>307</v>
      </c>
      <c r="C334" s="166"/>
      <c r="D334" s="59" t="str">
        <f>L335</f>
        <v/>
      </c>
      <c r="E334" s="59" t="str">
        <f>M334</f>
        <v/>
      </c>
      <c r="F334" s="183"/>
      <c r="G334" s="9"/>
      <c r="H334" s="156">
        <f>COUNTA(E335:E338)+COUNTBLANK(E335:E338)</f>
        <v>4</v>
      </c>
      <c r="I334" s="156">
        <f>COUNTIF(E335:E338,"nvt")</f>
        <v>0</v>
      </c>
      <c r="J334" s="156">
        <f>COUNTA(E335:E338)</f>
        <v>0</v>
      </c>
      <c r="K334" s="156">
        <f>COUNTIF(E335:E338,"niet voldaan")</f>
        <v>0</v>
      </c>
      <c r="L334" s="98"/>
      <c r="M334" s="151" t="str">
        <f>IF(H334=I334,"nvt",(IF(AND(H334=J334,K334&lt;1),"uitstekend", "")))</f>
        <v/>
      </c>
      <c r="N334" s="161" t="s">
        <v>36</v>
      </c>
    </row>
    <row r="335" spans="1:14" ht="43.2" outlineLevel="2" x14ac:dyDescent="0.3">
      <c r="A335" s="17"/>
      <c r="B335" s="123" t="s">
        <v>38</v>
      </c>
      <c r="C335" s="126" t="s">
        <v>450</v>
      </c>
      <c r="D335" s="173"/>
      <c r="E335" s="173"/>
      <c r="F335" s="174"/>
      <c r="G335" s="4"/>
      <c r="H335" s="156">
        <f>COUNTA(D335:D338)+COUNTBLANK(D335:D338)</f>
        <v>4</v>
      </c>
      <c r="I335" s="156">
        <f>COUNTIF(D335:D338,"nvt")</f>
        <v>0</v>
      </c>
      <c r="J335" s="156">
        <f>COUNTA(D335:D338)</f>
        <v>0</v>
      </c>
      <c r="K335" s="156">
        <f>COUNTIF(D335:D338,"niet voldaan")</f>
        <v>0</v>
      </c>
      <c r="L335" s="150" t="str">
        <f>IF(H335=I335,"nvt",(IF(AND(J335=H335,K335&lt;1),"beter", "")))</f>
        <v/>
      </c>
      <c r="M335" s="98"/>
      <c r="N335" s="161" t="s">
        <v>35</v>
      </c>
    </row>
    <row r="336" spans="1:14" outlineLevel="2" x14ac:dyDescent="0.3">
      <c r="A336" s="10"/>
      <c r="B336" s="41" t="s">
        <v>56</v>
      </c>
      <c r="C336" s="51" t="s">
        <v>451</v>
      </c>
      <c r="D336" s="171"/>
      <c r="E336" s="171"/>
      <c r="F336" s="190"/>
      <c r="G336" s="4"/>
      <c r="H336" s="148"/>
      <c r="I336" s="148"/>
      <c r="J336" s="148"/>
      <c r="K336" s="148"/>
      <c r="L336" s="50"/>
      <c r="N336" s="161"/>
    </row>
    <row r="337" spans="1:14" outlineLevel="2" x14ac:dyDescent="0.3">
      <c r="A337" s="10"/>
      <c r="B337" s="41" t="s">
        <v>128</v>
      </c>
      <c r="C337" s="51" t="s">
        <v>452</v>
      </c>
      <c r="D337" s="171"/>
      <c r="E337" s="171"/>
      <c r="F337" s="190"/>
      <c r="G337" s="4"/>
      <c r="H337" s="148"/>
      <c r="I337" s="148"/>
      <c r="J337" s="148"/>
      <c r="K337" s="148"/>
      <c r="L337" s="50"/>
      <c r="N337" s="161"/>
    </row>
    <row r="338" spans="1:14" outlineLevel="2" x14ac:dyDescent="0.3">
      <c r="A338" s="10"/>
      <c r="B338" s="133" t="s">
        <v>305</v>
      </c>
      <c r="C338" s="134" t="s">
        <v>453</v>
      </c>
      <c r="D338" s="171"/>
      <c r="E338" s="171"/>
      <c r="F338" s="190"/>
      <c r="G338" s="4"/>
      <c r="H338" s="148"/>
      <c r="I338" s="148"/>
      <c r="J338" s="148"/>
      <c r="K338" s="148"/>
      <c r="L338" s="50"/>
      <c r="N338" s="161"/>
    </row>
    <row r="339" spans="1:14" x14ac:dyDescent="0.3">
      <c r="B339" s="1"/>
      <c r="C339" s="168"/>
      <c r="D339" s="50"/>
      <c r="E339" s="50"/>
      <c r="F339" s="195"/>
      <c r="H339" s="158"/>
      <c r="I339" s="158"/>
      <c r="J339" s="158"/>
      <c r="K339" s="158"/>
      <c r="L339" s="50"/>
      <c r="N339" s="161"/>
    </row>
    <row r="340" spans="1:14" ht="18" x14ac:dyDescent="0.3">
      <c r="A340" s="14"/>
      <c r="B340" s="45" t="s">
        <v>454</v>
      </c>
      <c r="C340" s="32"/>
      <c r="D340" s="128"/>
      <c r="E340" s="128"/>
      <c r="F340" s="186"/>
      <c r="G340" s="4"/>
      <c r="H340" s="148"/>
      <c r="I340" s="148"/>
      <c r="J340" s="148"/>
      <c r="K340" s="148"/>
      <c r="L340" s="129"/>
      <c r="M340" s="130"/>
      <c r="N340" s="161"/>
    </row>
    <row r="341" spans="1:14" outlineLevel="1" x14ac:dyDescent="0.3">
      <c r="C341" s="167"/>
      <c r="D341" s="50"/>
      <c r="E341" s="50"/>
      <c r="F341" s="195"/>
      <c r="H341" s="158"/>
      <c r="I341" s="158"/>
      <c r="J341" s="158"/>
      <c r="K341" s="158"/>
      <c r="L341" s="50"/>
      <c r="N341" s="161"/>
    </row>
    <row r="342" spans="1:14" outlineLevel="1" x14ac:dyDescent="0.3">
      <c r="A342" s="16"/>
      <c r="B342" s="55" t="s">
        <v>170</v>
      </c>
      <c r="C342" s="166"/>
      <c r="D342" s="59" t="str">
        <f>L343</f>
        <v/>
      </c>
      <c r="E342" s="59" t="str">
        <f>M342</f>
        <v/>
      </c>
      <c r="F342" s="183"/>
      <c r="G342" s="9"/>
      <c r="H342" s="156">
        <f>COUNTA(E343:E350)+COUNTBLANK(E343:E350)</f>
        <v>8</v>
      </c>
      <c r="I342" s="156">
        <f>COUNTIF(E343:E350,"nvt")</f>
        <v>0</v>
      </c>
      <c r="J342" s="156">
        <f>COUNTA(E343:E350)</f>
        <v>0</v>
      </c>
      <c r="K342" s="156">
        <f>COUNTIF(E343:E350,"niet voldaan")</f>
        <v>0</v>
      </c>
      <c r="L342" s="98"/>
      <c r="M342" s="151" t="str">
        <f>IF(H342=I342,"nvt",(IF(AND(H342=J342,K342&lt;1),"uitstekend", "")))</f>
        <v/>
      </c>
      <c r="N342" s="161" t="s">
        <v>36</v>
      </c>
    </row>
    <row r="343" spans="1:14" ht="43.2" outlineLevel="2" x14ac:dyDescent="0.3">
      <c r="A343" s="17"/>
      <c r="B343" s="123" t="s">
        <v>38</v>
      </c>
      <c r="C343" s="126" t="s">
        <v>455</v>
      </c>
      <c r="D343" s="173"/>
      <c r="E343" s="173"/>
      <c r="F343" s="174"/>
      <c r="G343" s="4"/>
      <c r="H343" s="156">
        <f>COUNTA(D343:D348)+COUNTBLANK(D343:D348)</f>
        <v>6</v>
      </c>
      <c r="I343" s="156">
        <f>COUNTIF(D343:D348,"nvt")</f>
        <v>0</v>
      </c>
      <c r="J343" s="156">
        <f>COUNTA(D343:D348)</f>
        <v>0</v>
      </c>
      <c r="K343" s="156">
        <f>COUNTIF(D343:D348,"niet voldaan")</f>
        <v>0</v>
      </c>
      <c r="L343" s="150" t="str">
        <f>IF(H343=I343,"nvt",(IF(AND(J343=H343,K343&lt;1),"beter", "")))</f>
        <v/>
      </c>
      <c r="M343" s="98"/>
      <c r="N343" s="161" t="s">
        <v>35</v>
      </c>
    </row>
    <row r="344" spans="1:14" ht="72" outlineLevel="2" x14ac:dyDescent="0.3">
      <c r="A344" s="10"/>
      <c r="B344" s="41" t="s">
        <v>456</v>
      </c>
      <c r="C344" s="51" t="s">
        <v>457</v>
      </c>
      <c r="D344" s="171"/>
      <c r="E344" s="171"/>
      <c r="F344" s="190"/>
      <c r="G344" s="4"/>
      <c r="H344" s="148"/>
      <c r="I344" s="148"/>
      <c r="J344" s="148"/>
      <c r="K344" s="148"/>
      <c r="L344" s="50"/>
      <c r="N344" s="161"/>
    </row>
    <row r="345" spans="1:14" ht="86.4" outlineLevel="2" x14ac:dyDescent="0.3">
      <c r="A345" s="10"/>
      <c r="B345" s="41" t="s">
        <v>458</v>
      </c>
      <c r="C345" s="51" t="s">
        <v>459</v>
      </c>
      <c r="D345" s="171"/>
      <c r="E345" s="171"/>
      <c r="F345" s="190"/>
      <c r="G345" s="4"/>
      <c r="H345" s="148"/>
      <c r="I345" s="148"/>
      <c r="J345" s="148"/>
      <c r="K345" s="148"/>
      <c r="L345" s="50"/>
      <c r="N345" s="161"/>
    </row>
    <row r="346" spans="1:14" ht="57.6" outlineLevel="2" x14ac:dyDescent="0.3">
      <c r="A346" s="10"/>
      <c r="B346" s="41" t="s">
        <v>460</v>
      </c>
      <c r="C346" s="51" t="s">
        <v>461</v>
      </c>
      <c r="D346" s="171"/>
      <c r="E346" s="171"/>
      <c r="F346" s="190"/>
      <c r="G346" s="4"/>
      <c r="H346" s="148"/>
      <c r="I346" s="148"/>
      <c r="J346" s="148"/>
      <c r="K346" s="148"/>
      <c r="L346" s="50"/>
      <c r="N346" s="161"/>
    </row>
    <row r="347" spans="1:14" outlineLevel="2" x14ac:dyDescent="0.3">
      <c r="A347" s="10"/>
      <c r="B347" s="41" t="s">
        <v>462</v>
      </c>
      <c r="C347" s="51" t="s">
        <v>463</v>
      </c>
      <c r="D347" s="171"/>
      <c r="E347" s="171"/>
      <c r="F347" s="190"/>
      <c r="G347" s="4"/>
      <c r="H347" s="148"/>
      <c r="I347" s="148"/>
      <c r="J347" s="148"/>
      <c r="K347" s="148"/>
      <c r="L347" s="50"/>
      <c r="N347" s="161"/>
    </row>
    <row r="348" spans="1:14" ht="43.2" outlineLevel="2" x14ac:dyDescent="0.3">
      <c r="A348" s="10"/>
      <c r="B348" s="79" t="s">
        <v>464</v>
      </c>
      <c r="C348" s="51" t="s">
        <v>465</v>
      </c>
      <c r="D348" s="171"/>
      <c r="E348" s="171"/>
      <c r="F348" s="190"/>
      <c r="G348" s="4"/>
      <c r="H348" s="148"/>
      <c r="I348" s="148"/>
      <c r="J348" s="148"/>
      <c r="K348" s="148"/>
      <c r="L348" s="50"/>
      <c r="N348" s="161"/>
    </row>
    <row r="349" spans="1:14" outlineLevel="2" x14ac:dyDescent="0.3">
      <c r="A349" s="10"/>
      <c r="B349" s="107" t="s">
        <v>464</v>
      </c>
      <c r="C349" s="88" t="s">
        <v>466</v>
      </c>
      <c r="D349" s="58"/>
      <c r="E349" s="171"/>
      <c r="F349" s="190"/>
      <c r="G349" s="4"/>
      <c r="H349" s="148"/>
      <c r="I349" s="148"/>
      <c r="J349" s="148"/>
      <c r="K349" s="148"/>
      <c r="L349" s="50"/>
      <c r="N349" s="161"/>
    </row>
    <row r="350" spans="1:14" ht="28.8" outlineLevel="2" x14ac:dyDescent="0.3">
      <c r="A350" s="10"/>
      <c r="B350" s="131" t="s">
        <v>467</v>
      </c>
      <c r="C350" s="132" t="s">
        <v>468</v>
      </c>
      <c r="D350" s="106"/>
      <c r="E350" s="176"/>
      <c r="F350" s="199"/>
      <c r="G350" s="4"/>
      <c r="H350" s="148"/>
      <c r="I350" s="148"/>
      <c r="J350" s="148"/>
      <c r="K350" s="148"/>
      <c r="L350" s="50"/>
      <c r="N350" s="161"/>
    </row>
    <row r="351" spans="1:14" x14ac:dyDescent="0.3">
      <c r="B351" s="1"/>
      <c r="C351" s="168"/>
      <c r="D351" s="50"/>
      <c r="E351" s="50"/>
      <c r="F351" s="195"/>
      <c r="H351" s="158"/>
      <c r="I351" s="158"/>
      <c r="J351" s="158"/>
      <c r="K351" s="158"/>
      <c r="L351" s="50"/>
      <c r="N351" s="161"/>
    </row>
    <row r="352" spans="1:14" ht="18" x14ac:dyDescent="0.3">
      <c r="A352" s="14"/>
      <c r="B352" s="45" t="s">
        <v>469</v>
      </c>
      <c r="C352" s="32"/>
      <c r="D352" s="128"/>
      <c r="E352" s="128"/>
      <c r="F352" s="186"/>
      <c r="G352" s="4"/>
      <c r="H352" s="148"/>
      <c r="I352" s="148"/>
      <c r="J352" s="148"/>
      <c r="K352" s="148"/>
      <c r="L352" s="129"/>
      <c r="M352" s="130"/>
      <c r="N352" s="161"/>
    </row>
    <row r="353" spans="1:14" outlineLevel="1" x14ac:dyDescent="0.3">
      <c r="C353" s="167"/>
      <c r="D353" s="50"/>
      <c r="E353" s="50"/>
      <c r="F353" s="195"/>
      <c r="H353" s="158"/>
      <c r="I353" s="158"/>
      <c r="J353" s="158"/>
      <c r="K353" s="158"/>
      <c r="L353" s="50"/>
      <c r="N353" s="161"/>
    </row>
    <row r="354" spans="1:14" outlineLevel="1" x14ac:dyDescent="0.3">
      <c r="A354" s="16"/>
      <c r="B354" s="55" t="s">
        <v>170</v>
      </c>
      <c r="C354" s="166"/>
      <c r="D354" s="59" t="str">
        <f>L355</f>
        <v/>
      </c>
      <c r="E354" s="59" t="str">
        <f>M354</f>
        <v/>
      </c>
      <c r="F354" s="183"/>
      <c r="G354" s="9"/>
      <c r="H354" s="156">
        <f>COUNTA(E355:E364)+COUNTBLANK(E355:E364)</f>
        <v>10</v>
      </c>
      <c r="I354" s="156">
        <f>COUNTIF(E355:E364,"nvt")</f>
        <v>0</v>
      </c>
      <c r="J354" s="156">
        <f>COUNTA(E355:E364)</f>
        <v>0</v>
      </c>
      <c r="K354" s="156">
        <f>COUNTIF(E355:E364,"niet voldaan")</f>
        <v>0</v>
      </c>
      <c r="L354" s="98"/>
      <c r="M354" s="151" t="str">
        <f>IF(H354=I354,"nvt",(IF(AND(H354=J354,K354&lt;1),"uitstekend", "")))</f>
        <v/>
      </c>
      <c r="N354" s="161" t="s">
        <v>36</v>
      </c>
    </row>
    <row r="355" spans="1:14" ht="43.2" outlineLevel="2" x14ac:dyDescent="0.3">
      <c r="A355" s="17"/>
      <c r="B355" s="123" t="s">
        <v>38</v>
      </c>
      <c r="C355" s="126" t="s">
        <v>455</v>
      </c>
      <c r="D355" s="173"/>
      <c r="E355" s="173"/>
      <c r="F355" s="174"/>
      <c r="G355" s="4"/>
      <c r="H355" s="156">
        <f>COUNTA(D355:D359)+COUNTBLANK(D355:D359)</f>
        <v>5</v>
      </c>
      <c r="I355" s="156">
        <f>COUNTIF(D355:D359,"nvt")</f>
        <v>0</v>
      </c>
      <c r="J355" s="156">
        <f>COUNTA(D355:D359)</f>
        <v>0</v>
      </c>
      <c r="K355" s="156">
        <f>COUNTIF(D355:D359,"niet voldaan")</f>
        <v>0</v>
      </c>
      <c r="L355" s="150" t="str">
        <f>IF(H355=I355,"nvt",(IF(AND(J355=H355,K355&lt;1),"beter", "")))</f>
        <v/>
      </c>
      <c r="M355" s="98"/>
      <c r="N355" s="161" t="s">
        <v>35</v>
      </c>
    </row>
    <row r="356" spans="1:14" ht="43.2" outlineLevel="2" x14ac:dyDescent="0.3">
      <c r="A356" s="90"/>
      <c r="B356" s="102" t="s">
        <v>170</v>
      </c>
      <c r="C356" s="169" t="s">
        <v>470</v>
      </c>
      <c r="D356" s="174"/>
      <c r="E356" s="174"/>
      <c r="F356" s="200"/>
      <c r="G356" s="91"/>
      <c r="H356" s="160"/>
      <c r="I356" s="160"/>
      <c r="J356" s="160"/>
      <c r="K356" s="160"/>
      <c r="N356" s="161"/>
    </row>
    <row r="357" spans="1:14" outlineLevel="2" x14ac:dyDescent="0.3">
      <c r="A357" s="10"/>
      <c r="B357" s="79" t="s">
        <v>176</v>
      </c>
      <c r="C357" s="52" t="s">
        <v>471</v>
      </c>
      <c r="D357" s="171"/>
      <c r="E357" s="171"/>
      <c r="F357" s="190"/>
      <c r="G357" s="4"/>
      <c r="H357" s="148"/>
      <c r="I357" s="148"/>
      <c r="J357" s="148"/>
      <c r="K357" s="148"/>
      <c r="L357" s="50"/>
      <c r="N357" s="161"/>
    </row>
    <row r="358" spans="1:14" ht="100.8" outlineLevel="2" x14ac:dyDescent="0.3">
      <c r="A358" s="10"/>
      <c r="B358" s="41" t="s">
        <v>472</v>
      </c>
      <c r="C358" s="51" t="s">
        <v>473</v>
      </c>
      <c r="D358" s="171"/>
      <c r="E358" s="171"/>
      <c r="F358" s="190"/>
      <c r="G358" s="4"/>
      <c r="H358" s="148"/>
      <c r="I358" s="148"/>
      <c r="J358" s="148"/>
      <c r="K358" s="148"/>
      <c r="L358" s="50"/>
      <c r="M358" s="105"/>
      <c r="N358" s="161"/>
    </row>
    <row r="359" spans="1:14" outlineLevel="2" x14ac:dyDescent="0.3">
      <c r="A359" s="10"/>
      <c r="B359" s="79" t="s">
        <v>474</v>
      </c>
      <c r="C359" s="51" t="s">
        <v>475</v>
      </c>
      <c r="D359" s="171"/>
      <c r="E359" s="171"/>
      <c r="F359" s="190"/>
      <c r="G359" s="4"/>
      <c r="H359" s="148"/>
      <c r="I359" s="148"/>
      <c r="J359" s="148"/>
      <c r="K359" s="148"/>
      <c r="L359" s="50"/>
      <c r="M359" s="50"/>
      <c r="N359" s="161"/>
    </row>
    <row r="360" spans="1:14" outlineLevel="2" x14ac:dyDescent="0.3">
      <c r="A360" s="10"/>
      <c r="B360" s="107" t="s">
        <v>474</v>
      </c>
      <c r="C360" s="88" t="s">
        <v>476</v>
      </c>
      <c r="D360" s="58"/>
      <c r="E360" s="171"/>
      <c r="F360" s="190"/>
      <c r="G360" s="4"/>
      <c r="H360" s="148"/>
      <c r="I360" s="148"/>
      <c r="J360" s="148"/>
      <c r="K360" s="148"/>
      <c r="L360" s="50"/>
      <c r="N360" s="161"/>
    </row>
    <row r="361" spans="1:14" ht="43.2" outlineLevel="2" x14ac:dyDescent="0.3">
      <c r="A361" s="10"/>
      <c r="B361" s="107" t="s">
        <v>472</v>
      </c>
      <c r="C361" s="88" t="s">
        <v>477</v>
      </c>
      <c r="D361" s="106"/>
      <c r="E361" s="171"/>
      <c r="F361" s="190"/>
      <c r="G361" s="4"/>
      <c r="H361" s="148"/>
      <c r="I361" s="148"/>
      <c r="J361" s="148"/>
      <c r="K361" s="148"/>
      <c r="L361" s="50"/>
      <c r="M361" s="105"/>
      <c r="N361" s="161"/>
    </row>
    <row r="362" spans="1:14" ht="43.2" outlineLevel="2" x14ac:dyDescent="0.3">
      <c r="A362" s="10"/>
      <c r="B362" s="107" t="s">
        <v>261</v>
      </c>
      <c r="C362" s="88" t="s">
        <v>478</v>
      </c>
      <c r="D362" s="106"/>
      <c r="E362" s="176"/>
      <c r="F362" s="199"/>
      <c r="G362" s="4"/>
      <c r="H362" s="148"/>
      <c r="I362" s="148"/>
      <c r="J362" s="148"/>
      <c r="K362" s="148"/>
      <c r="L362" s="50"/>
      <c r="N362" s="161"/>
    </row>
    <row r="363" spans="1:14" outlineLevel="2" x14ac:dyDescent="0.3">
      <c r="A363" s="10"/>
      <c r="B363" s="107" t="s">
        <v>479</v>
      </c>
      <c r="C363" s="88" t="s">
        <v>480</v>
      </c>
      <c r="D363" s="106"/>
      <c r="E363" s="176"/>
      <c r="F363" s="199"/>
      <c r="G363" s="4"/>
      <c r="H363" s="148"/>
      <c r="I363" s="148"/>
      <c r="J363" s="148"/>
      <c r="K363" s="148"/>
      <c r="L363" s="50"/>
      <c r="N363" s="161"/>
    </row>
    <row r="364" spans="1:14" ht="28.8" outlineLevel="2" x14ac:dyDescent="0.3">
      <c r="A364" s="10"/>
      <c r="B364" s="131" t="s">
        <v>481</v>
      </c>
      <c r="C364" s="132" t="s">
        <v>482</v>
      </c>
      <c r="D364" s="106"/>
      <c r="E364" s="171"/>
      <c r="F364" s="190"/>
      <c r="G364" s="4"/>
      <c r="H364" s="148"/>
      <c r="I364" s="148"/>
      <c r="J364" s="148"/>
      <c r="K364" s="148"/>
      <c r="L364" s="50"/>
      <c r="N364" s="161"/>
    </row>
    <row r="365" spans="1:14" x14ac:dyDescent="0.3">
      <c r="B365" s="1"/>
      <c r="C365" s="168"/>
      <c r="D365" s="50"/>
      <c r="E365" s="50"/>
      <c r="F365" s="195"/>
      <c r="H365" s="158"/>
      <c r="I365" s="158"/>
      <c r="J365" s="158"/>
      <c r="K365" s="158"/>
      <c r="L365" s="50"/>
      <c r="N365" s="161"/>
    </row>
    <row r="366" spans="1:14" ht="18" x14ac:dyDescent="0.3">
      <c r="A366" s="14"/>
      <c r="B366" s="45" t="s">
        <v>483</v>
      </c>
      <c r="C366" s="32"/>
      <c r="D366" s="172"/>
      <c r="E366" s="172"/>
      <c r="F366" s="186"/>
      <c r="G366" s="4"/>
      <c r="H366" s="148"/>
      <c r="I366" s="148"/>
      <c r="J366" s="148"/>
      <c r="K366" s="148"/>
      <c r="L366" s="129"/>
      <c r="M366" s="130"/>
      <c r="N366" s="161"/>
    </row>
    <row r="367" spans="1:14" outlineLevel="1" x14ac:dyDescent="0.3">
      <c r="C367" s="167"/>
      <c r="D367" s="50"/>
      <c r="E367" s="50"/>
      <c r="F367" s="195"/>
      <c r="H367" s="158"/>
      <c r="I367" s="158"/>
      <c r="J367" s="158"/>
      <c r="K367" s="158"/>
      <c r="L367" s="50"/>
      <c r="N367" s="161"/>
    </row>
    <row r="368" spans="1:14" outlineLevel="1" x14ac:dyDescent="0.3">
      <c r="A368" s="16"/>
      <c r="B368" s="55" t="s">
        <v>170</v>
      </c>
      <c r="C368" s="166"/>
      <c r="D368" s="59" t="str">
        <f>L369</f>
        <v/>
      </c>
      <c r="E368" s="59" t="str">
        <f>M368</f>
        <v/>
      </c>
      <c r="F368" s="183"/>
      <c r="G368" s="9"/>
      <c r="H368" s="156">
        <f>COUNTA(E369:E379)+COUNTBLANK(E369:E379)</f>
        <v>11</v>
      </c>
      <c r="I368" s="156">
        <f>COUNTIF(E369:E379,"nvt")</f>
        <v>0</v>
      </c>
      <c r="J368" s="156">
        <f>COUNTA(E369:E379)</f>
        <v>0</v>
      </c>
      <c r="K368" s="156">
        <f>COUNTIF(E369:E379,"niet voldaan")</f>
        <v>0</v>
      </c>
      <c r="L368" s="98"/>
      <c r="M368" s="151" t="str">
        <f>IF(H368=I368,"nvt",(IF(AND(H368=J368,K368&lt;1),"uitstekend", "")))</f>
        <v/>
      </c>
      <c r="N368" s="161" t="s">
        <v>36</v>
      </c>
    </row>
    <row r="369" spans="1:14" ht="72" outlineLevel="2" x14ac:dyDescent="0.3">
      <c r="A369" s="17"/>
      <c r="B369" s="123" t="s">
        <v>38</v>
      </c>
      <c r="C369" s="126" t="s">
        <v>484</v>
      </c>
      <c r="D369" s="173"/>
      <c r="E369" s="173"/>
      <c r="F369" s="174"/>
      <c r="G369" s="4"/>
      <c r="H369" s="156">
        <f>COUNTA(D369:D371)+COUNTBLANK(D369:D371)</f>
        <v>3</v>
      </c>
      <c r="I369" s="156">
        <f>COUNTIF(D369:D371,"nvt")</f>
        <v>0</v>
      </c>
      <c r="J369" s="156">
        <f>COUNTA(D369:D371)</f>
        <v>0</v>
      </c>
      <c r="K369" s="156">
        <f>COUNTIF(D369:D371,"niet voldaan")</f>
        <v>0</v>
      </c>
      <c r="L369" s="150" t="str">
        <f>IF(H369=I369,"nvt",(IF(AND(J369=H369,K369&lt;1),"beter", "")))</f>
        <v/>
      </c>
      <c r="M369" s="98"/>
      <c r="N369" s="161" t="s">
        <v>35</v>
      </c>
    </row>
    <row r="370" spans="1:14" ht="28.8" outlineLevel="2" x14ac:dyDescent="0.3">
      <c r="A370" s="10"/>
      <c r="B370" s="41" t="s">
        <v>485</v>
      </c>
      <c r="C370" s="51" t="s">
        <v>486</v>
      </c>
      <c r="D370" s="171"/>
      <c r="E370" s="171"/>
      <c r="F370" s="190"/>
      <c r="G370" s="4"/>
      <c r="H370" s="148"/>
      <c r="I370" s="148"/>
      <c r="J370" s="148"/>
      <c r="K370" s="148"/>
      <c r="L370" s="50"/>
      <c r="N370" s="161"/>
    </row>
    <row r="371" spans="1:14" ht="115.2" outlineLevel="2" x14ac:dyDescent="0.3">
      <c r="A371" s="10"/>
      <c r="B371" s="41" t="s">
        <v>487</v>
      </c>
      <c r="C371" s="51" t="s">
        <v>488</v>
      </c>
      <c r="D371" s="171"/>
      <c r="E371" s="171"/>
      <c r="F371" s="190"/>
      <c r="G371" s="4"/>
      <c r="H371" s="148"/>
      <c r="I371" s="148"/>
      <c r="J371" s="148"/>
      <c r="K371" s="148"/>
      <c r="L371" s="50"/>
      <c r="N371" s="161"/>
    </row>
    <row r="372" spans="1:14" ht="100.8" outlineLevel="2" x14ac:dyDescent="0.3">
      <c r="A372" s="10"/>
      <c r="B372" s="107" t="s">
        <v>489</v>
      </c>
      <c r="C372" s="88" t="s">
        <v>490</v>
      </c>
      <c r="D372" s="58"/>
      <c r="E372" s="171"/>
      <c r="F372" s="190"/>
      <c r="G372" s="4"/>
      <c r="H372" s="148"/>
      <c r="I372" s="148"/>
      <c r="J372" s="148"/>
      <c r="K372" s="148"/>
      <c r="L372" s="50"/>
      <c r="N372" s="161"/>
    </row>
    <row r="373" spans="1:14" outlineLevel="2" x14ac:dyDescent="0.3">
      <c r="A373" s="10"/>
      <c r="B373" s="107" t="s">
        <v>491</v>
      </c>
      <c r="C373" s="88" t="s">
        <v>492</v>
      </c>
      <c r="D373" s="106"/>
      <c r="E373" s="171"/>
      <c r="F373" s="190"/>
      <c r="G373" s="4"/>
      <c r="H373" s="148"/>
      <c r="I373" s="148"/>
      <c r="J373" s="148"/>
      <c r="K373" s="148"/>
      <c r="L373" s="50"/>
      <c r="N373" s="161"/>
    </row>
    <row r="374" spans="1:14" ht="43.2" outlineLevel="2" x14ac:dyDescent="0.3">
      <c r="A374" s="10"/>
      <c r="B374" s="107" t="s">
        <v>493</v>
      </c>
      <c r="C374" s="88" t="s">
        <v>494</v>
      </c>
      <c r="D374" s="106"/>
      <c r="E374" s="171"/>
      <c r="F374" s="190"/>
      <c r="G374" s="4"/>
      <c r="H374" s="148"/>
      <c r="I374" s="148"/>
      <c r="J374" s="148"/>
      <c r="K374" s="148"/>
      <c r="L374" s="50"/>
      <c r="N374" s="161"/>
    </row>
    <row r="375" spans="1:14" ht="129.6" outlineLevel="2" x14ac:dyDescent="0.3">
      <c r="A375" s="10"/>
      <c r="B375" s="107" t="s">
        <v>495</v>
      </c>
      <c r="C375" s="88" t="s">
        <v>496</v>
      </c>
      <c r="D375" s="106"/>
      <c r="E375" s="171"/>
      <c r="F375" s="190"/>
      <c r="G375" s="4"/>
      <c r="H375" s="148"/>
      <c r="I375" s="148"/>
      <c r="J375" s="148"/>
      <c r="K375" s="148"/>
      <c r="L375" s="50"/>
      <c r="N375" s="161"/>
    </row>
    <row r="376" spans="1:14" outlineLevel="2" x14ac:dyDescent="0.3">
      <c r="A376" s="10"/>
      <c r="B376" s="107" t="s">
        <v>497</v>
      </c>
      <c r="C376" s="88" t="s">
        <v>498</v>
      </c>
      <c r="D376" s="106"/>
      <c r="E376" s="171"/>
      <c r="F376" s="190"/>
      <c r="G376" s="4"/>
      <c r="H376" s="148"/>
      <c r="I376" s="148"/>
      <c r="J376" s="148"/>
      <c r="K376" s="148"/>
      <c r="L376" s="50"/>
      <c r="N376" s="161"/>
    </row>
    <row r="377" spans="1:14" ht="57.6" outlineLevel="2" x14ac:dyDescent="0.3">
      <c r="A377" s="10"/>
      <c r="B377" s="107" t="s">
        <v>499</v>
      </c>
      <c r="C377" s="88" t="s">
        <v>500</v>
      </c>
      <c r="D377" s="106"/>
      <c r="E377" s="171"/>
      <c r="F377" s="190"/>
      <c r="G377" s="4"/>
      <c r="H377" s="148"/>
      <c r="I377" s="148"/>
      <c r="J377" s="148"/>
      <c r="K377" s="148"/>
      <c r="L377" s="50"/>
      <c r="N377" s="161"/>
    </row>
    <row r="378" spans="1:14" ht="129.6" outlineLevel="2" x14ac:dyDescent="0.3">
      <c r="A378" s="10"/>
      <c r="B378" s="107"/>
      <c r="C378" s="88" t="s">
        <v>501</v>
      </c>
      <c r="D378" s="106"/>
      <c r="E378" s="171"/>
      <c r="F378" s="190"/>
      <c r="G378" s="4"/>
      <c r="H378" s="148"/>
      <c r="I378" s="148"/>
      <c r="J378" s="148"/>
      <c r="K378" s="148"/>
      <c r="L378" s="50"/>
      <c r="N378" s="161"/>
    </row>
    <row r="379" spans="1:14" ht="57.6" outlineLevel="2" x14ac:dyDescent="0.3">
      <c r="A379" s="10"/>
      <c r="B379" s="131" t="s">
        <v>502</v>
      </c>
      <c r="C379" s="132" t="s">
        <v>503</v>
      </c>
      <c r="D379" s="106"/>
      <c r="E379" s="171"/>
      <c r="F379" s="190"/>
      <c r="G379" s="4"/>
      <c r="H379" s="148"/>
      <c r="I379" s="148"/>
      <c r="J379" s="148"/>
      <c r="K379" s="148"/>
      <c r="L379" s="50"/>
      <c r="N379" s="161"/>
    </row>
    <row r="380" spans="1:14" x14ac:dyDescent="0.3">
      <c r="B380" s="1"/>
      <c r="C380" s="168"/>
      <c r="D380" s="50"/>
      <c r="E380" s="50"/>
      <c r="F380" s="195"/>
      <c r="H380" s="158"/>
      <c r="I380" s="158"/>
      <c r="J380" s="158"/>
      <c r="K380" s="158"/>
      <c r="L380" s="50"/>
      <c r="N380" s="161"/>
    </row>
    <row r="381" spans="1:14" ht="18" x14ac:dyDescent="0.3">
      <c r="A381" s="14"/>
      <c r="B381" s="45" t="s">
        <v>504</v>
      </c>
      <c r="C381" s="32"/>
      <c r="D381" s="172"/>
      <c r="E381" s="172"/>
      <c r="F381" s="186"/>
      <c r="G381" s="4"/>
      <c r="H381" s="148"/>
      <c r="I381" s="148"/>
      <c r="J381" s="148"/>
      <c r="K381" s="148"/>
      <c r="L381" s="129"/>
      <c r="M381" s="130"/>
      <c r="N381" s="161"/>
    </row>
    <row r="382" spans="1:14" outlineLevel="1" x14ac:dyDescent="0.3">
      <c r="C382" s="167"/>
      <c r="D382" s="50"/>
      <c r="E382" s="50"/>
      <c r="F382" s="195"/>
      <c r="H382" s="158"/>
      <c r="I382" s="158"/>
      <c r="J382" s="158"/>
      <c r="K382" s="158"/>
      <c r="L382" s="50"/>
      <c r="N382" s="161"/>
    </row>
    <row r="383" spans="1:14" outlineLevel="1" x14ac:dyDescent="0.3">
      <c r="A383" s="16"/>
      <c r="B383" s="55" t="s">
        <v>170</v>
      </c>
      <c r="C383" s="166"/>
      <c r="D383" s="59" t="str">
        <f>L384</f>
        <v/>
      </c>
      <c r="E383" s="59" t="str">
        <f>M383</f>
        <v/>
      </c>
      <c r="F383" s="183"/>
      <c r="G383" s="9"/>
      <c r="H383" s="156">
        <f>COUNTA(E384:E387)+COUNTBLANK(E384:E387)</f>
        <v>4</v>
      </c>
      <c r="I383" s="156">
        <f>COUNTIF(E384:E387,"nvt")</f>
        <v>0</v>
      </c>
      <c r="J383" s="156">
        <f>COUNTA(E384:E387)</f>
        <v>0</v>
      </c>
      <c r="K383" s="156">
        <f>COUNTIF(E384:E387,"niet voldaan")</f>
        <v>0</v>
      </c>
      <c r="L383" s="98"/>
      <c r="M383" s="151" t="str">
        <f>IF(H383=I383,"nvt",(IF(AND(H383=J383,K383&lt;1),"uitstekend", "")))</f>
        <v/>
      </c>
      <c r="N383" s="161" t="s">
        <v>36</v>
      </c>
    </row>
    <row r="384" spans="1:14" ht="28.8" outlineLevel="2" x14ac:dyDescent="0.3">
      <c r="A384" s="10"/>
      <c r="B384" s="41" t="s">
        <v>505</v>
      </c>
      <c r="C384" s="51" t="s">
        <v>506</v>
      </c>
      <c r="D384" s="171"/>
      <c r="E384" s="171"/>
      <c r="F384" s="190"/>
      <c r="G384" s="4"/>
      <c r="H384" s="156">
        <f>COUNTA(D384:D387)+COUNTBLANK(D384:D387)</f>
        <v>4</v>
      </c>
      <c r="I384" s="156">
        <f>COUNTIF(D384:D387,"nvt")</f>
        <v>0</v>
      </c>
      <c r="J384" s="156">
        <f>COUNTA(D384:D387)</f>
        <v>0</v>
      </c>
      <c r="K384" s="156">
        <f>COUNTIF(D384:D387,"niet voldaan")</f>
        <v>0</v>
      </c>
      <c r="L384" s="150" t="str">
        <f>IF(H384=I384,"nvt",(IF(AND(J384=H384,K384&lt;1),"beter", "")))</f>
        <v/>
      </c>
      <c r="M384" s="98"/>
      <c r="N384" s="161" t="s">
        <v>35</v>
      </c>
    </row>
    <row r="385" spans="1:14" ht="28.8" outlineLevel="2" x14ac:dyDescent="0.3">
      <c r="A385" s="10"/>
      <c r="B385" s="41" t="s">
        <v>507</v>
      </c>
      <c r="C385" s="51" t="s">
        <v>508</v>
      </c>
      <c r="D385" s="171"/>
      <c r="E385" s="171"/>
      <c r="F385" s="190"/>
      <c r="G385" s="4"/>
      <c r="H385" s="148"/>
      <c r="I385" s="148"/>
      <c r="J385" s="148"/>
      <c r="K385" s="148"/>
      <c r="L385" s="50"/>
      <c r="N385" s="161"/>
    </row>
    <row r="386" spans="1:14" ht="28.8" outlineLevel="2" x14ac:dyDescent="0.3">
      <c r="A386" s="10"/>
      <c r="B386" s="41" t="s">
        <v>509</v>
      </c>
      <c r="C386" s="51" t="s">
        <v>510</v>
      </c>
      <c r="D386" s="171"/>
      <c r="E386" s="171"/>
      <c r="F386" s="190"/>
      <c r="G386" s="4"/>
      <c r="H386" s="148"/>
      <c r="I386" s="148"/>
      <c r="J386" s="148"/>
      <c r="K386" s="148"/>
      <c r="L386" s="50"/>
      <c r="N386" s="161"/>
    </row>
    <row r="387" spans="1:14" ht="57.6" outlineLevel="2" x14ac:dyDescent="0.3">
      <c r="A387" s="10"/>
      <c r="B387" s="133" t="s">
        <v>511</v>
      </c>
      <c r="C387" s="134" t="s">
        <v>512</v>
      </c>
      <c r="D387" s="171"/>
      <c r="E387" s="171"/>
      <c r="F387" s="190"/>
      <c r="G387" s="4"/>
      <c r="H387" s="148"/>
      <c r="I387" s="148"/>
      <c r="J387" s="148"/>
      <c r="K387" s="148"/>
      <c r="L387" s="50"/>
      <c r="N387" s="161"/>
    </row>
    <row r="388" spans="1:14" x14ac:dyDescent="0.3">
      <c r="C388" s="167"/>
      <c r="F388" s="195"/>
      <c r="H388" s="50"/>
      <c r="I388" s="50"/>
      <c r="J388" s="50"/>
      <c r="K388" s="50"/>
      <c r="L388" s="50"/>
    </row>
  </sheetData>
  <sheetProtection formatColumns="0" formatRows="0" insertColumns="0" insertRows="0"/>
  <mergeCells count="2">
    <mergeCell ref="D2:F2"/>
    <mergeCell ref="B9:C9"/>
  </mergeCells>
  <conditionalFormatting sqref="D256:D259 D249:D251 D239:D245 D214:D220 D209:D211 D206 D176 D164:D169 D146:D160 D266:D271 D226:D235 D321 D353 D282:D283 D299:D304 D310 D324:D329 D332:D333 D336:D338 D344:D350 D370:D379 D384:D388 D30:D39 D274:D279 D306:D307 E56:E63 D357:D364 D341 D367 D382 D292:D293 D295:D296 E292:E295 D286:D289 E175:E182 D135:E142 E101:E105 E69:E77 D116:E131 D192:D199 D186:E191 E192:E200 D316:D319 D313 D19:D26">
    <cfRule type="cellIs" dxfId="95" priority="177" operator="equal">
      <formula>"niet voldaan"</formula>
    </cfRule>
  </conditionalFormatting>
  <conditionalFormatting sqref="D294:D295">
    <cfRule type="cellIs" dxfId="94" priority="176" operator="equal">
      <formula>"niet voldaan"</formula>
    </cfRule>
  </conditionalFormatting>
  <conditionalFormatting sqref="D320">
    <cfRule type="cellIs" dxfId="93" priority="175" operator="equal">
      <formula>"niet voldaan"</formula>
    </cfRule>
  </conditionalFormatting>
  <conditionalFormatting sqref="D9">
    <cfRule type="cellIs" dxfId="92" priority="170" operator="equal">
      <formula>"niet voldaan"</formula>
    </cfRule>
  </conditionalFormatting>
  <conditionalFormatting sqref="E9">
    <cfRule type="cellIs" dxfId="91" priority="172" operator="equal">
      <formula>"niet voldaan"</formula>
    </cfRule>
  </conditionalFormatting>
  <conditionalFormatting sqref="D15:E16">
    <cfRule type="cellIs" dxfId="90" priority="171" operator="equal">
      <formula>"niet voldaan"</formula>
    </cfRule>
  </conditionalFormatting>
  <conditionalFormatting sqref="D14">
    <cfRule type="cellIs" dxfId="89" priority="166" operator="equal">
      <formula>"niet voldaan"</formula>
    </cfRule>
  </conditionalFormatting>
  <conditionalFormatting sqref="E14">
    <cfRule type="cellIs" dxfId="88" priority="165" operator="equal">
      <formula>"niet voldaan"</formula>
    </cfRule>
  </conditionalFormatting>
  <conditionalFormatting sqref="E19">
    <cfRule type="cellIs" dxfId="87" priority="84" operator="equal">
      <formula>"niet voldaan"</formula>
    </cfRule>
  </conditionalFormatting>
  <conditionalFormatting sqref="D44">
    <cfRule type="cellIs" dxfId="86" priority="81" operator="equal">
      <formula>"niet voldaan"</formula>
    </cfRule>
  </conditionalFormatting>
  <conditionalFormatting sqref="E310">
    <cfRule type="cellIs" dxfId="85" priority="86" operator="equal">
      <formula>"niet voldaan"</formula>
    </cfRule>
  </conditionalFormatting>
  <conditionalFormatting sqref="D29">
    <cfRule type="cellIs" dxfId="84" priority="83" operator="equal">
      <formula>"niet voldaan"</formula>
    </cfRule>
  </conditionalFormatting>
  <conditionalFormatting sqref="E30:E38">
    <cfRule type="cellIs" dxfId="83" priority="158" operator="equal">
      <formula>"niet voldaan"</formula>
    </cfRule>
  </conditionalFormatting>
  <conditionalFormatting sqref="E45:E52">
    <cfRule type="cellIs" dxfId="82" priority="157" operator="equal">
      <formula>"niet voldaan"</formula>
    </cfRule>
  </conditionalFormatting>
  <conditionalFormatting sqref="E111:E112">
    <cfRule type="cellIs" dxfId="81" priority="147" operator="equal">
      <formula>"niet voldaan"</formula>
    </cfRule>
  </conditionalFormatting>
  <conditionalFormatting sqref="E146:E160">
    <cfRule type="cellIs" dxfId="80" priority="141" operator="equal">
      <formula>"niet voldaan"</formula>
    </cfRule>
  </conditionalFormatting>
  <conditionalFormatting sqref="E164:E169">
    <cfRule type="cellIs" dxfId="79" priority="139" operator="equal">
      <formula>"niet voldaan"</formula>
    </cfRule>
  </conditionalFormatting>
  <conditionalFormatting sqref="D175:D177">
    <cfRule type="cellIs" dxfId="78" priority="138" operator="equal">
      <formula>"niet voldaan"</formula>
    </cfRule>
  </conditionalFormatting>
  <conditionalFormatting sqref="E266:E270">
    <cfRule type="cellIs" dxfId="77" priority="123" operator="equal">
      <formula>"niet voldaan"</formula>
    </cfRule>
  </conditionalFormatting>
  <conditionalFormatting sqref="D286">
    <cfRule type="cellIs" dxfId="76" priority="120" operator="equal">
      <formula>"niet voldaan"</formula>
    </cfRule>
  </conditionalFormatting>
  <conditionalFormatting sqref="E286">
    <cfRule type="cellIs" dxfId="75" priority="119" operator="equal">
      <formula>"niet voldaan"</formula>
    </cfRule>
  </conditionalFormatting>
  <conditionalFormatting sqref="E306">
    <cfRule type="cellIs" dxfId="74" priority="87" operator="equal">
      <formula>"niet voldaan"</formula>
    </cfRule>
  </conditionalFormatting>
  <conditionalFormatting sqref="E299:E303">
    <cfRule type="cellIs" dxfId="73" priority="115" operator="equal">
      <formula>"niet voldaan"</formula>
    </cfRule>
  </conditionalFormatting>
  <conditionalFormatting sqref="D356:D357">
    <cfRule type="cellIs" dxfId="72" priority="100" operator="equal">
      <formula>"niet voldaan"</formula>
    </cfRule>
  </conditionalFormatting>
  <conditionalFormatting sqref="E356:E357">
    <cfRule type="cellIs" dxfId="71" priority="99" operator="equal">
      <formula>"niet voldaan"</formula>
    </cfRule>
  </conditionalFormatting>
  <conditionalFormatting sqref="E29">
    <cfRule type="cellIs" dxfId="70" priority="82" operator="equal">
      <formula>"niet voldaan"</formula>
    </cfRule>
  </conditionalFormatting>
  <conditionalFormatting sqref="E44">
    <cfRule type="cellIs" dxfId="69" priority="80" operator="equal">
      <formula>"niet voldaan"</formula>
    </cfRule>
  </conditionalFormatting>
  <conditionalFormatting sqref="E206">
    <cfRule type="cellIs" dxfId="68" priority="4" operator="equal">
      <formula>"niet voldaan"</formula>
    </cfRule>
  </conditionalFormatting>
  <conditionalFormatting sqref="E209:E211">
    <cfRule type="cellIs" dxfId="67" priority="3" operator="equal">
      <formula>"niet voldaan"</formula>
    </cfRule>
  </conditionalFormatting>
  <conditionalFormatting sqref="D55">
    <cfRule type="cellIs" dxfId="66" priority="75" operator="equal">
      <formula>"niet voldaan"</formula>
    </cfRule>
  </conditionalFormatting>
  <conditionalFormatting sqref="E55">
    <cfRule type="cellIs" dxfId="65" priority="74" operator="equal">
      <formula>"niet voldaan"</formula>
    </cfRule>
  </conditionalFormatting>
  <conditionalFormatting sqref="D369">
    <cfRule type="cellIs" dxfId="64" priority="15" operator="equal">
      <formula>"niet voldaan"</formula>
    </cfRule>
  </conditionalFormatting>
  <conditionalFormatting sqref="E369">
    <cfRule type="cellIs" dxfId="63" priority="14" operator="equal">
      <formula>"niet voldaan"</formula>
    </cfRule>
  </conditionalFormatting>
  <conditionalFormatting sqref="D101:D104">
    <cfRule type="cellIs" dxfId="62" priority="6" operator="equal">
      <formula>"niet voldaan"</formula>
    </cfRule>
  </conditionalFormatting>
  <conditionalFormatting sqref="D111:D112">
    <cfRule type="cellIs" dxfId="61" priority="5" operator="equal">
      <formula>"niet voldaan"</formula>
    </cfRule>
  </conditionalFormatting>
  <conditionalFormatting sqref="D68">
    <cfRule type="cellIs" dxfId="60" priority="69" operator="equal">
      <formula>"niet voldaan"</formula>
    </cfRule>
  </conditionalFormatting>
  <conditionalFormatting sqref="E68">
    <cfRule type="cellIs" dxfId="59" priority="68" operator="equal">
      <formula>"niet voldaan"</formula>
    </cfRule>
  </conditionalFormatting>
  <conditionalFormatting sqref="D80">
    <cfRule type="cellIs" dxfId="58" priority="67" operator="equal">
      <formula>"niet voldaan"</formula>
    </cfRule>
  </conditionalFormatting>
  <conditionalFormatting sqref="E80">
    <cfRule type="cellIs" dxfId="57" priority="66" operator="equal">
      <formula>"niet voldaan"</formula>
    </cfRule>
  </conditionalFormatting>
  <conditionalFormatting sqref="D87">
    <cfRule type="cellIs" dxfId="56" priority="65" operator="equal">
      <formula>"niet voldaan"</formula>
    </cfRule>
  </conditionalFormatting>
  <conditionalFormatting sqref="E87">
    <cfRule type="cellIs" dxfId="55" priority="64" operator="equal">
      <formula>"niet voldaan"</formula>
    </cfRule>
  </conditionalFormatting>
  <conditionalFormatting sqref="D100">
    <cfRule type="cellIs" dxfId="54" priority="63" operator="equal">
      <formula>"niet voldaan"</formula>
    </cfRule>
  </conditionalFormatting>
  <conditionalFormatting sqref="E100">
    <cfRule type="cellIs" dxfId="53" priority="62" operator="equal">
      <formula>"niet voldaan"</formula>
    </cfRule>
  </conditionalFormatting>
  <conditionalFormatting sqref="D110">
    <cfRule type="cellIs" dxfId="52" priority="61" operator="equal">
      <formula>"niet voldaan"</formula>
    </cfRule>
  </conditionalFormatting>
  <conditionalFormatting sqref="E110">
    <cfRule type="cellIs" dxfId="51" priority="60" operator="equal">
      <formula>"niet voldaan"</formula>
    </cfRule>
  </conditionalFormatting>
  <conditionalFormatting sqref="D115">
    <cfRule type="cellIs" dxfId="50" priority="59" operator="equal">
      <formula>"niet voldaan"</formula>
    </cfRule>
  </conditionalFormatting>
  <conditionalFormatting sqref="E115">
    <cfRule type="cellIs" dxfId="49" priority="58" operator="equal">
      <formula>"niet voldaan"</formula>
    </cfRule>
  </conditionalFormatting>
  <conditionalFormatting sqref="D134">
    <cfRule type="cellIs" dxfId="48" priority="57" operator="equal">
      <formula>"niet voldaan"</formula>
    </cfRule>
  </conditionalFormatting>
  <conditionalFormatting sqref="E134">
    <cfRule type="cellIs" dxfId="47" priority="56" operator="equal">
      <formula>"niet voldaan"</formula>
    </cfRule>
  </conditionalFormatting>
  <conditionalFormatting sqref="D145">
    <cfRule type="cellIs" dxfId="46" priority="55" operator="equal">
      <formula>"niet voldaan"</formula>
    </cfRule>
  </conditionalFormatting>
  <conditionalFormatting sqref="E145">
    <cfRule type="cellIs" dxfId="45" priority="54" operator="equal">
      <formula>"niet voldaan"</formula>
    </cfRule>
  </conditionalFormatting>
  <conditionalFormatting sqref="D163">
    <cfRule type="cellIs" dxfId="44" priority="53" operator="equal">
      <formula>"niet voldaan"</formula>
    </cfRule>
  </conditionalFormatting>
  <conditionalFormatting sqref="E163">
    <cfRule type="cellIs" dxfId="43" priority="52" operator="equal">
      <formula>"niet voldaan"</formula>
    </cfRule>
  </conditionalFormatting>
  <conditionalFormatting sqref="D174">
    <cfRule type="cellIs" dxfId="42" priority="51" operator="equal">
      <formula>"niet voldaan"</formula>
    </cfRule>
  </conditionalFormatting>
  <conditionalFormatting sqref="E174">
    <cfRule type="cellIs" dxfId="41" priority="50" operator="equal">
      <formula>"niet voldaan"</formula>
    </cfRule>
  </conditionalFormatting>
  <conditionalFormatting sqref="D185">
    <cfRule type="cellIs" dxfId="40" priority="49" operator="equal">
      <formula>"niet voldaan"</formula>
    </cfRule>
  </conditionalFormatting>
  <conditionalFormatting sqref="E185">
    <cfRule type="cellIs" dxfId="39" priority="48" operator="equal">
      <formula>"niet voldaan"</formula>
    </cfRule>
  </conditionalFormatting>
  <conditionalFormatting sqref="D205">
    <cfRule type="cellIs" dxfId="38" priority="47" operator="equal">
      <formula>"niet voldaan"</formula>
    </cfRule>
  </conditionalFormatting>
  <conditionalFormatting sqref="E205">
    <cfRule type="cellIs" dxfId="37" priority="46" operator="equal">
      <formula>"niet voldaan"</formula>
    </cfRule>
  </conditionalFormatting>
  <conditionalFormatting sqref="D225">
    <cfRule type="cellIs" dxfId="36" priority="45" operator="equal">
      <formula>"niet voldaan"</formula>
    </cfRule>
  </conditionalFormatting>
  <conditionalFormatting sqref="E225">
    <cfRule type="cellIs" dxfId="35" priority="44" operator="equal">
      <formula>"niet voldaan"</formula>
    </cfRule>
  </conditionalFormatting>
  <conditionalFormatting sqref="D238">
    <cfRule type="cellIs" dxfId="34" priority="43" operator="equal">
      <formula>"niet voldaan"</formula>
    </cfRule>
  </conditionalFormatting>
  <conditionalFormatting sqref="E238">
    <cfRule type="cellIs" dxfId="33" priority="42" operator="equal">
      <formula>"niet voldaan"</formula>
    </cfRule>
  </conditionalFormatting>
  <conditionalFormatting sqref="D248">
    <cfRule type="cellIs" dxfId="32" priority="41" operator="equal">
      <formula>"niet voldaan"</formula>
    </cfRule>
  </conditionalFormatting>
  <conditionalFormatting sqref="E248">
    <cfRule type="cellIs" dxfId="31" priority="40" operator="equal">
      <formula>"niet voldaan"</formula>
    </cfRule>
  </conditionalFormatting>
  <conditionalFormatting sqref="D255">
    <cfRule type="cellIs" dxfId="30" priority="39" operator="equal">
      <formula>"niet voldaan"</formula>
    </cfRule>
  </conditionalFormatting>
  <conditionalFormatting sqref="E255">
    <cfRule type="cellIs" dxfId="29" priority="38" operator="equal">
      <formula>"niet voldaan"</formula>
    </cfRule>
  </conditionalFormatting>
  <conditionalFormatting sqref="D265">
    <cfRule type="cellIs" dxfId="28" priority="37" operator="equal">
      <formula>"niet voldaan"</formula>
    </cfRule>
  </conditionalFormatting>
  <conditionalFormatting sqref="E265">
    <cfRule type="cellIs" dxfId="27" priority="36" operator="equal">
      <formula>"niet voldaan"</formula>
    </cfRule>
  </conditionalFormatting>
  <conditionalFormatting sqref="D285">
    <cfRule type="cellIs" dxfId="26" priority="35" operator="equal">
      <formula>"niet voldaan"</formula>
    </cfRule>
  </conditionalFormatting>
  <conditionalFormatting sqref="E285">
    <cfRule type="cellIs" dxfId="25" priority="34" operator="equal">
      <formula>"niet voldaan"</formula>
    </cfRule>
  </conditionalFormatting>
  <conditionalFormatting sqref="D291">
    <cfRule type="cellIs" dxfId="24" priority="33" operator="equal">
      <formula>"niet voldaan"</formula>
    </cfRule>
  </conditionalFormatting>
  <conditionalFormatting sqref="E291">
    <cfRule type="cellIs" dxfId="23" priority="32" operator="equal">
      <formula>"niet voldaan"</formula>
    </cfRule>
  </conditionalFormatting>
  <conditionalFormatting sqref="D298">
    <cfRule type="cellIs" dxfId="22" priority="31" operator="equal">
      <formula>"niet voldaan"</formula>
    </cfRule>
  </conditionalFormatting>
  <conditionalFormatting sqref="E298">
    <cfRule type="cellIs" dxfId="21" priority="30" operator="equal">
      <formula>"niet voldaan"</formula>
    </cfRule>
  </conditionalFormatting>
  <conditionalFormatting sqref="D309">
    <cfRule type="cellIs" dxfId="20" priority="29" operator="equal">
      <formula>"niet voldaan"</formula>
    </cfRule>
  </conditionalFormatting>
  <conditionalFormatting sqref="E309">
    <cfRule type="cellIs" dxfId="19" priority="28" operator="equal">
      <formula>"niet voldaan"</formula>
    </cfRule>
  </conditionalFormatting>
  <conditionalFormatting sqref="D315">
    <cfRule type="cellIs" dxfId="18" priority="27" operator="equal">
      <formula>"niet voldaan"</formula>
    </cfRule>
  </conditionalFormatting>
  <conditionalFormatting sqref="E315">
    <cfRule type="cellIs" dxfId="17" priority="26" operator="equal">
      <formula>"niet voldaan"</formula>
    </cfRule>
  </conditionalFormatting>
  <conditionalFormatting sqref="D323">
    <cfRule type="cellIs" dxfId="16" priority="25" operator="equal">
      <formula>"niet voldaan"</formula>
    </cfRule>
  </conditionalFormatting>
  <conditionalFormatting sqref="E323">
    <cfRule type="cellIs" dxfId="15" priority="24" operator="equal">
      <formula>"niet voldaan"</formula>
    </cfRule>
  </conditionalFormatting>
  <conditionalFormatting sqref="D331">
    <cfRule type="cellIs" dxfId="14" priority="23" operator="equal">
      <formula>"niet voldaan"</formula>
    </cfRule>
  </conditionalFormatting>
  <conditionalFormatting sqref="E331">
    <cfRule type="cellIs" dxfId="13" priority="22" operator="equal">
      <formula>"niet voldaan"</formula>
    </cfRule>
  </conditionalFormatting>
  <conditionalFormatting sqref="D335">
    <cfRule type="cellIs" dxfId="12" priority="21" operator="equal">
      <formula>"niet voldaan"</formula>
    </cfRule>
  </conditionalFormatting>
  <conditionalFormatting sqref="E335">
    <cfRule type="cellIs" dxfId="11" priority="20" operator="equal">
      <formula>"niet voldaan"</formula>
    </cfRule>
  </conditionalFormatting>
  <conditionalFormatting sqref="D343">
    <cfRule type="cellIs" dxfId="10" priority="19" operator="equal">
      <formula>"niet voldaan"</formula>
    </cfRule>
  </conditionalFormatting>
  <conditionalFormatting sqref="E343">
    <cfRule type="cellIs" dxfId="9" priority="18" operator="equal">
      <formula>"niet voldaan"</formula>
    </cfRule>
  </conditionalFormatting>
  <conditionalFormatting sqref="D355">
    <cfRule type="cellIs" dxfId="8" priority="17" operator="equal">
      <formula>"niet voldaan"</formula>
    </cfRule>
  </conditionalFormatting>
  <conditionalFormatting sqref="E355">
    <cfRule type="cellIs" dxfId="7" priority="16" operator="equal">
      <formula>"niet voldaan"</formula>
    </cfRule>
  </conditionalFormatting>
  <conditionalFormatting sqref="D281">
    <cfRule type="cellIs" dxfId="6" priority="11" operator="equal">
      <formula>"niet voldaan"</formula>
    </cfRule>
  </conditionalFormatting>
  <conditionalFormatting sqref="E281">
    <cfRule type="cellIs" dxfId="5" priority="10" operator="equal">
      <formula>"niet voldaan"</formula>
    </cfRule>
  </conditionalFormatting>
  <conditionalFormatting sqref="D273">
    <cfRule type="cellIs" dxfId="4" priority="9" operator="equal">
      <formula>"niet voldaan"</formula>
    </cfRule>
  </conditionalFormatting>
  <conditionalFormatting sqref="E273">
    <cfRule type="cellIs" dxfId="3" priority="8" operator="equal">
      <formula>"niet voldaan"</formula>
    </cfRule>
  </conditionalFormatting>
  <conditionalFormatting sqref="E20:E23">
    <cfRule type="cellIs" dxfId="2" priority="7" operator="equal">
      <formula>"niet voldaan"</formula>
    </cfRule>
  </conditionalFormatting>
  <conditionalFormatting sqref="D8:E8 D13:E13 D18:E18 D28:E28 D43:E43 D54:E54 D67 D79 D86 D99 D109 D114 D133 D144 D162 D173 D184 D204 D208 D213 D224 D237 D247 D254 D264 D272 D280 D284 E284 E284 E284 D290 D297 D305 D308 D314 D322 D330 D334 D342 D354 D368 D383">
    <cfRule type="cellIs" dxfId="1" priority="2" operator="equal">
      <formula>"beter"</formula>
    </cfRule>
  </conditionalFormatting>
  <conditionalFormatting sqref="D8:E8 D13:E13 D18:E18 D28:E28 D43:E43 D54:E54 D67 E67 D79 E79 E86 D86 D99 E99 D109 D114 D133 D144 D162 E162 E144 E133 E114 E109 D173 E173 D184 E184 D204 D208 D213 E213 E208 E204 D224 E224 E237 D237 D247 E247 E254 D254 D264 E264 E272 D272 D280 E280 D284 D290 E290 E297 D297 D305 E305 E308 D308 D314 E314 E322 D322 D330 E330 E334 D334 D342 E342 E354 D354 D368 E368 D383 E383 E284">
    <cfRule type="cellIs" dxfId="0" priority="1" operator="equal">
      <formula>"uitstekend"</formula>
    </cfRule>
  </conditionalFormatting>
  <dataValidations count="4">
    <dataValidation allowBlank="1" sqref="D27:E27" xr:uid="{CD66D085-D5BB-483E-9381-24FFAD5554C8}"/>
    <dataValidation type="list" allowBlank="1" sqref="E15:E16 E9 E89:E97 D88:E88 D81:D82 D69:D75 D89:D94 E81:E84" xr:uid="{13203CEB-9A1F-48F2-A7DF-77566F131D10}">
      <formula1>nrKeuze</formula1>
    </dataValidation>
    <dataValidation type="list" allowBlank="1" showInputMessage="1" showErrorMessage="1" sqref="D107:E107 D222:E222 D202:E202 E366 E381 D171:E171 E65" xr:uid="{46D773A7-3C59-4D5C-8FB0-337A93BBC104}">
      <formula1>"uitstekend, beter, goed, nvt"</formula1>
    </dataValidation>
    <dataValidation type="list" allowBlank="1" showInputMessage="1" showErrorMessage="1" sqref="E29:E41 D9 D14:D16 E225:E235 D163:E169 D177 D174:E176 D343:E348 D214:E220 D185:E196 E355:E364 D298:E303 E14 E19:E26 D29:D38 D68:E68 D381 D80:E80 D87:E87 D100:E100 D205:E206 E238:E245 E248:E252 D225:D233 D265:E270 D281:E282 D273:E278 D315:E315 D209:E211 D316:D318 E316:E320 D285:D286 D323:E328 D331:E332 E349:E350 D335:E338 D355:D359 D369:D371 D44:E52 D145:E160 E177:E182 E134:E142 D255:D259 E255:E262 E291:E295 E59:E63 D309:E310 D55:E58 D366 E369:E379 D238:D243 D291:D293 D248:D251 E285:E288 D115:D126 E101:E105 E69:E77 D110:E112 D134:D141 E197:E200 D306:E306 D59:D61 D101:D104 E115:E131 D19:D23 D384:E387" xr:uid="{26D8C7DA-00D3-487B-9AB4-39D05A941051}">
      <formula1>nrKeuze</formula1>
    </dataValidation>
  </dataValidations>
  <pageMargins left="0.70866141732283472" right="0.70866141732283472" top="1.1811023622047245" bottom="0.98425196850393704" header="0.51181102362204722" footer="0.31496062992125984"/>
  <pageSetup paperSize="8" scale="62" fitToHeight="0" orientation="portrait" horizontalDpi="4294967293" r:id="rId1"/>
  <headerFooter scaleWithDoc="0">
    <oddHeader>&amp;L&amp;G</oddHeader>
    <oddFooter>&amp;L&amp;G&amp;C&amp;D&amp;R&amp;G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1071-3EEB-4648-B93C-4265C3F6E571}">
  <dimension ref="B2:D7"/>
  <sheetViews>
    <sheetView workbookViewId="0">
      <selection activeCell="D26" sqref="D26"/>
    </sheetView>
  </sheetViews>
  <sheetFormatPr defaultRowHeight="14.4" x14ac:dyDescent="0.3"/>
  <cols>
    <col min="1" max="1" width="3.6640625" customWidth="1"/>
    <col min="2" max="2" width="19.33203125" bestFit="1" customWidth="1"/>
    <col min="3" max="3" width="3.6640625" customWidth="1"/>
    <col min="5" max="5" width="3.6640625" customWidth="1"/>
  </cols>
  <sheetData>
    <row r="2" spans="2:4" x14ac:dyDescent="0.3">
      <c r="B2" t="s">
        <v>513</v>
      </c>
      <c r="D2" t="s">
        <v>514</v>
      </c>
    </row>
    <row r="3" spans="2:4" x14ac:dyDescent="0.3">
      <c r="B3" t="s">
        <v>515</v>
      </c>
      <c r="D3" t="s">
        <v>516</v>
      </c>
    </row>
    <row r="4" spans="2:4" x14ac:dyDescent="0.3">
      <c r="B4" t="s">
        <v>517</v>
      </c>
      <c r="D4" t="s">
        <v>518</v>
      </c>
    </row>
    <row r="5" spans="2:4" x14ac:dyDescent="0.3">
      <c r="B5" s="57" t="s">
        <v>519</v>
      </c>
      <c r="D5" t="s">
        <v>520</v>
      </c>
    </row>
    <row r="6" spans="2:4" x14ac:dyDescent="0.3">
      <c r="B6" t="s">
        <v>521</v>
      </c>
    </row>
    <row r="7" spans="2:4" x14ac:dyDescent="0.3">
      <c r="B7" t="s">
        <v>520</v>
      </c>
    </row>
  </sheetData>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F9641C788E684F95C48FB5B8278D91" ma:contentTypeVersion="9" ma:contentTypeDescription="Een nieuw document maken." ma:contentTypeScope="" ma:versionID="a1cc52c94343dedd78b36ccd06e9fba9">
  <xsd:schema xmlns:xsd="http://www.w3.org/2001/XMLSchema" xmlns:xs="http://www.w3.org/2001/XMLSchema" xmlns:p="http://schemas.microsoft.com/office/2006/metadata/properties" xmlns:ns2="153d81a5-464b-4fb1-a2ac-718edfcdf0f2" xmlns:ns3="da59bcab-dc31-4d65-8696-ba653de1c564" targetNamespace="http://schemas.microsoft.com/office/2006/metadata/properties" ma:root="true" ma:fieldsID="bad6deb19735d560d743edc0909a6ec3" ns2:_="" ns3:_="">
    <xsd:import namespace="153d81a5-464b-4fb1-a2ac-718edfcdf0f2"/>
    <xsd:import namespace="da59bcab-dc31-4d65-8696-ba653de1c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d81a5-464b-4fb1-a2ac-718edfcdf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59bcab-dc31-4d65-8696-ba653de1c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C39CB8-A246-4A40-812C-5E186F01F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d81a5-464b-4fb1-a2ac-718edfcdf0f2"/>
    <ds:schemaRef ds:uri="da59bcab-dc31-4d65-8696-ba653de1c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0FEE25-7239-42CB-882A-9A61CA6CD9DC}">
  <ds:schemaRefs>
    <ds:schemaRef ds:uri="http://schemas.microsoft.com/sharepoint/v3/contenttype/forms"/>
  </ds:schemaRefs>
</ds:datastoreItem>
</file>

<file path=customXml/itemProps3.xml><?xml version="1.0" encoding="utf-8"?>
<ds:datastoreItem xmlns:ds="http://schemas.openxmlformats.org/officeDocument/2006/customXml" ds:itemID="{11A79F32-C881-4FC0-B9D4-722E6C386415}">
  <ds:schemaRefs>
    <ds:schemaRef ds:uri="http://purl.org/dc/elements/1.1/"/>
    <ds:schemaRef ds:uri="http://schemas.microsoft.com/office/2006/metadata/properties"/>
    <ds:schemaRef ds:uri="153d81a5-464b-4fb1-a2ac-718edfcdf0f2"/>
    <ds:schemaRef ds:uri="http://purl.org/dc/terms/"/>
    <ds:schemaRef ds:uri="http://schemas.openxmlformats.org/package/2006/metadata/core-properties"/>
    <ds:schemaRef ds:uri="http://purl.org/dc/dcmitype/"/>
    <ds:schemaRef ds:uri="http://schemas.microsoft.com/office/2006/documentManagement/types"/>
    <ds:schemaRef ds:uri="da59bcab-dc31-4d65-8696-ba653de1c56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7</vt:i4>
      </vt:variant>
    </vt:vector>
  </HeadingPairs>
  <TitlesOfParts>
    <vt:vector size="10" baseType="lpstr">
      <vt:lpstr>Handleiding</vt:lpstr>
      <vt:lpstr>Checklist</vt:lpstr>
      <vt:lpstr>Keuzelijst</vt:lpstr>
      <vt:lpstr>Handleiding!Afdrukbereik</vt:lpstr>
      <vt:lpstr>Checklist!Afdruktitels</vt:lpstr>
      <vt:lpstr>beter</vt:lpstr>
      <vt:lpstr>Contrasten_beter</vt:lpstr>
      <vt:lpstr>nrKeuze</vt:lpstr>
      <vt:lpstr>nrOkNok</vt:lpstr>
      <vt:lpstr>test3cellen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2018-11-02T07:22:38Z</dcterms:created>
  <dcterms:modified xsi:type="dcterms:W3CDTF">2021-03-05T05:47:56Z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0x010100D5F9641C788E684F95C48FB5B8278D91</vt:lpwstr>
  </property>
</Properties>
</file>