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autoCompressPictures="0" defaultThemeVersion="124226"/>
  <mc:AlternateContent xmlns:mc="http://schemas.openxmlformats.org/markup-compatibility/2006">
    <mc:Choice Requires="x15">
      <x15ac:absPath xmlns:x15ac="http://schemas.microsoft.com/office/spreadsheetml/2010/11/ac" url="C:\Users\cousaech\OneDrive - Vlaamse overheid - Office 365\Back-up privaat\"/>
    </mc:Choice>
  </mc:AlternateContent>
  <xr:revisionPtr revIDLastSave="0" documentId="8_{60C51288-EB06-4CD2-BFE5-82349C8F37CF}" xr6:coauthVersionLast="45" xr6:coauthVersionMax="45" xr10:uidLastSave="{00000000-0000-0000-0000-000000000000}"/>
  <bookViews>
    <workbookView xWindow="3276" yWindow="3276" windowWidth="17280" windowHeight="8964" xr2:uid="{00000000-000D-0000-FFFF-FFFF00000000}"/>
  </bookViews>
  <sheets>
    <sheet name="Handleiding" sheetId="3" r:id="rId1"/>
    <sheet name="MOB1_openbaar vervoer" sheetId="7" r:id="rId2"/>
    <sheet name="MOB2_fiets" sheetId="10" r:id="rId3"/>
    <sheet name="MOB3_te voet" sheetId="5" r:id="rId4"/>
    <sheet name="MOB4_met de auto" sheetId="9" r:id="rId5"/>
    <sheet name="Keuzelijst" sheetId="11" state="hidden" r:id="rId6"/>
  </sheets>
  <definedNames>
    <definedName name="_xlnm.Print_Area" localSheetId="0">Handleiding!$B$2:$B$67</definedName>
    <definedName name="_xlnm.Print_Area" localSheetId="1">'MOB1_openbaar vervoer'!$B$2:$K$30</definedName>
    <definedName name="_xlnm.Print_Area" localSheetId="2">MOB2_fiets!$B$2:$D$25</definedName>
    <definedName name="_xlnm.Print_Area" localSheetId="3">'MOB3_te voet'!$B$2:$D$26</definedName>
    <definedName name="_xlnm.Print_Area" localSheetId="4">'MOB4_met de auto'!$B$2:$E$40</definedName>
    <definedName name="_xlnm.Print_Titles" localSheetId="0">Handleiding!$1:$3</definedName>
    <definedName name="_xlnm.Print_Titles" localSheetId="1">'MOB1_openbaar vervoer'!$2:$3</definedName>
    <definedName name="_xlnm.Print_Titles" localSheetId="2">MOB2_fiets!$2:$3</definedName>
    <definedName name="_xlnm.Print_Titles" localSheetId="3">'MOB3_te voet'!$2:$3</definedName>
    <definedName name="_xlnm.Print_Titles" localSheetId="4">'MOB4_met de auto'!$2:$3</definedName>
    <definedName name="nr0To1">tbl0To1[0TO1]</definedName>
    <definedName name="nr0to5">tbl0to5[0TO5]</definedName>
    <definedName name="nrKeuze">tblkeuze[Keuze]</definedName>
    <definedName name="nrLocatie">tblLocatie[Locatie]</definedName>
    <definedName name="nrProject">'MOB1_openbaar vervoer'!$I$2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6" i="7" l="1"/>
  <c r="M14" i="7"/>
  <c r="M17" i="7"/>
  <c r="M15" i="7"/>
  <c r="I15" i="7"/>
  <c r="I16" i="7"/>
  <c r="I17" i="7"/>
  <c r="N15" i="7"/>
  <c r="K15" i="7"/>
  <c r="N16" i="7"/>
  <c r="K16" i="7"/>
  <c r="N17" i="7"/>
  <c r="K17" i="7"/>
  <c r="G11" i="9"/>
  <c r="D11" i="9"/>
  <c r="G13" i="9"/>
  <c r="C2" i="10"/>
  <c r="C2" i="9"/>
  <c r="C2" i="5"/>
  <c r="I14" i="7"/>
  <c r="N14" i="7"/>
  <c r="M18" i="7"/>
  <c r="I18" i="7"/>
  <c r="N18" i="7"/>
  <c r="M23" i="7"/>
  <c r="I23" i="7"/>
  <c r="N23" i="7"/>
  <c r="M24" i="7"/>
  <c r="I24" i="7"/>
  <c r="N24" i="7"/>
  <c r="M19" i="7"/>
  <c r="I19" i="7"/>
  <c r="N19" i="7"/>
  <c r="M20" i="7"/>
  <c r="I20" i="7"/>
  <c r="N20" i="7"/>
  <c r="M21" i="7"/>
  <c r="I21" i="7"/>
  <c r="N21" i="7"/>
  <c r="M22" i="7"/>
  <c r="I22" i="7"/>
  <c r="N22" i="7"/>
  <c r="M25" i="7"/>
  <c r="I25" i="7"/>
  <c r="N25" i="7"/>
  <c r="N27" i="7"/>
  <c r="K27" i="7"/>
  <c r="N29" i="7"/>
  <c r="K29" i="7"/>
  <c r="K18" i="7"/>
  <c r="K19" i="7"/>
  <c r="K20" i="7"/>
  <c r="K21" i="7"/>
  <c r="K22" i="7"/>
  <c r="K23" i="7"/>
  <c r="K24" i="7"/>
  <c r="K25" i="7"/>
  <c r="K14" i="7"/>
  <c r="G10" i="9"/>
  <c r="D10" i="9"/>
  <c r="D13" i="9"/>
  <c r="E9" i="9"/>
  <c r="D20" i="5"/>
  <c r="D21" i="5"/>
  <c r="D23" i="5"/>
  <c r="D24" i="5"/>
  <c r="D26" i="5"/>
  <c r="D22" i="5"/>
  <c r="D19" i="10"/>
  <c r="D20" i="10"/>
  <c r="D22" i="10"/>
  <c r="D23" i="10"/>
  <c r="D25" i="10"/>
  <c r="D21"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Fuhr, Almut</author>
    <author>Author</author>
  </authors>
  <commentList>
    <comment ref="E11" authorId="0" shapeId="0" xr:uid="{35C7FDED-3914-4B65-A59C-46B6E54546D2}">
      <text>
        <r>
          <rPr>
            <sz val="9"/>
            <color indexed="81"/>
            <rFont val="Tahoma"/>
            <family val="2"/>
          </rPr>
          <t>Het aantal kan groter zijn dan 1 voor fiets/autodelen en metro. Het maximum is beperkt tot 5 stations/deelsystemen.</t>
        </r>
      </text>
    </comment>
    <comment ref="D14" authorId="1" shapeId="0" xr:uid="{00000000-0006-0000-0100-000001000000}">
      <text>
        <r>
          <rPr>
            <sz val="9"/>
            <color indexed="81"/>
            <rFont val="Tahoma"/>
            <family val="2"/>
          </rPr>
          <t>Indien er een  fietsdeelstation is: 1</t>
        </r>
      </text>
    </comment>
    <comment ref="D15" authorId="0" shapeId="0" xr:uid="{E54D45CE-30CD-4EC1-82B5-4BE1A91C8C4F}">
      <text>
        <r>
          <rPr>
            <sz val="9"/>
            <color indexed="81"/>
            <rFont val="Tahoma"/>
            <family val="2"/>
          </rPr>
          <t>Indien het project binnen een 'ride zone' ligt: 1</t>
        </r>
      </text>
    </comment>
    <comment ref="D16" authorId="0" shapeId="0" xr:uid="{DD0622B9-9B95-4AD3-AC14-23266371EEBE}">
      <text>
        <r>
          <rPr>
            <sz val="9"/>
            <color indexed="81"/>
            <rFont val="Tahoma"/>
            <family val="2"/>
          </rPr>
          <t>Indien er een autodeelstation is: 1</t>
        </r>
      </text>
    </comment>
    <comment ref="D17" authorId="0" shapeId="0" xr:uid="{61CA12C3-169F-4E26-A682-ECA7CBC56825}">
      <text>
        <r>
          <rPr>
            <sz val="9"/>
            <color indexed="81"/>
            <rFont val="Tahoma"/>
            <family val="2"/>
          </rPr>
          <t>Indien het project binnen een 'ride zone' ligt: 1</t>
        </r>
      </text>
    </comment>
    <comment ref="E19" authorId="0" shapeId="0" xr:uid="{1933523C-9671-4C1A-A285-9ADDE46B7EC7}">
      <text>
        <r>
          <rPr>
            <sz val="9"/>
            <color indexed="81"/>
            <rFont val="Tahoma"/>
            <family val="2"/>
          </rPr>
          <t>Geef hier het aantal metrohaltes binnen de wandelsafstand aan, bv 1 binnen 400m en 2 binnen 801-1400m.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Fuhr, Almut</author>
  </authors>
  <commentList>
    <comment ref="E5" authorId="0" shapeId="0" xr:uid="{964292CE-2555-4C51-863C-805B934C2FC4}">
      <text>
        <r>
          <rPr>
            <sz val="9"/>
            <color indexed="81"/>
            <rFont val="Tahoma"/>
            <family val="2"/>
          </rPr>
          <t>Hier de weging (=het belang) van de bereikbaarheid met de auto aanpassen.</t>
        </r>
      </text>
    </comment>
  </commentList>
</comments>
</file>

<file path=xl/sharedStrings.xml><?xml version="1.0" encoding="utf-8"?>
<sst xmlns="http://schemas.openxmlformats.org/spreadsheetml/2006/main" count="211" uniqueCount="184">
  <si>
    <t>trein</t>
  </si>
  <si>
    <t>metro</t>
  </si>
  <si>
    <t>0-400m</t>
  </si>
  <si>
    <t>801-1400m</t>
  </si>
  <si>
    <t>wegingsfactor afstand</t>
  </si>
  <si>
    <t>401-800m</t>
  </si>
  <si>
    <t>ja</t>
  </si>
  <si>
    <t>1401-3000m</t>
  </si>
  <si>
    <t>&gt;250 punten</t>
  </si>
  <si>
    <t>&lt; 50 punten</t>
  </si>
  <si>
    <t>Het toegangspad verloopt in rechte lijn en met zicht op de hoofdinkom.</t>
  </si>
  <si>
    <t>A-locatie, B-locatie of C-locatie</t>
  </si>
  <si>
    <t>Er zijn geen noemenswaardige niveauverschillen of oneffenheden.
De oppervlakte is slipvrij.
De dwarshelling bedraagt max. 2%.</t>
  </si>
  <si>
    <t>Het toegangspad op de site kruist geen wegen met gemotoriseerd verkeer of fietsverkeer. Indien wel is dit duidelijk gemarkeerd op de weg en heeft de voetganger voorrang.</t>
  </si>
  <si>
    <t>De breedte van het toegangspad is ≥ 1,50m.
(niet van toepassing indien geen gescheiden toegangspad op de site)</t>
  </si>
  <si>
    <t xml:space="preserve">De bereikbaarheid met openbaar vervoer wordt bepaald op basis van het aanbod aan openbaar vervoer. </t>
  </si>
  <si>
    <t>zeer goed bediend door het openbaar vervoer</t>
  </si>
  <si>
    <t>goed bediend door het openbaar vervoer</t>
  </si>
  <si>
    <t>gemiddeld bediend door het openbaar vervoer</t>
  </si>
  <si>
    <t>bediend door het openbaar vervoer</t>
  </si>
  <si>
    <t>elementair bediend door het openbaar vervoer</t>
  </si>
  <si>
    <t>Zone A</t>
  </si>
  <si>
    <t>Zone B</t>
  </si>
  <si>
    <t>Zone C</t>
  </si>
  <si>
    <t>Zone D</t>
  </si>
  <si>
    <t>Zone E</t>
  </si>
  <si>
    <t>weging %</t>
  </si>
  <si>
    <t>A-locatie (1 pt)</t>
  </si>
  <si>
    <t>Tijdens het laden en lossen wordt het fiets- en voetgangersverkeer niet gehinderd op de site.</t>
  </si>
  <si>
    <t>Het Nederlandse ABC-locatiebeleid is een manier om bezoekersintensieve functies te koppelen aan de bereikbaarheid van locaties. Hiermee wordt geprobeerd om de mobiliteitsproblematiek te reduceren. Bij de drie locatietypes A, B, C verschilt de bereikbaarheid van perfect met het openbaar vervoer tot perfect met de auto bereikbaar. 
De Vlaamse overheid steunt het gebruik van openbaar vervoer en alternatieve vervoermiddelen. Voor sommige functies is een goede bereikbaarheid met de wagen essentieel voor de beoogde werking, bijvoorbeeld voor regieposten voor het Agentschap Wegen en Verkeer. Om het belang van de bereikbaarheid met de auto aan te duiden wordt de wegingsfactor gebruikt.</t>
  </si>
  <si>
    <t>De drie locatietypes zijn hieronder gedefineerd. Deze locatietypes worden vaak ook in de vastgoedsector en in gemeenten en steden als indicator gebruikt.</t>
  </si>
  <si>
    <t>115 tot 199 punten</t>
  </si>
  <si>
    <t>50 tot 114 punten</t>
  </si>
  <si>
    <t>200 tot 249 punten</t>
  </si>
  <si>
    <t>De zone wordt automatisch berekend tijdens het invullen.</t>
  </si>
  <si>
    <t>Het prestatieniveau wordt automatisch berekend.</t>
  </si>
  <si>
    <t>Er zijn pulldown-menus voorzien met "ja", "neen", "nvt".</t>
  </si>
  <si>
    <t>Er zijn pulldown-menus voorzien met "ja", "neen", "nvt" en de verschillende locatie-types.</t>
  </si>
  <si>
    <t>zie o.a. Vademecum Voetgangersvoorzieningen
5.2 Maatvoering en afscherming van voetpaden</t>
  </si>
  <si>
    <t>zie ook Vademecum Voetgangersvoorzieningen
5.4 Verlichting van voetgangersvoorzieningen</t>
  </si>
  <si>
    <t>tramhalte 1**</t>
  </si>
  <si>
    <t>tramhalte 2**</t>
  </si>
  <si>
    <t>tramhalte 3**</t>
  </si>
  <si>
    <t>bushalte 1**</t>
  </si>
  <si>
    <t>bushalte 2**</t>
  </si>
  <si>
    <t>bushalte 3**</t>
  </si>
  <si>
    <t>http://www.belgianrail.be</t>
  </si>
  <si>
    <t>** Noteer alle lijnen per halte en tel het maximaal aantal passages per uur. Een tweede halte op dezelfde lijn wordt niet meegeteld.</t>
  </si>
  <si>
    <t>Er zijn pulldown-menus voorzien met "ja", "neen", "nvt".
"Nvt" mag enkel toegekend worden indien dit aspect niet aan bod komt in het project, als er bv. geen fietsenstalling voor personeel in het PVE opgenomen is. Dan wordt dit aspect niet meegeteld in de beoordeling. Is er wel een fietsenstalling voor personeel in het PVE opgenomen maar niet gerealiseerd dan is "neen" te kiezen.</t>
  </si>
  <si>
    <t>De weg van het dichtsbijzijnde station naar de site kent een lage verkeersdrukte, is overzichtelijk en aangepast aan voetgangers. De verbinding is uitnodigend, niet verwaarloosd en creëert geen onveiligheidsgevoel bij voetgangers.</t>
  </si>
  <si>
    <t>MOB 1   Openbaar vervoer</t>
  </si>
  <si>
    <t>MOB 2   Met de fiets</t>
  </si>
  <si>
    <t>MOB 3   Te voet</t>
  </si>
  <si>
    <t>MOB 4   Met de auto of moto</t>
  </si>
  <si>
    <t>Trein</t>
  </si>
  <si>
    <t>Metro</t>
  </si>
  <si>
    <t>Tram</t>
  </si>
  <si>
    <t>Bus</t>
  </si>
  <si>
    <t>Vervoermiddel</t>
  </si>
  <si>
    <t>Aantal passages/uur 
op piekmomenten*</t>
  </si>
  <si>
    <t>Subtotaal incl. wegingsfactor aantal passages en afstand</t>
  </si>
  <si>
    <t>Wegingsfactor vervoermiddel</t>
  </si>
  <si>
    <t>Totaal per vervoermiddel</t>
  </si>
  <si>
    <t>Totaal punten</t>
  </si>
  <si>
    <t>Resultaat</t>
  </si>
  <si>
    <t>Aspect</t>
  </si>
  <si>
    <t>Eis</t>
  </si>
  <si>
    <t>Aansluiting aan bestaand fietsnet</t>
  </si>
  <si>
    <t>Aansluiting aan fietspad openbaar domein</t>
  </si>
  <si>
    <t>Fietsen op de site</t>
  </si>
  <si>
    <t>Breedte fietspad op site</t>
  </si>
  <si>
    <t>Herkenbaarheid fietspad 
(fietspad op site)</t>
  </si>
  <si>
    <t>Verlichting van de fietsvoorzieningen</t>
  </si>
  <si>
    <t>Ligging fietsenstalling personeel</t>
  </si>
  <si>
    <t>Ligging fietsenstalling bezoekers en dienstfietsen</t>
  </si>
  <si>
    <t>Inschatting / beoordeling</t>
  </si>
  <si>
    <t>De toegang naar de site ligt max. 500m van een bovenlokaal fietsroute zoals een fietsostrade, een fietssnelweg of een route van het netwerk FietsGEN</t>
  </si>
  <si>
    <t>Een fietser kan vanuit de perceelsgrens meteen op een bestaand (of gepland) fietspad aansluiten</t>
  </si>
  <si>
    <t>De weg naar de fietsenstalling is veilig en gescheiden van autoverkeer en voetgangers</t>
  </si>
  <si>
    <t>De minimale breedte is 1,75 m
(niet van toepassing indien geen gescheiden fietspad op de site )</t>
  </si>
  <si>
    <t>Het fietspad is duidelijk herkenbaar, zichtbaar en aantrekkelijk 
dmv bv specifieke materialen, kleuren en markering</t>
  </si>
  <si>
    <t xml:space="preserve">De fietsvoorzieningen zijn voldoende verlicht </t>
  </si>
  <si>
    <t>Op het gelijkvloers, met snelle en directe toegang tot inkomhal, lift- of traphal (zonder te veel bochten, deuren, sassen, beperkte afstand…)</t>
  </si>
  <si>
    <t>Aantal "ja"</t>
  </si>
  <si>
    <t>Aantal "neen"</t>
  </si>
  <si>
    <t>Aantal "nvt"</t>
  </si>
  <si>
    <t>Aantal criteria die van toepassing zijn</t>
  </si>
  <si>
    <t>Percentage "ja"</t>
  </si>
  <si>
    <t>Prestatieniveau</t>
  </si>
  <si>
    <t>Kwaliteit van de bereikbaarheid 
van de site</t>
  </si>
  <si>
    <t>Toegangspad* gebouw</t>
  </si>
  <si>
    <t>Scheiding toegangspad</t>
  </si>
  <si>
    <t>Markering toegangspad</t>
  </si>
  <si>
    <t>Breedte toegangspad</t>
  </si>
  <si>
    <t>Niveauverschillen en gladheid</t>
  </si>
  <si>
    <t>Kruising met andere wegen</t>
  </si>
  <si>
    <t>Verlichting voetgangersvoorziening</t>
  </si>
  <si>
    <t>Bereikbaarheid van de site 
met de auto</t>
  </si>
  <si>
    <t>Laden en lossen</t>
  </si>
  <si>
    <t>Maximaal bereikbare punten</t>
  </si>
  <si>
    <t>Bereikte punten</t>
  </si>
  <si>
    <t>inschatting / beoordeling</t>
  </si>
  <si>
    <t>ZONE</t>
  </si>
  <si>
    <t>ABC locatie</t>
  </si>
  <si>
    <t>Inritten</t>
  </si>
  <si>
    <t>De inritten naar parkings, garages, laad- en loszones enz. vormen geen gevaarlijke situaties (kruisingen,…) met andere verkeersstromen.</t>
  </si>
  <si>
    <t>Het Nederlandse ABC-locatiebeleid is een manier om bezoekersintensieve functies te koppelen aan de bereikbaarheid van locaties. Hiermee wordt geprobeerd om de mobiliteitsproblematiek te reduceren. Bij de drie locatietypes A, B, C verschilt de bereikbaarheid van perfect met het openbaar vervoer tot perfect met de auto bereikbaar.</t>
  </si>
  <si>
    <t>https://www.delijn.be/nl/haltes/</t>
  </si>
  <si>
    <t>http://www.stib-mivb.be</t>
  </si>
  <si>
    <t>*    Het uur met het grootste aantal passages tijdens de piekuren (7-9u en 16-18.30u) van een reguliere werkdag.</t>
  </si>
  <si>
    <t xml:space="preserve">      Het aantal passages per uur wordt aangetoond met een uittreksel van de vertrektijden van het specifiek station tijdens het drukste uur.</t>
  </si>
  <si>
    <t>uitstekend</t>
  </si>
  <si>
    <t>beter</t>
  </si>
  <si>
    <t>goed</t>
  </si>
  <si>
    <t>matig</t>
  </si>
  <si>
    <r>
      <rPr>
        <b/>
        <sz val="11"/>
        <color rgb="FF000000"/>
        <rFont val="Calibri"/>
        <family val="2"/>
      </rPr>
      <t>A-locatie (1 punten)</t>
    </r>
    <r>
      <rPr>
        <sz val="11"/>
        <color rgb="FF000000"/>
        <rFont val="Calibri"/>
        <family val="2"/>
      </rPr>
      <t xml:space="preserve">
</t>
    </r>
  </si>
  <si>
    <r>
      <rPr>
        <b/>
        <sz val="11"/>
        <color rgb="FF000000"/>
        <rFont val="Calibri"/>
        <family val="2"/>
      </rPr>
      <t>B-locatie (2 punten)</t>
    </r>
    <r>
      <rPr>
        <sz val="11"/>
        <color rgb="FF000000"/>
        <rFont val="Calibri"/>
        <family val="2"/>
      </rPr>
      <t xml:space="preserve">
o Goede bereikbaarheid per openbaar vervoer op regionaal of stadsgewestelijk en lokaal niveau.
</t>
    </r>
  </si>
  <si>
    <r>
      <rPr>
        <b/>
        <sz val="11"/>
        <color rgb="FF000000"/>
        <rFont val="Calibri"/>
        <family val="2"/>
      </rPr>
      <t>C-locatie (3 punten)</t>
    </r>
    <r>
      <rPr>
        <sz val="11"/>
        <color rgb="FF000000"/>
        <rFont val="Calibri"/>
        <family val="2"/>
      </rPr>
      <t xml:space="preserve">
</t>
    </r>
  </si>
  <si>
    <t>nvt</t>
  </si>
  <si>
    <t>0TO1</t>
  </si>
  <si>
    <t>0TO5</t>
  </si>
  <si>
    <t>neen</t>
  </si>
  <si>
    <t>Keuze</t>
  </si>
  <si>
    <t>Locatie</t>
  </si>
  <si>
    <t>B-locatie (2 pt)</t>
  </si>
  <si>
    <t>C-locatie (3 pt)</t>
  </si>
  <si>
    <t>&lt; Projectnaam &gt;</t>
  </si>
  <si>
    <t>Een voorbeeld van een fictieve site:</t>
  </si>
  <si>
    <t>MOB 1 tem 4    Handleiding</t>
  </si>
  <si>
    <t>MOB2    Met de fiets</t>
  </si>
  <si>
    <t>MOB1    Bereikbaarheid met het openbaar vervoer</t>
  </si>
  <si>
    <t>MOB3    Te voet</t>
  </si>
  <si>
    <t>MOB4    Met de auto of moto</t>
  </si>
  <si>
    <r>
      <t xml:space="preserve">Subtotaal </t>
    </r>
    <r>
      <rPr>
        <sz val="11"/>
        <color theme="1"/>
        <rFont val="Calibri"/>
        <family val="2"/>
      </rPr>
      <t>(incl. aantal passages en wegingsfactor afstand)</t>
    </r>
  </si>
  <si>
    <t>zie o.a. Vademecum Fietsvoorzieningen: 4.1.3 Maatvoering voor fietsvoorzieningen</t>
  </si>
  <si>
    <t>zie o.a. Vademecum Fietsvoorzieningen: 4.2 Materialen- en kleurengebruik</t>
  </si>
  <si>
    <t>zie o.a. Vademecum Fietsvoorzieningen: 4.4 Verlichting van fietsvoorzieningen</t>
  </si>
  <si>
    <t>Op het gelijkvloers, nabij de hoofingang (richtlijn: max. 10m tot hoofdingang)</t>
  </si>
  <si>
    <t>zie o.a. Vademecum Voetgangersvoorzieningen: 5.3.6 Accentueren door materiaal- en kleurgebruik van de voetgangersvoorziening</t>
  </si>
  <si>
    <t>Conform NBN L18-002: 1988 “Aanbevelingen voor bijzondere gevallen van openbare verlichting” en het CIE-document 136-2000 "Guide to the lighting of urban areas".</t>
  </si>
  <si>
    <t>Met toegangspad wordt het toegangspad (of toegangspaden) voor voetgangers op de site zelf bedoeld</t>
  </si>
  <si>
    <t>Het toegangspad is fysiek gescheiden van gemotoriseerd verkeer en fietsverkeer
       OF 
er is een voldoende grote veiligheidsafstand voorzien cfr. het vademecum voor voetgangersvoorzieningen</t>
  </si>
  <si>
    <t>Het toegangspad is duidelijk herkenbaar door bv verschillende ondergrond en markering.</t>
  </si>
  <si>
    <t>De opdrachtgever vult project-specifiek de weging van de verschillende aspecten in. Dit kan o.a. daarvan afhangen hoe belangrijk een goede bereikbaarheid met de auto is.</t>
  </si>
  <si>
    <t>Per onderdeel dient de naam van het station, het aantal passages per uur tijdens piekmomenten en de wandelafstand ingevuld te worden. 
Er zijn pulldown-menus voorzien met '0' en '1'. 
    '1' duidt aan dat er een station binnen een bepaalde wandelafstand is. 
    '0' duidt aan dat er geen station is binnen een bepaalde wandelafstand.</t>
  </si>
  <si>
    <t xml:space="preserve">Het aantal passages per uur wordt geteld tijdens piekmomenten op werkdagen en buiten de vakantieperiodes tussen 7-9u en 16-18.30u via de vertrektijden op de website van de NMBS, MIVB, De Lijn. </t>
  </si>
  <si>
    <t>Indien er een fietsdeelstation is, '1' (of meer indien er meerdere stations binnen de afstand) aanduiden bij de afstand die van toepassing is
aantal passages is altijd '1'.</t>
  </si>
  <si>
    <t>Voor fietsdelen en autodelen is de frequentie 1, indien er een station is en 0 indien er geen fietsdeelstation of autodelen is.
De wandelafstand is een veilige wandelroute, die op een kaart dient aangeduid te worden.</t>
  </si>
  <si>
    <t>Indien er een treinstation binnen de 3000m is, '1' aanduiden bij de afstand die van toepassing is
Het aantal passages per uur opzoeken op NMBS.
Het uur met het meeste aantal passages tijdens de piekuren van 7-9u en 16-18,30u is bepalend voor het aantal passages.</t>
  </si>
  <si>
    <t>Indien er een metrostation binnen de 3000m is, '1' aanduiden bij de afstand die van toepassing is
Het aantal passages per uur opzoeken op MIVB of De Lijn
Het uur met het meeste aantal passages tijdens de piekuren van 7-9u en 16-18,30u is bepalend voor het aantal passages.</t>
  </si>
  <si>
    <t>Indien er een tramstation binnen de 1400m is, '1' aanduiden bij de afstand die van toepassing is. Indien er meerdere tramhaltes binnen de 1400m zijn voor elke halte één lijn gebruiken.
Het aantal passages per uur opzoeken op MIVB of De Lijn
Het uur met het meeste aantal passages tijdens de piekuren van 7-9u en 16-18,30u is bepalend voor het aantal passages</t>
  </si>
  <si>
    <t>Indien er een busstation binnen de 1400m is, '1' aanduiden bij de afstand die van toepassing is. Indien er meerdere bushaltes binnen de 1400m zijn, gebruik voor elke halte één lijn.
Het aantal passages per uur opzoeken op MIVB of De Lijn
Het uur met het meeste aantal passages tijdens de piekuren van 7-9u en 16-18,30u is bepalend voor het aantal passages.</t>
  </si>
  <si>
    <t xml:space="preserve">De witte cellen dienen ingevuld te worden. </t>
  </si>
  <si>
    <t xml:space="preserve">- Optimale bereikbaarheid per openbaar vervoer op nationaal, regionaal, stadsgewestelijk en lokaal niveau
</t>
  </si>
  <si>
    <t xml:space="preserve">- Vooral bedoeld voor transportbedrijven en industrie </t>
  </si>
  <si>
    <t>- Optimale bereikbaarheid per auto op lokaal en bovenlokaal niveau</t>
  </si>
  <si>
    <t>- Geen eisen aan het openbaar vervoer</t>
  </si>
  <si>
    <t>- Parkeerfaciliteiten zijn afgestemd op het type bedrijven</t>
  </si>
  <si>
    <t>- Congestievrije aansluiting op hoofd-transportassen</t>
  </si>
  <si>
    <t>- Goede bereikbaarheid per openbaar vervoer op regionaal of stadsgewestelijk en lokaal niveau</t>
  </si>
  <si>
    <t>- Redelijke bereikbaarheid per auto op lokaal en bovenlokaal niveau</t>
  </si>
  <si>
    <t>- Beperking van parkeerfaciliteiten, vooral voor langparkeerders</t>
  </si>
  <si>
    <t>- Goede bereikbaarheid per fiets</t>
  </si>
  <si>
    <t>- Bedoeld voor kantoren en voorzieningen met een grotere autoafhankelijkheid en bedrijven in de zakelijke dienstverlening</t>
  </si>
  <si>
    <t xml:space="preserve">- Bereikbaarheid per auto van ondergeschikt belang
</t>
  </si>
  <si>
    <t xml:space="preserve">- Stringent parkeerbeleid
</t>
  </si>
  <si>
    <t xml:space="preserve">- Goede voorwaarden voor het gebruik van de fiets
</t>
  </si>
  <si>
    <t xml:space="preserve">- Aanwezigheid van voorzieningen draagt bij aan een aantrekkelijke verblijfs- en werkomgeving
</t>
  </si>
  <si>
    <t>- Vooral bedoeld voor voorzieningen en kantoren met veel werknemers en/of bezoekers en een lage autoafhankelijkheid</t>
  </si>
  <si>
    <r>
      <t xml:space="preserve">Fietsdelen station-based </t>
    </r>
    <r>
      <rPr>
        <sz val="11"/>
        <color theme="1"/>
        <rFont val="Calibri"/>
        <family val="2"/>
        <scheme val="minor"/>
      </rPr>
      <t>(bijvoorbeeld blue bikes,…)</t>
    </r>
  </si>
  <si>
    <r>
      <rPr>
        <b/>
        <sz val="11"/>
        <color theme="1"/>
        <rFont val="Calibri"/>
        <family val="2"/>
        <scheme val="minor"/>
      </rPr>
      <t>Free floating autodelen</t>
    </r>
    <r>
      <rPr>
        <sz val="11"/>
        <color theme="1"/>
        <rFont val="Calibri"/>
        <family val="2"/>
        <scheme val="minor"/>
      </rPr>
      <t xml:space="preserve"> (bijvoorbeeld Partago, Poppy, Share now,…)</t>
    </r>
  </si>
  <si>
    <t>autodelen 
free-floating</t>
  </si>
  <si>
    <t>autodelen 
station-based</t>
  </si>
  <si>
    <t>fietsdeelstation 
station-based</t>
  </si>
  <si>
    <t>Naam station / deelsysteem</t>
  </si>
  <si>
    <r>
      <t xml:space="preserve">Wandelafstand tot station / </t>
    </r>
    <r>
      <rPr>
        <b/>
        <i/>
        <sz val="11"/>
        <color theme="1"/>
        <rFont val="Calibri"/>
        <family val="2"/>
      </rPr>
      <t>ride zone</t>
    </r>
  </si>
  <si>
    <r>
      <rPr>
        <sz val="11"/>
        <color theme="0" tint="-0.34998626667073579"/>
        <rFont val="Calibri"/>
        <family val="2"/>
        <scheme val="minor"/>
      </rPr>
      <t xml:space="preserve">zie o.a. </t>
    </r>
    <r>
      <rPr>
        <u/>
        <sz val="11"/>
        <color theme="10"/>
        <rFont val="Calibri"/>
        <family val="2"/>
        <scheme val="minor"/>
      </rPr>
      <t>Vademecum Fietsvoorzieningen</t>
    </r>
    <r>
      <rPr>
        <sz val="11"/>
        <color theme="0" tint="-0.34998626667073579"/>
        <rFont val="Calibri"/>
        <family val="2"/>
        <scheme val="minor"/>
      </rPr>
      <t>: 4.1.5 Afscherming van fietspaden</t>
    </r>
  </si>
  <si>
    <r>
      <rPr>
        <sz val="11"/>
        <color theme="0" tint="-0.34998626667073579"/>
        <rFont val="Calibri"/>
        <family val="2"/>
        <scheme val="minor"/>
      </rPr>
      <t xml:space="preserve">zie o.a. </t>
    </r>
    <r>
      <rPr>
        <u/>
        <sz val="11"/>
        <color theme="10"/>
        <rFont val="Calibri"/>
        <family val="2"/>
        <scheme val="minor"/>
      </rPr>
      <t xml:space="preserve">Vademecum Voetgangersvoorzieningen
</t>
    </r>
    <r>
      <rPr>
        <sz val="11"/>
        <color theme="0" tint="-0.34998626667073579"/>
        <rFont val="Calibri"/>
        <family val="2"/>
        <scheme val="minor"/>
      </rPr>
      <t>5.2.2.4 Veiligheidsafstand t.o.v. de rand van de rijbaan
5.3.3 Indeling</t>
    </r>
  </si>
  <si>
    <r>
      <t>Free-floating deelsysteem voor tweewielers</t>
    </r>
    <r>
      <rPr>
        <sz val="11"/>
        <color theme="1"/>
        <rFont val="Calibri"/>
        <family val="2"/>
        <scheme val="minor"/>
      </rPr>
      <t xml:space="preserve"> (fietsen, scooters, steps,… bijvoorbeeld Velo, Villo, scooty, birdy, troty,…)</t>
    </r>
  </si>
  <si>
    <r>
      <t xml:space="preserve">Autodelen station-based </t>
    </r>
    <r>
      <rPr>
        <sz val="11"/>
        <color theme="1"/>
        <rFont val="Calibri"/>
        <family val="2"/>
        <scheme val="minor"/>
      </rPr>
      <t>(bijvoorbeeld Cambio, Bolides, Zen Car,...)</t>
    </r>
  </si>
  <si>
    <t>free floating 
tweewielers</t>
  </si>
  <si>
    <t>Indien er een autodeelstation is, '1' (of meer indien er meerdere stations binnen de afstand) aanduiden bij de afstand die van toepassing is.
aantal passages is altijd '1'.</t>
  </si>
  <si>
    <r>
      <t xml:space="preserve">Indien het project binnen een (of binnen 400m bereikbare) </t>
    </r>
    <r>
      <rPr>
        <i/>
        <sz val="11"/>
        <color theme="1"/>
        <rFont val="Calibri"/>
        <family val="2"/>
        <scheme val="minor"/>
      </rPr>
      <t xml:space="preserve">ride zone </t>
    </r>
    <r>
      <rPr>
        <sz val="11"/>
        <color theme="1"/>
        <rFont val="Calibri"/>
        <family val="2"/>
        <scheme val="minor"/>
      </rPr>
      <t>van een deelsysteem van tweewielers gelegen is,  '1' aanduiden.</t>
    </r>
  </si>
  <si>
    <r>
      <t xml:space="preserve">Indien het project binnen een (of binnen 400m bereikbare) </t>
    </r>
    <r>
      <rPr>
        <i/>
        <sz val="11"/>
        <color theme="1"/>
        <rFont val="Calibri"/>
        <family val="2"/>
        <scheme val="minor"/>
      </rPr>
      <t>ride</t>
    </r>
    <r>
      <rPr>
        <sz val="11"/>
        <color theme="1"/>
        <rFont val="Calibri"/>
        <family val="2"/>
        <scheme val="minor"/>
      </rPr>
      <t xml:space="preserve"> </t>
    </r>
    <r>
      <rPr>
        <i/>
        <sz val="11"/>
        <color theme="1"/>
        <rFont val="Calibri"/>
        <family val="2"/>
        <scheme val="minor"/>
      </rPr>
      <t>zone</t>
    </r>
    <r>
      <rPr>
        <sz val="11"/>
        <color theme="1"/>
        <rFont val="Calibri"/>
        <family val="2"/>
        <scheme val="minor"/>
      </rPr>
      <t xml:space="preserve"> van een free floating autodeelsysteem gelegen is,  '1' aanduiden.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</si>
</sst>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
    <numFmt numFmtId="166" formatCode="0.00;;"/>
    <numFmt numFmtId="167" formatCode="0.0;;"/>
  </numFmts>
  <fonts count="29" x14ac:knownFonts="1">
    <font>
      <sz val="11"/>
      <color theme="1"/>
      <name val="Calibri"/>
      <family val="2"/>
      <scheme val="minor"/>
    </font>
    <font>
      <sz val="11"/>
      <color theme="1"/>
      <name val="Arial"/>
      <family val="2"/>
    </font>
    <font>
      <sz val="11"/>
      <color theme="1"/>
      <name val="Calibri"/>
      <family val="2"/>
      <scheme val="minor"/>
    </font>
    <font>
      <b/>
      <sz val="11"/>
      <color theme="1"/>
      <name val="Calibri"/>
      <family val="2"/>
      <scheme val="minor"/>
    </font>
    <font>
      <sz val="11"/>
      <color theme="1"/>
      <name val="Calibri"/>
      <family val="2"/>
    </font>
    <font>
      <b/>
      <sz val="11"/>
      <color theme="1"/>
      <name val="Calibri"/>
      <family val="2"/>
    </font>
    <font>
      <b/>
      <sz val="14"/>
      <name val="Calibri"/>
      <family val="2"/>
    </font>
    <font>
      <sz val="11"/>
      <color theme="1" tint="0.499984740745262"/>
      <name val="Calibri"/>
      <family val="2"/>
    </font>
    <font>
      <b/>
      <sz val="11"/>
      <color theme="1" tint="0.14999847407452621"/>
      <name val="Calibri"/>
      <family val="2"/>
    </font>
    <font>
      <sz val="11"/>
      <name val="Calibri"/>
      <family val="2"/>
    </font>
    <font>
      <sz val="11"/>
      <color theme="1" tint="0.14999847407452621"/>
      <name val="Calibri"/>
      <family val="2"/>
    </font>
    <font>
      <b/>
      <sz val="11"/>
      <name val="Calibri"/>
      <family val="2"/>
    </font>
    <font>
      <sz val="11"/>
      <color rgb="FF000000"/>
      <name val="Calibri"/>
      <family val="2"/>
    </font>
    <font>
      <b/>
      <sz val="11"/>
      <color rgb="FF000000"/>
      <name val="Calibri"/>
      <family val="2"/>
    </font>
    <font>
      <sz val="9"/>
      <color indexed="81"/>
      <name val="Tahoma"/>
      <family val="2"/>
    </font>
    <font>
      <u/>
      <sz val="11"/>
      <color theme="10"/>
      <name val="Calibri"/>
      <family val="2"/>
      <scheme val="minor"/>
    </font>
    <font>
      <sz val="8"/>
      <name val="Calibri"/>
      <family val="2"/>
      <scheme val="minor"/>
    </font>
    <font>
      <sz val="11"/>
      <color rgb="FFA6A5A5"/>
      <name val="Calibri"/>
      <family val="2"/>
      <scheme val="minor"/>
    </font>
    <font>
      <sz val="11"/>
      <color rgb="FFFF0000"/>
      <name val="Calibri"/>
      <family val="2"/>
      <scheme val="minor"/>
    </font>
    <font>
      <b/>
      <sz val="11"/>
      <color rgb="FF727271"/>
      <name val="Calibri"/>
      <family val="2"/>
      <scheme val="minor"/>
    </font>
    <font>
      <b/>
      <sz val="14"/>
      <color theme="1"/>
      <name val="Calibri"/>
      <family val="2"/>
      <scheme val="minor"/>
    </font>
    <font>
      <sz val="11"/>
      <color rgb="FFA6A5A5"/>
      <name val="Calibri"/>
      <family val="2"/>
    </font>
    <font>
      <sz val="11"/>
      <color rgb="FFC00000"/>
      <name val="Calibri"/>
      <family val="2"/>
    </font>
    <font>
      <sz val="11"/>
      <color rgb="FFC00000"/>
      <name val="Calibri"/>
      <family val="2"/>
      <scheme val="minor"/>
    </font>
    <font>
      <b/>
      <sz val="11"/>
      <color rgb="FFC00000"/>
      <name val="Calibri"/>
      <family val="2"/>
      <scheme val="minor"/>
    </font>
    <font>
      <b/>
      <sz val="14"/>
      <name val="Calibri"/>
      <family val="2"/>
      <scheme val="minor"/>
    </font>
    <font>
      <i/>
      <sz val="11"/>
      <color theme="1"/>
      <name val="Calibri"/>
      <family val="2"/>
      <scheme val="minor"/>
    </font>
    <font>
      <b/>
      <i/>
      <sz val="11"/>
      <color theme="1"/>
      <name val="Calibri"/>
      <family val="2"/>
    </font>
    <font>
      <sz val="11"/>
      <color theme="0" tint="-0.34998626667073579"/>
      <name val="Calibri"/>
      <family val="2"/>
      <scheme val="minor"/>
    </font>
  </fonts>
  <fills count="8">
    <fill>
      <patternFill patternType="none"/>
    </fill>
    <fill>
      <patternFill patternType="gray125"/>
    </fill>
    <fill>
      <patternFill patternType="solid">
        <fgColor rgb="FFFFEB00"/>
        <bgColor indexed="64"/>
      </patternFill>
    </fill>
    <fill>
      <patternFill patternType="solid">
        <fgColor rgb="FFFFEB00"/>
        <bgColor rgb="FF000000"/>
      </patternFill>
    </fill>
    <fill>
      <patternFill patternType="solid">
        <fgColor rgb="FFFFFBCC"/>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5" tint="0.79998168889431442"/>
        <bgColor indexed="64"/>
      </patternFill>
    </fill>
  </fills>
  <borders count="25">
    <border>
      <left/>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style="thin">
        <color auto="1"/>
      </bottom>
      <diagonal/>
    </border>
    <border>
      <left style="thin">
        <color indexed="64"/>
      </left>
      <right/>
      <top style="thin">
        <color auto="1"/>
      </top>
      <bottom/>
      <diagonal/>
    </border>
    <border>
      <left/>
      <right/>
      <top/>
      <bottom style="thin">
        <color rgb="FFD9D9D9"/>
      </bottom>
      <diagonal/>
    </border>
    <border>
      <left/>
      <right/>
      <top style="thin">
        <color rgb="FFD9D9D9"/>
      </top>
      <bottom/>
      <diagonal/>
    </border>
    <border>
      <left style="thin">
        <color indexed="64"/>
      </left>
      <right/>
      <top style="thin">
        <color rgb="FFD9D9D9"/>
      </top>
      <bottom/>
      <diagonal/>
    </border>
    <border>
      <left style="thin">
        <color indexed="64"/>
      </left>
      <right/>
      <top/>
      <bottom style="thin">
        <color rgb="FFD9D9D9"/>
      </bottom>
      <diagonal/>
    </border>
    <border>
      <left style="thin">
        <color rgb="FFD4D4D4"/>
      </left>
      <right style="thin">
        <color rgb="FFD4D4D4"/>
      </right>
      <top/>
      <bottom style="thin">
        <color rgb="FFD4D4D4"/>
      </bottom>
      <diagonal/>
    </border>
    <border>
      <left style="thin">
        <color rgb="FFD4D4D4"/>
      </left>
      <right style="thin">
        <color rgb="FFD4D4D4"/>
      </right>
      <top style="thin">
        <color rgb="FFD4D4D4"/>
      </top>
      <bottom style="thin">
        <color rgb="FFD4D4D4"/>
      </bottom>
      <diagonal/>
    </border>
    <border>
      <left style="thin">
        <color rgb="FFD4D4D4"/>
      </left>
      <right style="thin">
        <color rgb="FFD4D4D4"/>
      </right>
      <top style="thin">
        <color auto="1"/>
      </top>
      <bottom style="thin">
        <color rgb="FFD4D4D4"/>
      </bottom>
      <diagonal/>
    </border>
    <border>
      <left style="thin">
        <color rgb="FFD4D4D4"/>
      </left>
      <right style="thin">
        <color rgb="FFD4D4D4"/>
      </right>
      <top style="thin">
        <color rgb="FFD4D4D4"/>
      </top>
      <bottom style="thin">
        <color auto="1"/>
      </bottom>
      <diagonal/>
    </border>
    <border>
      <left style="thin">
        <color auto="1"/>
      </left>
      <right style="thin">
        <color auto="1"/>
      </right>
      <top/>
      <bottom/>
      <diagonal/>
    </border>
    <border>
      <left/>
      <right style="thin">
        <color rgb="FFD4D4D4"/>
      </right>
      <top/>
      <bottom/>
      <diagonal/>
    </border>
    <border>
      <left style="thin">
        <color rgb="FFD4D4D4"/>
      </left>
      <right style="thin">
        <color rgb="FFD4D4D4"/>
      </right>
      <top/>
      <bottom/>
      <diagonal/>
    </border>
    <border>
      <left/>
      <right style="thin">
        <color rgb="FFD4D4D4"/>
      </right>
      <top style="thin">
        <color rgb="FFD4D4D4"/>
      </top>
      <bottom style="thin">
        <color rgb="FFD4D4D4"/>
      </bottom>
      <diagonal/>
    </border>
    <border>
      <left style="thin">
        <color indexed="64"/>
      </left>
      <right/>
      <top style="thin">
        <color rgb="FFD4D4D4"/>
      </top>
      <bottom style="thin">
        <color rgb="FFD4D4D4"/>
      </bottom>
      <diagonal/>
    </border>
    <border>
      <left style="thin">
        <color rgb="FFD4D4D4"/>
      </left>
      <right/>
      <top style="thin">
        <color rgb="FFD4D4D4"/>
      </top>
      <bottom style="thin">
        <color rgb="FFD4D4D4"/>
      </bottom>
      <diagonal/>
    </border>
  </borders>
  <cellStyleXfs count="4">
    <xf numFmtId="0" fontId="0" fillId="0" borderId="0"/>
    <xf numFmtId="0" fontId="1" fillId="0" borderId="0"/>
    <xf numFmtId="9" fontId="2" fillId="0" borderId="0" applyFont="0" applyFill="0" applyBorder="0" applyAlignment="0" applyProtection="0"/>
    <xf numFmtId="0" fontId="15" fillId="0" borderId="0" applyNumberFormat="0" applyFill="0" applyBorder="0" applyAlignment="0" applyProtection="0"/>
  </cellStyleXfs>
  <cellXfs count="148">
    <xf numFmtId="0" fontId="0" fillId="0" borderId="0" xfId="0"/>
    <xf numFmtId="0" fontId="4" fillId="0" borderId="0" xfId="0" applyFont="1" applyAlignment="1" applyProtection="1">
      <alignment vertical="center"/>
    </xf>
    <xf numFmtId="0" fontId="4" fillId="0" borderId="0" xfId="0" applyFont="1" applyProtection="1"/>
    <xf numFmtId="0" fontId="4" fillId="0" borderId="0" xfId="0" applyFont="1" applyAlignment="1" applyProtection="1">
      <alignment horizontal="center"/>
    </xf>
    <xf numFmtId="0" fontId="4" fillId="0" borderId="0" xfId="0" applyFont="1" applyFill="1" applyProtection="1"/>
    <xf numFmtId="0" fontId="4" fillId="0" borderId="0" xfId="0" applyFont="1" applyFill="1" applyAlignment="1" applyProtection="1">
      <alignment vertical="center"/>
    </xf>
    <xf numFmtId="0" fontId="4" fillId="0" borderId="0" xfId="0" applyFont="1" applyFill="1" applyAlignment="1" applyProtection="1">
      <alignment horizontal="center" vertical="center"/>
    </xf>
    <xf numFmtId="0" fontId="4" fillId="0" borderId="0" xfId="0" applyFont="1" applyAlignment="1" applyProtection="1">
      <alignment horizontal="right" indent="1"/>
    </xf>
    <xf numFmtId="0" fontId="4" fillId="0" borderId="8" xfId="0" applyFont="1" applyFill="1" applyBorder="1" applyProtection="1"/>
    <xf numFmtId="0" fontId="4" fillId="0" borderId="0" xfId="0" applyFont="1" applyFill="1" applyAlignment="1" applyProtection="1">
      <alignment horizontal="center"/>
    </xf>
    <xf numFmtId="0" fontId="4" fillId="0" borderId="0" xfId="0" applyFont="1" applyBorder="1" applyAlignment="1" applyProtection="1">
      <alignment horizontal="center"/>
    </xf>
    <xf numFmtId="0" fontId="5" fillId="0" borderId="0" xfId="0" applyFont="1" applyBorder="1" applyProtection="1"/>
    <xf numFmtId="0" fontId="4" fillId="0" borderId="3" xfId="0" applyFont="1" applyFill="1" applyBorder="1" applyAlignment="1" applyProtection="1">
      <alignment horizontal="center" vertical="center" wrapText="1"/>
    </xf>
    <xf numFmtId="0" fontId="7" fillId="0" borderId="6" xfId="0" applyFont="1" applyFill="1" applyBorder="1" applyAlignment="1" applyProtection="1">
      <alignment horizontal="right" vertical="center"/>
    </xf>
    <xf numFmtId="1" fontId="4" fillId="0" borderId="0" xfId="0" applyNumberFormat="1" applyFont="1" applyFill="1" applyBorder="1" applyAlignment="1" applyProtection="1">
      <alignment horizontal="center" vertical="center"/>
    </xf>
    <xf numFmtId="164" fontId="4" fillId="0" borderId="0" xfId="2" applyNumberFormat="1" applyFont="1" applyFill="1" applyBorder="1" applyAlignment="1" applyProtection="1">
      <alignment horizontal="center" vertical="center"/>
    </xf>
    <xf numFmtId="2" fontId="4" fillId="0" borderId="0" xfId="0" applyNumberFormat="1" applyFont="1" applyFill="1" applyBorder="1" applyAlignment="1" applyProtection="1">
      <alignment horizontal="center" vertical="center"/>
    </xf>
    <xf numFmtId="0" fontId="4" fillId="0" borderId="0" xfId="0" applyFont="1" applyBorder="1" applyAlignment="1" applyProtection="1">
      <alignment vertical="center"/>
    </xf>
    <xf numFmtId="0" fontId="4" fillId="0" borderId="0" xfId="0" applyFont="1" applyFill="1" applyBorder="1" applyAlignment="1" applyProtection="1">
      <alignment horizontal="right" vertical="center" indent="1"/>
    </xf>
    <xf numFmtId="164" fontId="4" fillId="0" borderId="0" xfId="0" applyNumberFormat="1" applyFont="1" applyFill="1" applyBorder="1" applyAlignment="1" applyProtection="1">
      <alignment horizontal="center" vertical="center"/>
    </xf>
    <xf numFmtId="0" fontId="4" fillId="0" borderId="0" xfId="0" applyFont="1" applyFill="1" applyBorder="1" applyAlignment="1" applyProtection="1">
      <alignment vertical="center"/>
    </xf>
    <xf numFmtId="164" fontId="4" fillId="0" borderId="0" xfId="0" applyNumberFormat="1" applyFont="1" applyFill="1" applyBorder="1" applyAlignment="1" applyProtection="1">
      <alignment horizontal="left" vertical="center" wrapText="1" indent="1"/>
    </xf>
    <xf numFmtId="164" fontId="4" fillId="0" borderId="0" xfId="2" applyNumberFormat="1" applyFont="1" applyFill="1" applyBorder="1" applyAlignment="1" applyProtection="1">
      <alignment horizontal="center" vertical="center"/>
      <protection locked="0"/>
    </xf>
    <xf numFmtId="0" fontId="4" fillId="0" borderId="0" xfId="0" applyFont="1" applyFill="1" applyBorder="1" applyAlignment="1" applyProtection="1">
      <alignment horizontal="right" vertical="center" wrapText="1" indent="1"/>
    </xf>
    <xf numFmtId="0" fontId="4" fillId="0" borderId="0" xfId="0" applyFont="1" applyFill="1" applyBorder="1" applyProtection="1"/>
    <xf numFmtId="0" fontId="10" fillId="0" borderId="0" xfId="0" applyFont="1" applyFill="1" applyBorder="1" applyAlignment="1" applyProtection="1">
      <alignment horizontal="right" vertical="center" wrapText="1" indent="1"/>
    </xf>
    <xf numFmtId="9" fontId="9" fillId="0" borderId="0" xfId="0" applyNumberFormat="1" applyFont="1" applyFill="1" applyBorder="1" applyAlignment="1" applyProtection="1">
      <alignment horizontal="center" vertical="center"/>
    </xf>
    <xf numFmtId="0" fontId="8" fillId="0" borderId="0" xfId="0" applyFont="1" applyFill="1" applyBorder="1" applyAlignment="1" applyProtection="1">
      <alignment horizontal="right" vertical="center" wrapText="1" indent="1"/>
    </xf>
    <xf numFmtId="0" fontId="4" fillId="0" borderId="0" xfId="0" applyFont="1" applyFill="1" applyBorder="1" applyAlignment="1" applyProtection="1">
      <alignment horizontal="center"/>
    </xf>
    <xf numFmtId="0" fontId="4" fillId="0" borderId="0" xfId="0" applyFont="1" applyBorder="1" applyProtection="1"/>
    <xf numFmtId="164" fontId="4" fillId="0" borderId="0" xfId="2" applyNumberFormat="1" applyFont="1" applyFill="1" applyBorder="1" applyAlignment="1" applyProtection="1">
      <alignment horizontal="left" vertical="top" wrapText="1" indent="1"/>
    </xf>
    <xf numFmtId="0" fontId="5" fillId="0" borderId="0" xfId="0" applyFont="1" applyFill="1" applyBorder="1" applyAlignment="1" applyProtection="1">
      <alignment horizontal="right" vertical="center" indent="1"/>
    </xf>
    <xf numFmtId="164" fontId="9" fillId="0" borderId="0" xfId="0" applyNumberFormat="1" applyFont="1" applyFill="1" applyBorder="1" applyAlignment="1" applyProtection="1">
      <alignment horizontal="center" vertical="center"/>
    </xf>
    <xf numFmtId="2" fontId="4" fillId="0" borderId="0" xfId="0" applyNumberFormat="1" applyFont="1" applyFill="1" applyBorder="1" applyAlignment="1" applyProtection="1">
      <alignment horizontal="right" vertical="center" indent="1"/>
    </xf>
    <xf numFmtId="0" fontId="0" fillId="0" borderId="8" xfId="0" applyBorder="1" applyAlignment="1">
      <alignment horizontal="left" vertical="top" wrapText="1" indent="1"/>
    </xf>
    <xf numFmtId="0" fontId="4" fillId="0" borderId="8" xfId="0" applyFont="1" applyBorder="1" applyAlignment="1">
      <alignment horizontal="left" indent="1"/>
    </xf>
    <xf numFmtId="0" fontId="4" fillId="0" borderId="8" xfId="0" applyFont="1" applyFill="1" applyBorder="1" applyAlignment="1">
      <alignment horizontal="left"/>
    </xf>
    <xf numFmtId="164" fontId="4" fillId="0" borderId="11" xfId="2" applyNumberFormat="1" applyFont="1" applyFill="1" applyBorder="1" applyAlignment="1" applyProtection="1">
      <alignment horizontal="left" vertical="top" wrapText="1" indent="1"/>
    </xf>
    <xf numFmtId="0" fontId="17" fillId="0" borderId="11" xfId="0" applyFont="1" applyBorder="1" applyAlignment="1">
      <alignment horizontal="left" vertical="top" wrapText="1" indent="2"/>
    </xf>
    <xf numFmtId="0" fontId="4" fillId="0" borderId="0" xfId="0" applyFont="1" applyBorder="1" applyAlignment="1" applyProtection="1">
      <alignment horizontal="left"/>
    </xf>
    <xf numFmtId="0" fontId="9" fillId="0" borderId="0" xfId="0" applyFont="1" applyBorder="1" applyAlignment="1" applyProtection="1">
      <alignment horizontal="left" indent="1"/>
    </xf>
    <xf numFmtId="0" fontId="4" fillId="0" borderId="0" xfId="0" applyFont="1" applyBorder="1" applyAlignment="1" applyProtection="1"/>
    <xf numFmtId="0" fontId="18" fillId="0" borderId="8" xfId="0" applyFont="1" applyBorder="1"/>
    <xf numFmtId="0" fontId="0" fillId="0" borderId="0" xfId="0" applyFont="1"/>
    <xf numFmtId="164" fontId="4" fillId="0" borderId="16" xfId="2" applyNumberFormat="1" applyFont="1" applyFill="1" applyBorder="1" applyAlignment="1" applyProtection="1">
      <alignment horizontal="center" vertical="center"/>
      <protection locked="0"/>
    </xf>
    <xf numFmtId="0" fontId="9" fillId="0" borderId="16" xfId="0" applyFont="1" applyFill="1" applyBorder="1" applyAlignment="1" applyProtection="1">
      <alignment horizontal="center" vertical="center"/>
    </xf>
    <xf numFmtId="9" fontId="9" fillId="0" borderId="16" xfId="0" applyNumberFormat="1" applyFont="1" applyFill="1" applyBorder="1" applyAlignment="1" applyProtection="1">
      <alignment horizontal="center" vertical="center"/>
    </xf>
    <xf numFmtId="0" fontId="6" fillId="0" borderId="0" xfId="0" applyFont="1" applyFill="1" applyBorder="1" applyAlignment="1" applyProtection="1">
      <alignment horizontal="left" vertical="center"/>
    </xf>
    <xf numFmtId="0" fontId="6" fillId="0" borderId="0" xfId="0" applyFont="1" applyFill="1" applyBorder="1" applyAlignment="1" applyProtection="1">
      <alignment horizontal="center" vertical="center"/>
    </xf>
    <xf numFmtId="0" fontId="6" fillId="0" borderId="0" xfId="0" applyFont="1" applyAlignment="1" applyProtection="1">
      <alignment vertical="center"/>
    </xf>
    <xf numFmtId="0" fontId="6" fillId="3" borderId="0" xfId="0" applyFont="1" applyFill="1" applyBorder="1" applyAlignment="1" applyProtection="1">
      <alignment horizontal="center" vertical="center"/>
    </xf>
    <xf numFmtId="0" fontId="20" fillId="0" borderId="0" xfId="0" applyFont="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center" vertical="center"/>
    </xf>
    <xf numFmtId="0" fontId="4" fillId="0" borderId="14" xfId="0" applyFont="1" applyFill="1" applyBorder="1" applyAlignment="1" applyProtection="1">
      <alignment horizontal="left" vertical="top" wrapText="1"/>
    </xf>
    <xf numFmtId="0" fontId="4" fillId="0" borderId="8" xfId="0" applyFont="1" applyFill="1" applyBorder="1" applyAlignment="1" applyProtection="1">
      <alignment horizontal="left" vertical="top" wrapText="1"/>
    </xf>
    <xf numFmtId="0" fontId="4" fillId="0" borderId="13" xfId="0" applyFont="1" applyFill="1" applyBorder="1" applyAlignment="1" applyProtection="1">
      <alignment horizontal="left" vertical="top" wrapText="1"/>
    </xf>
    <xf numFmtId="164" fontId="4" fillId="0" borderId="12" xfId="2" applyNumberFormat="1" applyFont="1" applyFill="1" applyBorder="1" applyAlignment="1" applyProtection="1">
      <alignment horizontal="left" vertical="top" wrapText="1" indent="1"/>
    </xf>
    <xf numFmtId="0" fontId="4" fillId="0" borderId="0" xfId="0" applyFont="1" applyFill="1" applyBorder="1" applyAlignment="1" applyProtection="1">
      <alignment horizontal="left" indent="1"/>
    </xf>
    <xf numFmtId="0" fontId="6" fillId="3" borderId="0" xfId="0" applyFont="1" applyFill="1" applyBorder="1" applyAlignment="1" applyProtection="1">
      <alignment horizontal="left" vertical="center"/>
    </xf>
    <xf numFmtId="0" fontId="19" fillId="0" borderId="0" xfId="3" applyFont="1" applyFill="1" applyBorder="1" applyAlignment="1" applyProtection="1">
      <alignment horizontal="left" vertical="center"/>
    </xf>
    <xf numFmtId="0" fontId="11" fillId="4" borderId="10"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6" fillId="3" borderId="0" xfId="0" applyFont="1" applyFill="1" applyBorder="1" applyAlignment="1" applyProtection="1">
      <alignment horizontal="left" vertical="center"/>
    </xf>
    <xf numFmtId="166" fontId="4" fillId="6" borderId="1" xfId="2" applyNumberFormat="1" applyFont="1" applyFill="1" applyBorder="1" applyAlignment="1" applyProtection="1">
      <alignment horizontal="center" vertical="center"/>
    </xf>
    <xf numFmtId="166" fontId="4" fillId="6" borderId="7" xfId="0" applyNumberFormat="1" applyFont="1" applyFill="1" applyBorder="1" applyAlignment="1" applyProtection="1">
      <alignment horizontal="center" vertical="center"/>
    </xf>
    <xf numFmtId="166" fontId="4" fillId="6" borderId="7" xfId="2" applyNumberFormat="1" applyFont="1" applyFill="1" applyBorder="1" applyAlignment="1" applyProtection="1">
      <alignment horizontal="center" vertical="center"/>
    </xf>
    <xf numFmtId="165" fontId="4" fillId="0" borderId="7" xfId="0" applyNumberFormat="1" applyFont="1" applyFill="1" applyBorder="1" applyAlignment="1" applyProtection="1">
      <alignment horizontal="center" vertical="center"/>
      <protection locked="0"/>
    </xf>
    <xf numFmtId="1" fontId="4" fillId="0" borderId="7" xfId="0" applyNumberFormat="1" applyFont="1" applyFill="1" applyBorder="1" applyAlignment="1" applyProtection="1">
      <alignment horizontal="center" vertical="center"/>
      <protection locked="0"/>
    </xf>
    <xf numFmtId="0" fontId="0" fillId="0" borderId="0" xfId="0" applyAlignment="1">
      <alignment horizontal="center"/>
    </xf>
    <xf numFmtId="0" fontId="22" fillId="7" borderId="0" xfId="0" applyFont="1" applyFill="1" applyBorder="1" applyAlignment="1" applyProtection="1">
      <alignment horizontal="center"/>
    </xf>
    <xf numFmtId="0" fontId="6" fillId="0" borderId="0" xfId="0" applyFont="1" applyAlignment="1">
      <alignment vertical="center"/>
    </xf>
    <xf numFmtId="0" fontId="6" fillId="2" borderId="0" xfId="0" applyFont="1" applyFill="1" applyBorder="1" applyAlignment="1">
      <alignment vertical="center"/>
    </xf>
    <xf numFmtId="0" fontId="25" fillId="0" borderId="0" xfId="0" applyFont="1" applyAlignment="1">
      <alignment vertical="center"/>
    </xf>
    <xf numFmtId="164" fontId="4" fillId="0" borderId="15" xfId="2" applyNumberFormat="1" applyFont="1" applyFill="1" applyBorder="1" applyAlignment="1" applyProtection="1">
      <alignment horizontal="center" vertical="center"/>
      <protection locked="0"/>
    </xf>
    <xf numFmtId="0" fontId="4" fillId="0" borderId="8" xfId="0" applyFont="1" applyBorder="1" applyAlignment="1" applyProtection="1">
      <alignment horizontal="left" vertical="top" wrapText="1" indent="1"/>
    </xf>
    <xf numFmtId="0" fontId="4" fillId="0" borderId="0" xfId="0" applyFont="1" applyBorder="1" applyAlignment="1" applyProtection="1">
      <alignment horizontal="left" vertical="top" wrapText="1" indent="1"/>
    </xf>
    <xf numFmtId="0" fontId="9" fillId="0" borderId="8" xfId="0" applyFont="1" applyBorder="1" applyAlignment="1" applyProtection="1">
      <alignment horizontal="right" vertical="center" indent="1"/>
    </xf>
    <xf numFmtId="0" fontId="5" fillId="4" borderId="10" xfId="0" applyFont="1" applyFill="1" applyBorder="1" applyAlignment="1" applyProtection="1">
      <alignment horizontal="left" vertical="center"/>
    </xf>
    <xf numFmtId="0" fontId="5" fillId="4" borderId="6" xfId="0" applyFont="1" applyFill="1" applyBorder="1" applyAlignment="1" applyProtection="1">
      <alignment horizontal="left" vertical="center"/>
    </xf>
    <xf numFmtId="0" fontId="5" fillId="4" borderId="6" xfId="0" applyFont="1" applyFill="1" applyBorder="1" applyAlignment="1" applyProtection="1">
      <alignment horizontal="right" vertical="center" indent="1"/>
    </xf>
    <xf numFmtId="0" fontId="5" fillId="4" borderId="6" xfId="0" applyFont="1" applyFill="1" applyBorder="1" applyAlignment="1" applyProtection="1">
      <alignment horizontal="center" vertical="center"/>
    </xf>
    <xf numFmtId="49" fontId="4" fillId="0" borderId="7" xfId="0" applyNumberFormat="1" applyFont="1" applyFill="1" applyBorder="1" applyAlignment="1" applyProtection="1">
      <alignment horizontal="center" vertical="center"/>
      <protection locked="0"/>
    </xf>
    <xf numFmtId="49" fontId="4" fillId="0" borderId="7" xfId="0" applyNumberFormat="1" applyFont="1" applyFill="1" applyBorder="1" applyAlignment="1" applyProtection="1">
      <alignment horizontal="center" vertical="center" wrapText="1"/>
      <protection locked="0"/>
    </xf>
    <xf numFmtId="0" fontId="4" fillId="6" borderId="7" xfId="0" applyFont="1" applyFill="1" applyBorder="1" applyAlignment="1" applyProtection="1">
      <alignment horizontal="left" vertical="center"/>
    </xf>
    <xf numFmtId="1" fontId="4" fillId="0" borderId="4" xfId="0" applyNumberFormat="1" applyFont="1" applyFill="1" applyBorder="1" applyAlignment="1" applyProtection="1">
      <alignment horizontal="center" vertical="center"/>
    </xf>
    <xf numFmtId="1" fontId="4" fillId="0" borderId="19" xfId="0" applyNumberFormat="1" applyFont="1" applyFill="1" applyBorder="1" applyAlignment="1" applyProtection="1">
      <alignment horizontal="center" vertical="center"/>
    </xf>
    <xf numFmtId="9" fontId="11" fillId="4" borderId="7" xfId="0" applyNumberFormat="1" applyFont="1" applyFill="1" applyBorder="1" applyAlignment="1" applyProtection="1">
      <alignment horizontal="center" vertical="top"/>
    </xf>
    <xf numFmtId="9" fontId="11" fillId="0" borderId="7" xfId="0" applyNumberFormat="1" applyFont="1" applyFill="1" applyBorder="1" applyAlignment="1" applyProtection="1">
      <alignment horizontal="center" vertical="top"/>
    </xf>
    <xf numFmtId="0" fontId="0" fillId="0" borderId="8" xfId="0" applyBorder="1" applyAlignment="1">
      <alignment horizontal="left" vertical="top" wrapText="1"/>
    </xf>
    <xf numFmtId="0" fontId="3" fillId="0" borderId="8" xfId="0" applyFont="1" applyBorder="1" applyAlignment="1">
      <alignment horizontal="left" vertical="top" wrapText="1"/>
    </xf>
    <xf numFmtId="0" fontId="0" fillId="0" borderId="8" xfId="0" applyFont="1" applyBorder="1" applyAlignment="1">
      <alignment horizontal="left" vertical="top" wrapText="1" indent="1"/>
    </xf>
    <xf numFmtId="0" fontId="15" fillId="0" borderId="8" xfId="3" applyBorder="1" applyAlignment="1">
      <alignment horizontal="left" vertical="top" wrapText="1" indent="1"/>
    </xf>
    <xf numFmtId="0" fontId="5" fillId="4" borderId="6" xfId="0" applyFont="1" applyFill="1" applyBorder="1" applyAlignment="1" applyProtection="1">
      <alignment horizontal="left" vertical="center" wrapText="1" indent="1"/>
    </xf>
    <xf numFmtId="0" fontId="5" fillId="4" borderId="6" xfId="0" applyFont="1" applyFill="1" applyBorder="1" applyAlignment="1" applyProtection="1">
      <alignment horizontal="center" vertical="center" wrapText="1"/>
    </xf>
    <xf numFmtId="164" fontId="4" fillId="0" borderId="22" xfId="2" applyNumberFormat="1" applyFont="1" applyFill="1" applyBorder="1" applyAlignment="1" applyProtection="1">
      <alignment horizontal="left" vertical="top" wrapText="1" indent="1"/>
    </xf>
    <xf numFmtId="0" fontId="4" fillId="0" borderId="23" xfId="0" applyFont="1" applyFill="1" applyBorder="1" applyAlignment="1" applyProtection="1">
      <alignment horizontal="left" vertical="top" wrapText="1"/>
    </xf>
    <xf numFmtId="164" fontId="4" fillId="0" borderId="20" xfId="2" applyNumberFormat="1" applyFont="1" applyFill="1" applyBorder="1" applyAlignment="1" applyProtection="1">
      <alignment horizontal="left" vertical="top" wrapText="1" indent="1"/>
    </xf>
    <xf numFmtId="0" fontId="4" fillId="0" borderId="0" xfId="0" applyFont="1" applyFill="1" applyAlignment="1" applyProtection="1">
      <alignment horizontal="right" vertical="center"/>
    </xf>
    <xf numFmtId="0" fontId="5" fillId="0" borderId="6" xfId="0" applyFont="1" applyFill="1" applyBorder="1" applyAlignment="1" applyProtection="1">
      <alignment horizontal="right" vertical="center" wrapText="1"/>
    </xf>
    <xf numFmtId="0" fontId="5" fillId="0" borderId="0" xfId="0" applyFont="1" applyFill="1" applyBorder="1" applyAlignment="1" applyProtection="1">
      <alignment horizontal="right" vertical="center" wrapText="1"/>
    </xf>
    <xf numFmtId="167" fontId="9" fillId="0" borderId="16" xfId="0" applyNumberFormat="1" applyFont="1" applyFill="1" applyBorder="1" applyAlignment="1" applyProtection="1">
      <alignment horizontal="center" vertical="center"/>
    </xf>
    <xf numFmtId="0" fontId="5" fillId="4" borderId="6" xfId="0" applyFont="1" applyFill="1" applyBorder="1" applyAlignment="1" applyProtection="1">
      <alignment horizontal="left" vertical="center" wrapText="1"/>
    </xf>
    <xf numFmtId="164" fontId="4" fillId="0" borderId="22" xfId="2" applyNumberFormat="1" applyFont="1" applyFill="1" applyBorder="1" applyAlignment="1" applyProtection="1">
      <alignment horizontal="left" vertical="top" wrapText="1"/>
    </xf>
    <xf numFmtId="0" fontId="4" fillId="0" borderId="9" xfId="0" applyFont="1" applyBorder="1" applyAlignment="1" applyProtection="1">
      <alignment horizontal="left" vertical="top" wrapText="1" indent="1"/>
    </xf>
    <xf numFmtId="164" fontId="4" fillId="0" borderId="24" xfId="2" applyNumberFormat="1" applyFont="1" applyFill="1" applyBorder="1" applyAlignment="1" applyProtection="1">
      <alignment horizontal="center" vertical="center"/>
      <protection locked="0"/>
    </xf>
    <xf numFmtId="9" fontId="4" fillId="6" borderId="16" xfId="2" applyFont="1" applyFill="1" applyBorder="1" applyAlignment="1" applyProtection="1">
      <alignment horizontal="center" vertical="center" wrapText="1"/>
      <protection locked="0"/>
    </xf>
    <xf numFmtId="9" fontId="4" fillId="4" borderId="6" xfId="2" applyFont="1" applyFill="1" applyBorder="1" applyAlignment="1" applyProtection="1">
      <alignment horizontal="center" vertical="center" wrapText="1"/>
    </xf>
    <xf numFmtId="0" fontId="5" fillId="0" borderId="8" xfId="0" applyFont="1" applyBorder="1" applyAlignment="1">
      <alignment horizontal="left"/>
    </xf>
    <xf numFmtId="0" fontId="6" fillId="3" borderId="0" xfId="0" applyFont="1" applyFill="1" applyBorder="1" applyAlignment="1" applyProtection="1">
      <alignment horizontal="left" vertical="center"/>
    </xf>
    <xf numFmtId="0" fontId="12" fillId="0" borderId="0" xfId="0" applyFont="1" applyFill="1" applyBorder="1" applyAlignment="1" applyProtection="1">
      <alignment horizontal="left" vertical="top" wrapText="1" indent="1"/>
    </xf>
    <xf numFmtId="0" fontId="4" fillId="0" borderId="8" xfId="0" applyFont="1" applyBorder="1" applyAlignment="1" applyProtection="1">
      <alignment horizontal="left" vertical="top" wrapText="1"/>
    </xf>
    <xf numFmtId="0" fontId="4" fillId="0" borderId="0" xfId="0" applyFont="1" applyBorder="1" applyAlignment="1" applyProtection="1">
      <alignment horizontal="left" vertical="top" wrapText="1"/>
    </xf>
    <xf numFmtId="0" fontId="4" fillId="6" borderId="7" xfId="0" applyFont="1" applyFill="1" applyBorder="1" applyAlignment="1" applyProtection="1">
      <alignment horizontal="left" vertical="center" wrapText="1"/>
    </xf>
    <xf numFmtId="0" fontId="15" fillId="0" borderId="11" xfId="3" applyBorder="1" applyAlignment="1">
      <alignment horizontal="left" vertical="top" wrapText="1" indent="2"/>
    </xf>
    <xf numFmtId="0" fontId="0" fillId="0" borderId="0" xfId="0" applyProtection="1"/>
    <xf numFmtId="0" fontId="0" fillId="0" borderId="0" xfId="0" applyFont="1" applyProtection="1"/>
    <xf numFmtId="0" fontId="20" fillId="0" borderId="0" xfId="0" applyFont="1" applyAlignment="1" applyProtection="1">
      <alignment vertical="center"/>
    </xf>
    <xf numFmtId="49" fontId="4" fillId="0" borderId="0" xfId="0" applyNumberFormat="1" applyFont="1" applyFill="1" applyBorder="1" applyAlignment="1" applyProtection="1">
      <alignment horizontal="center" vertical="center"/>
    </xf>
    <xf numFmtId="0" fontId="23" fillId="7" borderId="0" xfId="0" applyFont="1" applyFill="1" applyAlignment="1" applyProtection="1">
      <alignment horizontal="center" vertical="center"/>
    </xf>
    <xf numFmtId="1" fontId="4" fillId="6" borderId="7" xfId="0" applyNumberFormat="1" applyFont="1" applyFill="1" applyBorder="1" applyAlignment="1" applyProtection="1">
      <alignment horizontal="center" vertical="center"/>
    </xf>
    <xf numFmtId="0" fontId="0" fillId="5" borderId="0" xfId="0" applyFill="1" applyProtection="1"/>
    <xf numFmtId="0" fontId="17" fillId="0" borderId="0" xfId="0" applyFont="1" applyAlignment="1" applyProtection="1">
      <alignment horizontal="right" vertical="center"/>
    </xf>
    <xf numFmtId="164" fontId="17" fillId="0" borderId="0" xfId="0" applyNumberFormat="1" applyFont="1" applyAlignment="1" applyProtection="1">
      <alignment horizontal="center" vertical="center"/>
    </xf>
    <xf numFmtId="0" fontId="0" fillId="0" borderId="0" xfId="0" applyFont="1" applyAlignment="1" applyProtection="1">
      <alignment horizontal="right" vertical="center"/>
    </xf>
    <xf numFmtId="0" fontId="24" fillId="7" borderId="0" xfId="0" applyFont="1" applyFill="1" applyAlignment="1" applyProtection="1">
      <alignment horizontal="center" vertical="center" wrapText="1"/>
    </xf>
    <xf numFmtId="0" fontId="6" fillId="3" borderId="0" xfId="0" applyFont="1" applyFill="1" applyBorder="1" applyAlignment="1" applyProtection="1">
      <alignment horizontal="left" vertical="center"/>
    </xf>
    <xf numFmtId="0" fontId="21" fillId="0" borderId="8" xfId="0" applyFont="1" applyBorder="1" applyAlignment="1" applyProtection="1">
      <alignment horizontal="left" vertical="top" wrapText="1"/>
    </xf>
    <xf numFmtId="0" fontId="21" fillId="0" borderId="0" xfId="0" applyFont="1" applyBorder="1" applyAlignment="1" applyProtection="1">
      <alignment horizontal="left" vertical="top" wrapText="1"/>
    </xf>
    <xf numFmtId="0" fontId="5" fillId="4" borderId="10" xfId="0" applyFont="1" applyFill="1" applyBorder="1" applyAlignment="1" applyProtection="1">
      <alignment vertical="top" wrapText="1"/>
    </xf>
    <xf numFmtId="0" fontId="5" fillId="4" borderId="6" xfId="0" applyFont="1" applyFill="1" applyBorder="1" applyAlignment="1" applyProtection="1">
      <alignment vertical="top" wrapText="1"/>
    </xf>
    <xf numFmtId="0" fontId="5" fillId="0" borderId="4"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6" fillId="3" borderId="0" xfId="0" applyFont="1" applyFill="1" applyBorder="1" applyAlignment="1" applyProtection="1">
      <alignment horizontal="right" vertical="center" indent="1"/>
      <protection locked="0"/>
    </xf>
    <xf numFmtId="164" fontId="4" fillId="0" borderId="18" xfId="2" applyNumberFormat="1" applyFont="1" applyFill="1" applyBorder="1" applyAlignment="1" applyProtection="1">
      <alignment horizontal="center" vertical="center"/>
      <protection locked="0"/>
    </xf>
    <xf numFmtId="164" fontId="4" fillId="0" borderId="17" xfId="2" applyNumberFormat="1" applyFont="1" applyFill="1" applyBorder="1" applyAlignment="1" applyProtection="1">
      <alignment horizontal="center" vertical="center"/>
      <protection locked="0"/>
    </xf>
    <xf numFmtId="0" fontId="6" fillId="3" borderId="0" xfId="0" applyFont="1" applyFill="1" applyBorder="1" applyAlignment="1" applyProtection="1">
      <alignment horizontal="right" vertical="center" indent="1"/>
    </xf>
    <xf numFmtId="164" fontId="4" fillId="0" borderId="21" xfId="2" applyNumberFormat="1" applyFont="1" applyFill="1" applyBorder="1" applyAlignment="1" applyProtection="1">
      <alignment horizontal="center" vertical="center"/>
      <protection locked="0"/>
    </xf>
    <xf numFmtId="164" fontId="4" fillId="0" borderId="15" xfId="2" applyNumberFormat="1" applyFont="1" applyFill="1" applyBorder="1" applyAlignment="1" applyProtection="1">
      <alignment horizontal="center" vertical="center"/>
      <protection locked="0"/>
    </xf>
    <xf numFmtId="0" fontId="12" fillId="0" borderId="8" xfId="0" quotePrefix="1" applyFont="1" applyFill="1" applyBorder="1" applyAlignment="1" applyProtection="1">
      <alignment horizontal="left" vertical="top" wrapText="1" indent="1"/>
    </xf>
    <xf numFmtId="0" fontId="12" fillId="0" borderId="0" xfId="0" applyFont="1" applyFill="1" applyBorder="1" applyAlignment="1" applyProtection="1">
      <alignment horizontal="left" vertical="top" wrapText="1" indent="1"/>
    </xf>
    <xf numFmtId="0" fontId="12" fillId="0" borderId="8" xfId="0" applyFont="1" applyFill="1" applyBorder="1" applyAlignment="1" applyProtection="1">
      <alignment horizontal="left" vertical="top" wrapText="1"/>
    </xf>
    <xf numFmtId="0" fontId="12" fillId="0" borderId="0" xfId="0" applyFont="1" applyFill="1" applyBorder="1" applyAlignment="1" applyProtection="1">
      <alignment horizontal="left" vertical="top" wrapText="1"/>
    </xf>
    <xf numFmtId="0" fontId="4" fillId="0" borderId="8" xfId="0" applyFont="1" applyBorder="1" applyAlignment="1" applyProtection="1">
      <alignment horizontal="left" vertical="top" wrapText="1"/>
    </xf>
    <xf numFmtId="0" fontId="4" fillId="0" borderId="0" xfId="0" applyFont="1" applyBorder="1" applyAlignment="1" applyProtection="1">
      <alignment horizontal="left" vertical="top" wrapText="1"/>
    </xf>
  </cellXfs>
  <cellStyles count="4">
    <cellStyle name="Hyperlink" xfId="3" builtinId="8"/>
    <cellStyle name="Procent" xfId="2" builtinId="5"/>
    <cellStyle name="Standaard" xfId="0" builtinId="0"/>
    <cellStyle name="Standaard 2" xfId="1" xr:uid="{00000000-0005-0000-0000-000003000000}"/>
  </cellStyles>
  <dxfs count="24">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color theme="0"/>
      </font>
      <fill>
        <patternFill>
          <bgColor rgb="FFFF0000"/>
        </patternFill>
      </fill>
    </dxf>
    <dxf>
      <font>
        <color theme="5" tint="-0.499984740745262"/>
      </font>
      <fill>
        <patternFill>
          <bgColor rgb="FFFFC000"/>
        </patternFill>
      </fill>
    </dxf>
    <dxf>
      <font>
        <color rgb="FFA7234C"/>
      </font>
      <fill>
        <patternFill>
          <bgColor rgb="FFFFEB00"/>
        </patternFill>
      </fill>
    </dxf>
    <dxf>
      <font>
        <color theme="0"/>
      </font>
      <fill>
        <patternFill>
          <bgColor rgb="FF00B050"/>
        </patternFill>
      </fill>
    </dxf>
    <dxf>
      <font>
        <color theme="0"/>
      </font>
      <fill>
        <patternFill>
          <bgColor rgb="FFFF0000"/>
        </patternFill>
      </fill>
    </dxf>
    <dxf>
      <font>
        <color theme="5" tint="-0.499984740745262"/>
      </font>
      <fill>
        <patternFill>
          <bgColor rgb="FFFFC000"/>
        </patternFill>
      </fill>
    </dxf>
    <dxf>
      <font>
        <color rgb="FFA7234C"/>
      </font>
      <fill>
        <patternFill>
          <bgColor rgb="FFFFEB00"/>
        </patternFill>
      </fill>
    </dxf>
    <dxf>
      <font>
        <color theme="0"/>
      </font>
      <fill>
        <patternFill>
          <bgColor rgb="FF00B050"/>
        </patternFill>
      </fill>
    </dxf>
    <dxf>
      <font>
        <color theme="0"/>
      </font>
      <fill>
        <patternFill>
          <bgColor rgb="FFFF0000"/>
        </patternFill>
      </fill>
    </dxf>
    <dxf>
      <font>
        <color theme="0"/>
      </font>
      <fill>
        <patternFill>
          <bgColor rgb="FFFF0000"/>
        </patternFill>
      </fill>
    </dxf>
    <dxf>
      <font>
        <color theme="5" tint="-0.499984740745262"/>
      </font>
      <fill>
        <patternFill>
          <bgColor rgb="FFFFC000"/>
        </patternFill>
      </fill>
    </dxf>
    <dxf>
      <font>
        <color rgb="FFA7234C"/>
      </font>
      <fill>
        <patternFill>
          <bgColor rgb="FFFFEB00"/>
        </patternFill>
      </fill>
    </dxf>
    <dxf>
      <font>
        <color theme="0"/>
      </font>
      <fill>
        <patternFill>
          <bgColor rgb="FF00B050"/>
        </patternFill>
      </fill>
    </dxf>
    <dxf>
      <font>
        <color theme="0"/>
      </font>
      <fill>
        <patternFill>
          <bgColor rgb="FFFF0000"/>
        </patternFill>
      </fill>
    </dxf>
    <dxf>
      <font>
        <color theme="0"/>
      </font>
      <fill>
        <patternFill>
          <bgColor rgb="FFFF0000"/>
        </patternFill>
      </fill>
    </dxf>
    <dxf>
      <font>
        <color theme="5" tint="-0.499984740745262"/>
      </font>
      <fill>
        <patternFill>
          <bgColor rgb="FFFFC000"/>
        </patternFill>
      </fill>
    </dxf>
    <dxf>
      <font>
        <color rgb="FFA7234C"/>
      </font>
      <fill>
        <patternFill>
          <bgColor rgb="FFFFEB00"/>
        </patternFill>
      </fill>
    </dxf>
    <dxf>
      <font>
        <color theme="0"/>
      </font>
      <fill>
        <patternFill>
          <bgColor rgb="FF00B050"/>
        </patternFill>
      </fill>
    </dxf>
  </dxfs>
  <tableStyles count="0" defaultTableStyle="TableStyleMedium2" defaultPivotStyle="PivotStyleLight16"/>
  <colors>
    <mruColors>
      <color rgb="FF0066FF"/>
      <color rgb="FFFFEB00"/>
      <color rgb="FFB7E1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116203</xdr:colOff>
      <xdr:row>32</xdr:row>
      <xdr:rowOff>83818</xdr:rowOff>
    </xdr:from>
    <xdr:to>
      <xdr:col>2</xdr:col>
      <xdr:colOff>56837</xdr:colOff>
      <xdr:row>53</xdr:row>
      <xdr:rowOff>3057</xdr:rowOff>
    </xdr:to>
    <xdr:pic>
      <xdr:nvPicPr>
        <xdr:cNvPr id="3" name="Afbeelding 2">
          <a:extLst>
            <a:ext uri="{FF2B5EF4-FFF2-40B4-BE49-F238E27FC236}">
              <a16:creationId xmlns:a16="http://schemas.microsoft.com/office/drawing/2014/main" id="{D17EFFD8-E735-4DA3-A053-60277BC70CD9}"/>
            </a:ext>
          </a:extLst>
        </xdr:cNvPr>
        <xdr:cNvPicPr>
          <a:picLocks noChangeAspect="1"/>
        </xdr:cNvPicPr>
      </xdr:nvPicPr>
      <xdr:blipFill>
        <a:blip xmlns:r="http://schemas.openxmlformats.org/officeDocument/2006/relationships" r:embed="rId1"/>
        <a:stretch>
          <a:fillRect/>
        </a:stretch>
      </xdr:blipFill>
      <xdr:spPr>
        <a:xfrm>
          <a:off x="278128" y="9161143"/>
          <a:ext cx="7831144" cy="371971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A4CD153-EC59-45DC-8D11-21577E0652D0}" name="tbl0To1" displayName="tbl0To1" ref="B2:B4" totalsRowShown="0" headerRowDxfId="5" dataDxfId="4">
  <tableColumns count="1">
    <tableColumn id="1" xr3:uid="{44ECDF84-0DDC-43AC-AAC5-68BECFF7B907}" name="0TO1" dataDxfId="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6E3F125-7064-4ABA-8905-34FB80176C20}" name="tbl0to5" displayName="tbl0to5" ref="D2:D8" totalsRowShown="0" headerRowDxfId="2" dataDxfId="1">
  <tableColumns count="1">
    <tableColumn id="1" xr3:uid="{BAE738A0-C617-43F6-81FD-B30B735DE3FC}" name="0TO5" dataDxfId="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ECA32A2-182C-4C00-8F54-E16437BB9C83}" name="tblkeuze" displayName="tblkeuze" ref="F2:F5" totalsRowShown="0">
  <autoFilter ref="F2:F5" xr:uid="{087F04B7-CBF0-4BD6-A8E6-17E6B67EC60F}"/>
  <tableColumns count="1">
    <tableColumn id="1" xr3:uid="{A579D27E-4085-46EE-9EE0-0ADCFB7E178D}" name="Keuze"/>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0CE0C68-2ADD-417F-B1AC-DB5C82A64273}" name="tblLocatie" displayName="tblLocatie" ref="H2:H5" totalsRowShown="0">
  <autoFilter ref="H2:H5" xr:uid="{B3863CBD-74A2-4ABE-8616-B108CCD1B237}"/>
  <tableColumns count="1">
    <tableColumn id="1" xr3:uid="{A9F85444-8215-4948-9E67-E579BF8B7E71}" name="Locatie"/>
  </tableColumns>
  <tableStyleInfo name="TableStyleMedium2"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stib-mivb.be/" TargetMode="External"/><Relationship Id="rId2" Type="http://schemas.openxmlformats.org/officeDocument/2006/relationships/hyperlink" Target="https://www.delijn.be/nl/haltes/" TargetMode="External"/><Relationship Id="rId1" Type="http://schemas.openxmlformats.org/officeDocument/2006/relationships/hyperlink" Target="http://www.belgianrail.be/"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3.bin"/><Relationship Id="rId1" Type="http://schemas.openxmlformats.org/officeDocument/2006/relationships/hyperlink" Target="https://www.mobielvlaanderen.be/vademecums/vademecumfiets01.php"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4.bin"/><Relationship Id="rId1" Type="http://schemas.openxmlformats.org/officeDocument/2006/relationships/hyperlink" Target="https://wegenenverkeer.be/documenten/vademecum-voetgangersvoorzieningen"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6.bin"/><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74"/>
  <sheetViews>
    <sheetView showGridLines="0" tabSelected="1" zoomScaleNormal="100" zoomScaleSheetLayoutView="85" workbookViewId="0"/>
  </sheetViews>
  <sheetFormatPr defaultColWidth="0" defaultRowHeight="14.4" zeroHeight="1" x14ac:dyDescent="0.3"/>
  <cols>
    <col min="1" max="1" width="2.33203125" customWidth="1"/>
    <col min="2" max="2" width="115" customWidth="1"/>
    <col min="3" max="3" width="3.6640625" style="43" customWidth="1"/>
    <col min="4" max="16384" width="8.88671875" style="43" hidden="1"/>
  </cols>
  <sheetData>
    <row r="1" spans="1:3" x14ac:dyDescent="0.3">
      <c r="A1" s="43"/>
      <c r="B1" s="43"/>
    </row>
    <row r="2" spans="1:3" ht="20.100000000000001" customHeight="1" x14ac:dyDescent="0.3">
      <c r="A2" s="71"/>
      <c r="B2" s="72" t="s">
        <v>128</v>
      </c>
      <c r="C2" s="73"/>
    </row>
    <row r="3" spans="1:3" ht="15" customHeight="1" x14ac:dyDescent="0.3">
      <c r="A3" s="43"/>
      <c r="B3" s="43"/>
    </row>
    <row r="4" spans="1:3" x14ac:dyDescent="0.3">
      <c r="A4" s="62"/>
      <c r="B4" s="61" t="s">
        <v>50</v>
      </c>
      <c r="C4" s="60"/>
    </row>
    <row r="5" spans="1:3" x14ac:dyDescent="0.3">
      <c r="B5" s="89" t="s">
        <v>152</v>
      </c>
    </row>
    <row r="6" spans="1:3" ht="57.6" x14ac:dyDescent="0.3">
      <c r="B6" s="89" t="s">
        <v>144</v>
      </c>
    </row>
    <row r="7" spans="1:3" ht="28.8" x14ac:dyDescent="0.3">
      <c r="B7" s="89" t="s">
        <v>147</v>
      </c>
    </row>
    <row r="8" spans="1:3" ht="28.8" x14ac:dyDescent="0.3">
      <c r="B8" s="89" t="s">
        <v>145</v>
      </c>
    </row>
    <row r="9" spans="1:3" x14ac:dyDescent="0.3">
      <c r="B9" s="34"/>
    </row>
    <row r="10" spans="1:3" x14ac:dyDescent="0.3">
      <c r="B10" s="90" t="s">
        <v>169</v>
      </c>
    </row>
    <row r="11" spans="1:3" ht="32.4" customHeight="1" x14ac:dyDescent="0.3">
      <c r="B11" s="34" t="s">
        <v>146</v>
      </c>
    </row>
    <row r="12" spans="1:3" x14ac:dyDescent="0.3">
      <c r="B12" s="90" t="s">
        <v>178</v>
      </c>
    </row>
    <row r="13" spans="1:3" ht="31.2" customHeight="1" x14ac:dyDescent="0.3">
      <c r="B13" s="34" t="s">
        <v>182</v>
      </c>
    </row>
    <row r="14" spans="1:3" x14ac:dyDescent="0.3">
      <c r="B14" s="90" t="s">
        <v>179</v>
      </c>
    </row>
    <row r="15" spans="1:3" ht="31.8" customHeight="1" x14ac:dyDescent="0.3">
      <c r="B15" s="34" t="s">
        <v>181</v>
      </c>
    </row>
    <row r="16" spans="1:3" x14ac:dyDescent="0.3">
      <c r="B16" s="89" t="s">
        <v>170</v>
      </c>
    </row>
    <row r="17" spans="1:2" ht="27" customHeight="1" x14ac:dyDescent="0.3">
      <c r="B17" s="34" t="s">
        <v>183</v>
      </c>
    </row>
    <row r="18" spans="1:2" x14ac:dyDescent="0.3">
      <c r="B18" s="90" t="s">
        <v>54</v>
      </c>
    </row>
    <row r="19" spans="1:2" ht="43.2" x14ac:dyDescent="0.3">
      <c r="A19" s="43"/>
      <c r="B19" s="91" t="s">
        <v>148</v>
      </c>
    </row>
    <row r="20" spans="1:2" x14ac:dyDescent="0.3">
      <c r="B20" s="92" t="s">
        <v>46</v>
      </c>
    </row>
    <row r="21" spans="1:2" x14ac:dyDescent="0.3">
      <c r="B21" s="90" t="s">
        <v>55</v>
      </c>
    </row>
    <row r="22" spans="1:2" ht="43.2" x14ac:dyDescent="0.3">
      <c r="B22" s="34" t="s">
        <v>149</v>
      </c>
    </row>
    <row r="23" spans="1:2" x14ac:dyDescent="0.3">
      <c r="B23" s="92" t="s">
        <v>107</v>
      </c>
    </row>
    <row r="24" spans="1:2" x14ac:dyDescent="0.3">
      <c r="B24" s="92" t="s">
        <v>108</v>
      </c>
    </row>
    <row r="25" spans="1:2" x14ac:dyDescent="0.3">
      <c r="B25" s="90" t="s">
        <v>56</v>
      </c>
    </row>
    <row r="26" spans="1:2" ht="57.6" x14ac:dyDescent="0.3">
      <c r="B26" s="34" t="s">
        <v>150</v>
      </c>
    </row>
    <row r="27" spans="1:2" x14ac:dyDescent="0.3">
      <c r="B27" s="90" t="s">
        <v>57</v>
      </c>
    </row>
    <row r="28" spans="1:2" ht="57.6" x14ac:dyDescent="0.3">
      <c r="B28" s="34" t="s">
        <v>151</v>
      </c>
    </row>
    <row r="29" spans="1:2" x14ac:dyDescent="0.3">
      <c r="B29" s="34"/>
    </row>
    <row r="30" spans="1:2" x14ac:dyDescent="0.3">
      <c r="B30" s="89" t="s">
        <v>34</v>
      </c>
    </row>
    <row r="31" spans="1:2" x14ac:dyDescent="0.3">
      <c r="B31" s="35"/>
    </row>
    <row r="32" spans="1:2" x14ac:dyDescent="0.3">
      <c r="B32" s="108" t="s">
        <v>127</v>
      </c>
    </row>
    <row r="33" spans="2:2" x14ac:dyDescent="0.3">
      <c r="B33" s="36"/>
    </row>
    <row r="34" spans="2:2" x14ac:dyDescent="0.3">
      <c r="B34" s="36"/>
    </row>
    <row r="35" spans="2:2" x14ac:dyDescent="0.3">
      <c r="B35" s="36"/>
    </row>
    <row r="36" spans="2:2" x14ac:dyDescent="0.3">
      <c r="B36" s="36"/>
    </row>
    <row r="37" spans="2:2" x14ac:dyDescent="0.3">
      <c r="B37" s="36"/>
    </row>
    <row r="38" spans="2:2" x14ac:dyDescent="0.3">
      <c r="B38" s="36"/>
    </row>
    <row r="39" spans="2:2" x14ac:dyDescent="0.3">
      <c r="B39" s="36"/>
    </row>
    <row r="40" spans="2:2" x14ac:dyDescent="0.3">
      <c r="B40" s="36"/>
    </row>
    <row r="41" spans="2:2" x14ac:dyDescent="0.3">
      <c r="B41" s="36"/>
    </row>
    <row r="42" spans="2:2" x14ac:dyDescent="0.3">
      <c r="B42" s="36"/>
    </row>
    <row r="43" spans="2:2" x14ac:dyDescent="0.3">
      <c r="B43" s="36"/>
    </row>
    <row r="44" spans="2:2" x14ac:dyDescent="0.3">
      <c r="B44" s="36"/>
    </row>
    <row r="45" spans="2:2" x14ac:dyDescent="0.3">
      <c r="B45" s="36"/>
    </row>
    <row r="46" spans="2:2" x14ac:dyDescent="0.3">
      <c r="B46" s="36"/>
    </row>
    <row r="47" spans="2:2" x14ac:dyDescent="0.3">
      <c r="B47" s="36"/>
    </row>
    <row r="48" spans="2:2" x14ac:dyDescent="0.3">
      <c r="B48" s="36"/>
    </row>
    <row r="49" spans="1:3" x14ac:dyDescent="0.3">
      <c r="B49" s="36"/>
    </row>
    <row r="50" spans="1:3" x14ac:dyDescent="0.3">
      <c r="B50" s="36"/>
    </row>
    <row r="51" spans="1:3" x14ac:dyDescent="0.3">
      <c r="B51" s="36"/>
    </row>
    <row r="52" spans="1:3" x14ac:dyDescent="0.3">
      <c r="B52" s="36"/>
    </row>
    <row r="53" spans="1:3" x14ac:dyDescent="0.3">
      <c r="B53" s="42"/>
    </row>
    <row r="54" spans="1:3" x14ac:dyDescent="0.3"/>
    <row r="55" spans="1:3" x14ac:dyDescent="0.3">
      <c r="A55" s="62"/>
      <c r="B55" s="61" t="s">
        <v>51</v>
      </c>
      <c r="C55" s="60"/>
    </row>
    <row r="56" spans="1:3" ht="57.6" x14ac:dyDescent="0.3">
      <c r="B56" s="34" t="s">
        <v>48</v>
      </c>
    </row>
    <row r="57" spans="1:3" x14ac:dyDescent="0.3">
      <c r="B57" s="34" t="s">
        <v>35</v>
      </c>
    </row>
    <row r="58" spans="1:3" x14ac:dyDescent="0.3"/>
    <row r="59" spans="1:3" x14ac:dyDescent="0.3">
      <c r="A59" s="62"/>
      <c r="B59" s="61" t="s">
        <v>52</v>
      </c>
      <c r="C59" s="60"/>
    </row>
    <row r="60" spans="1:3" x14ac:dyDescent="0.3">
      <c r="B60" s="34" t="s">
        <v>36</v>
      </c>
    </row>
    <row r="61" spans="1:3" x14ac:dyDescent="0.3">
      <c r="B61" s="34" t="s">
        <v>35</v>
      </c>
    </row>
    <row r="62" spans="1:3" x14ac:dyDescent="0.3"/>
    <row r="63" spans="1:3" x14ac:dyDescent="0.3">
      <c r="A63" s="62"/>
      <c r="B63" s="61" t="s">
        <v>53</v>
      </c>
      <c r="C63" s="60"/>
    </row>
    <row r="64" spans="1:3" x14ac:dyDescent="0.3">
      <c r="B64" s="34" t="s">
        <v>37</v>
      </c>
    </row>
    <row r="65" spans="2:2" x14ac:dyDescent="0.3">
      <c r="B65" s="34" t="s">
        <v>35</v>
      </c>
    </row>
    <row r="66" spans="2:2" ht="28.8" x14ac:dyDescent="0.3">
      <c r="B66" s="34" t="s">
        <v>143</v>
      </c>
    </row>
    <row r="67" spans="2:2" ht="43.2" x14ac:dyDescent="0.3">
      <c r="B67" s="34" t="s">
        <v>106</v>
      </c>
    </row>
    <row r="68" spans="2:2" x14ac:dyDescent="0.3"/>
    <row r="69" spans="2:2" hidden="1" x14ac:dyDescent="0.3"/>
    <row r="70" spans="2:2" hidden="1" x14ac:dyDescent="0.3"/>
    <row r="71" spans="2:2" hidden="1" x14ac:dyDescent="0.3"/>
    <row r="72" spans="2:2" hidden="1" x14ac:dyDescent="0.3"/>
    <row r="73" spans="2:2" hidden="1" x14ac:dyDescent="0.3"/>
    <row r="74" spans="2:2" hidden="1" x14ac:dyDescent="0.3"/>
  </sheetData>
  <sheetProtection algorithmName="SHA-512" hashValue="dU0q+Sj8npjd6pdC10kv/Xc78jmakuZCvuKdmCkkFIyBtaejIhpL5HDTSCuXIlfrOvAPMQEUNZoGpuQi568dNA==" saltValue="j8L0ojvRJtkpb4ONxIlCCA==" spinCount="100000" sheet="1" formatColumns="0" formatRows="0" insertColumns="0" insertRows="0"/>
  <phoneticPr fontId="16" type="noConversion"/>
  <hyperlinks>
    <hyperlink ref="B20" r:id="rId1" xr:uid="{4A9F4736-EB77-4E93-B204-9AB1331920A0}"/>
    <hyperlink ref="B23" r:id="rId2" xr:uid="{ADD0EC67-30C9-4934-BA60-F0D59302F1F0}"/>
    <hyperlink ref="B24" r:id="rId3" xr:uid="{DA4703EC-FF3C-4108-A303-A3E9685DB230}"/>
  </hyperlinks>
  <pageMargins left="0.70866141732283472" right="0.70866141732283472" top="1.4960629921259843" bottom="0.98425196850393704" header="0.51181102362204722" footer="0.31496062992125984"/>
  <pageSetup paperSize="9" scale="75" fitToHeight="0" orientation="portrait" horizontalDpi="4294967293" r:id="rId4"/>
  <headerFooter scaleWithDoc="0">
    <oddHeader>&amp;L&amp;"Calibri,Regular"&amp;K000000&amp;G</oddHeader>
    <oddFooter>&amp;L&amp;"Calibri,Standaard"&amp;9&amp;K000000&amp;G&amp;C&amp;D&amp;R&amp;"Calibri,Standaard"&amp;9&amp;K000000&amp;G</oddFooter>
  </headerFooter>
  <drawing r:id="rId5"/>
  <legacyDrawingHF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31"/>
  <sheetViews>
    <sheetView showGridLines="0" zoomScaleNormal="100" zoomScalePageLayoutView="30" workbookViewId="0"/>
  </sheetViews>
  <sheetFormatPr defaultColWidth="0" defaultRowHeight="14.4" zeroHeight="1" x14ac:dyDescent="0.3"/>
  <cols>
    <col min="1" max="1" width="2.33203125" style="115" customWidth="1"/>
    <col min="2" max="2" width="22.44140625" style="115" customWidth="1"/>
    <col min="3" max="3" width="20.6640625" style="115" customWidth="1"/>
    <col min="4" max="4" width="22.5546875" style="115" customWidth="1"/>
    <col min="5" max="8" width="15.6640625" style="115" customWidth="1"/>
    <col min="9" max="11" width="20.6640625" style="115" customWidth="1"/>
    <col min="12" max="12" width="3.6640625" style="115" customWidth="1"/>
    <col min="13" max="14" width="22.33203125" style="115" hidden="1" customWidth="1"/>
    <col min="15" max="16384" width="8.88671875" style="115" hidden="1"/>
  </cols>
  <sheetData>
    <row r="1" spans="1:14" s="116" customFormat="1" ht="15" customHeight="1" x14ac:dyDescent="0.3">
      <c r="A1" s="2"/>
      <c r="B1" s="2"/>
      <c r="C1" s="3"/>
      <c r="D1" s="3"/>
      <c r="E1" s="3"/>
      <c r="F1" s="3"/>
      <c r="G1" s="3"/>
      <c r="H1" s="3"/>
      <c r="I1" s="3"/>
      <c r="J1" s="3"/>
      <c r="K1" s="3"/>
    </row>
    <row r="2" spans="1:14" s="117" customFormat="1" ht="20.100000000000001" customHeight="1" x14ac:dyDescent="0.3">
      <c r="A2" s="49"/>
      <c r="B2" s="126" t="s">
        <v>130</v>
      </c>
      <c r="C2" s="126"/>
      <c r="D2" s="126"/>
      <c r="E2" s="126"/>
      <c r="F2" s="126"/>
      <c r="G2" s="126"/>
      <c r="H2" s="50"/>
      <c r="I2" s="136" t="s">
        <v>126</v>
      </c>
      <c r="J2" s="136"/>
      <c r="K2" s="136"/>
    </row>
    <row r="3" spans="1:14" s="116" customFormat="1" ht="15" customHeight="1" x14ac:dyDescent="0.3">
      <c r="A3" s="2"/>
      <c r="B3" s="2"/>
      <c r="C3" s="3"/>
      <c r="D3" s="3"/>
      <c r="E3" s="3"/>
      <c r="F3" s="3"/>
      <c r="G3" s="3"/>
      <c r="H3" s="3"/>
      <c r="I3" s="3"/>
      <c r="J3" s="3"/>
      <c r="K3" s="3"/>
    </row>
    <row r="4" spans="1:14" x14ac:dyDescent="0.3">
      <c r="A4" s="2"/>
      <c r="B4" s="129" t="s">
        <v>15</v>
      </c>
      <c r="C4" s="130"/>
      <c r="D4" s="130"/>
      <c r="E4" s="130"/>
      <c r="F4" s="130"/>
      <c r="G4" s="130"/>
      <c r="H4" s="130"/>
      <c r="I4" s="130"/>
      <c r="J4" s="130"/>
      <c r="K4" s="130"/>
      <c r="L4" s="116"/>
    </row>
    <row r="5" spans="1:14" x14ac:dyDescent="0.3">
      <c r="A5" s="2"/>
      <c r="B5" s="77" t="s">
        <v>21</v>
      </c>
      <c r="C5" s="40" t="s">
        <v>8</v>
      </c>
      <c r="D5" s="39" t="s">
        <v>111</v>
      </c>
      <c r="E5" s="41" t="s">
        <v>16</v>
      </c>
      <c r="F5" s="29"/>
      <c r="G5" s="29"/>
      <c r="H5" s="10"/>
      <c r="I5" s="10"/>
      <c r="J5" s="10"/>
      <c r="K5" s="10"/>
      <c r="L5" s="116"/>
    </row>
    <row r="6" spans="1:14" x14ac:dyDescent="0.3">
      <c r="A6" s="2"/>
      <c r="B6" s="77" t="s">
        <v>22</v>
      </c>
      <c r="C6" s="40" t="s">
        <v>33</v>
      </c>
      <c r="D6" s="39" t="s">
        <v>112</v>
      </c>
      <c r="E6" s="41" t="s">
        <v>17</v>
      </c>
      <c r="F6" s="29"/>
      <c r="G6" s="29"/>
      <c r="H6" s="10"/>
      <c r="I6" s="10"/>
      <c r="J6" s="10"/>
      <c r="K6" s="10"/>
      <c r="L6" s="116"/>
    </row>
    <row r="7" spans="1:14" x14ac:dyDescent="0.3">
      <c r="A7" s="2"/>
      <c r="B7" s="77" t="s">
        <v>23</v>
      </c>
      <c r="C7" s="40" t="s">
        <v>31</v>
      </c>
      <c r="D7" s="39" t="s">
        <v>112</v>
      </c>
      <c r="E7" s="41" t="s">
        <v>18</v>
      </c>
      <c r="F7" s="29"/>
      <c r="G7" s="29"/>
      <c r="H7" s="10"/>
      <c r="I7" s="10"/>
      <c r="J7" s="10"/>
      <c r="K7" s="10"/>
      <c r="L7" s="116"/>
    </row>
    <row r="8" spans="1:14" x14ac:dyDescent="0.3">
      <c r="A8" s="2"/>
      <c r="B8" s="77" t="s">
        <v>24</v>
      </c>
      <c r="C8" s="40" t="s">
        <v>32</v>
      </c>
      <c r="D8" s="39" t="s">
        <v>113</v>
      </c>
      <c r="E8" s="41" t="s">
        <v>19</v>
      </c>
      <c r="F8" s="29"/>
      <c r="G8" s="29"/>
      <c r="H8" s="10"/>
      <c r="I8" s="10"/>
      <c r="J8" s="10"/>
      <c r="K8" s="10"/>
      <c r="L8" s="116"/>
    </row>
    <row r="9" spans="1:14" x14ac:dyDescent="0.3">
      <c r="A9" s="2"/>
      <c r="B9" s="77" t="s">
        <v>25</v>
      </c>
      <c r="C9" s="40" t="s">
        <v>9</v>
      </c>
      <c r="D9" s="39" t="s">
        <v>114</v>
      </c>
      <c r="E9" s="41" t="s">
        <v>20</v>
      </c>
      <c r="F9" s="29"/>
      <c r="G9" s="29"/>
      <c r="H9" s="10"/>
      <c r="I9" s="10"/>
      <c r="J9" s="10"/>
      <c r="K9" s="10"/>
      <c r="L9" s="116"/>
      <c r="M9" s="121"/>
      <c r="N9" s="121"/>
    </row>
    <row r="10" spans="1:14" x14ac:dyDescent="0.3">
      <c r="A10" s="2"/>
      <c r="B10" s="11"/>
      <c r="C10" s="10"/>
      <c r="D10" s="10"/>
      <c r="E10" s="10"/>
      <c r="F10" s="10"/>
      <c r="G10" s="10"/>
      <c r="H10" s="10"/>
      <c r="I10" s="10"/>
      <c r="J10" s="10"/>
      <c r="K10" s="10"/>
      <c r="L10" s="116"/>
    </row>
    <row r="11" spans="1:14" ht="24.9" customHeight="1" x14ac:dyDescent="0.3">
      <c r="A11" s="6"/>
      <c r="B11" s="131" t="s">
        <v>58</v>
      </c>
      <c r="C11" s="131" t="s">
        <v>174</v>
      </c>
      <c r="D11" s="131" t="s">
        <v>59</v>
      </c>
      <c r="E11" s="133" t="s">
        <v>175</v>
      </c>
      <c r="F11" s="134"/>
      <c r="G11" s="134"/>
      <c r="H11" s="135"/>
      <c r="I11" s="131" t="s">
        <v>133</v>
      </c>
      <c r="J11" s="131" t="s">
        <v>61</v>
      </c>
      <c r="K11" s="131" t="s">
        <v>62</v>
      </c>
      <c r="L11" s="116"/>
      <c r="M11" s="125" t="s">
        <v>60</v>
      </c>
      <c r="N11" s="125" t="s">
        <v>62</v>
      </c>
    </row>
    <row r="12" spans="1:14" ht="24.9" customHeight="1" x14ac:dyDescent="0.3">
      <c r="A12" s="6"/>
      <c r="B12" s="132"/>
      <c r="C12" s="132"/>
      <c r="D12" s="132"/>
      <c r="E12" s="12" t="s">
        <v>2</v>
      </c>
      <c r="F12" s="12" t="s">
        <v>5</v>
      </c>
      <c r="G12" s="12" t="s">
        <v>3</v>
      </c>
      <c r="H12" s="12" t="s">
        <v>7</v>
      </c>
      <c r="I12" s="132"/>
      <c r="J12" s="132"/>
      <c r="K12" s="132"/>
      <c r="L12" s="116"/>
      <c r="M12" s="125"/>
      <c r="N12" s="125"/>
    </row>
    <row r="13" spans="1:14" s="124" customFormat="1" x14ac:dyDescent="0.3">
      <c r="A13" s="98"/>
      <c r="B13" s="13"/>
      <c r="C13" s="99"/>
      <c r="D13" s="122" t="s">
        <v>4</v>
      </c>
      <c r="E13" s="123">
        <v>8</v>
      </c>
      <c r="F13" s="123">
        <v>6</v>
      </c>
      <c r="G13" s="123">
        <v>3</v>
      </c>
      <c r="H13" s="123">
        <v>1</v>
      </c>
      <c r="I13" s="100"/>
      <c r="J13" s="99"/>
      <c r="K13" s="99"/>
    </row>
    <row r="14" spans="1:14" ht="30" customHeight="1" x14ac:dyDescent="0.3">
      <c r="A14" s="1"/>
      <c r="B14" s="113" t="s">
        <v>173</v>
      </c>
      <c r="C14" s="82"/>
      <c r="D14" s="67"/>
      <c r="E14" s="68"/>
      <c r="F14" s="68"/>
      <c r="G14" s="68"/>
      <c r="H14" s="120" t="s">
        <v>118</v>
      </c>
      <c r="I14" s="64">
        <f>M14</f>
        <v>0</v>
      </c>
      <c r="J14" s="65">
        <v>1</v>
      </c>
      <c r="K14" s="65">
        <f>N14</f>
        <v>0</v>
      </c>
      <c r="L14" s="116"/>
      <c r="M14" s="119">
        <f>IFERROR(D14*((E14*$E$13)+(F14*$F$13)+(G14*$G$13)),0)</f>
        <v>0</v>
      </c>
      <c r="N14" s="119">
        <f>I14*J14</f>
        <v>0</v>
      </c>
    </row>
    <row r="15" spans="1:14" ht="30" customHeight="1" x14ac:dyDescent="0.3">
      <c r="A15" s="1"/>
      <c r="B15" s="113" t="s">
        <v>180</v>
      </c>
      <c r="C15" s="82"/>
      <c r="D15" s="67"/>
      <c r="E15" s="68"/>
      <c r="F15" s="120" t="s">
        <v>118</v>
      </c>
      <c r="G15" s="120" t="s">
        <v>118</v>
      </c>
      <c r="H15" s="120" t="s">
        <v>118</v>
      </c>
      <c r="I15" s="64">
        <f t="shared" ref="I15:I17" si="0">M15</f>
        <v>0</v>
      </c>
      <c r="J15" s="65">
        <v>2</v>
      </c>
      <c r="K15" s="65">
        <f t="shared" ref="K15:K17" si="1">N15</f>
        <v>0</v>
      </c>
      <c r="L15" s="116"/>
      <c r="M15" s="119">
        <f>IFERROR(D15*((E15*$E$13)),0)</f>
        <v>0</v>
      </c>
      <c r="N15" s="119">
        <f>I15*J15</f>
        <v>0</v>
      </c>
    </row>
    <row r="16" spans="1:14" ht="30" customHeight="1" x14ac:dyDescent="0.3">
      <c r="A16" s="1"/>
      <c r="B16" s="113" t="s">
        <v>172</v>
      </c>
      <c r="C16" s="82"/>
      <c r="D16" s="67"/>
      <c r="E16" s="68"/>
      <c r="F16" s="68"/>
      <c r="G16" s="68"/>
      <c r="H16" s="120" t="s">
        <v>118</v>
      </c>
      <c r="I16" s="64">
        <f t="shared" si="0"/>
        <v>0</v>
      </c>
      <c r="J16" s="65">
        <v>1</v>
      </c>
      <c r="K16" s="65">
        <f t="shared" si="1"/>
        <v>0</v>
      </c>
      <c r="L16" s="116"/>
      <c r="M16" s="119">
        <f>IFERROR(D16*((E16*$E$13)+(F16*$F$13)+(G16*$G$13)),0)</f>
        <v>0</v>
      </c>
      <c r="N16" s="119">
        <f t="shared" ref="N16:N25" si="2">I16*J16</f>
        <v>0</v>
      </c>
    </row>
    <row r="17" spans="1:14" ht="30" customHeight="1" x14ac:dyDescent="0.3">
      <c r="A17" s="1"/>
      <c r="B17" s="113" t="s">
        <v>171</v>
      </c>
      <c r="C17" s="82"/>
      <c r="D17" s="67"/>
      <c r="E17" s="68"/>
      <c r="F17" s="120" t="s">
        <v>118</v>
      </c>
      <c r="G17" s="120" t="s">
        <v>118</v>
      </c>
      <c r="H17" s="120" t="s">
        <v>118</v>
      </c>
      <c r="I17" s="64">
        <f t="shared" si="0"/>
        <v>0</v>
      </c>
      <c r="J17" s="65">
        <v>1</v>
      </c>
      <c r="K17" s="65">
        <f t="shared" si="1"/>
        <v>0</v>
      </c>
      <c r="L17" s="116"/>
      <c r="M17" s="119">
        <f>IFERROR(D17*((E17*$E$13)),0)</f>
        <v>0</v>
      </c>
      <c r="N17" s="119">
        <f t="shared" ref="N17" si="3">I17*J17</f>
        <v>0</v>
      </c>
    </row>
    <row r="18" spans="1:14" ht="30" customHeight="1" x14ac:dyDescent="0.3">
      <c r="A18" s="1"/>
      <c r="B18" s="84" t="s">
        <v>0</v>
      </c>
      <c r="C18" s="82"/>
      <c r="D18" s="68"/>
      <c r="E18" s="68"/>
      <c r="F18" s="68"/>
      <c r="G18" s="68"/>
      <c r="H18" s="68"/>
      <c r="I18" s="64">
        <f t="shared" ref="I18:I25" si="4">M18</f>
        <v>0</v>
      </c>
      <c r="J18" s="65">
        <v>1.1000000000000001</v>
      </c>
      <c r="K18" s="65">
        <f t="shared" ref="K18:K25" si="5">N18</f>
        <v>0</v>
      </c>
      <c r="L18" s="116"/>
      <c r="M18" s="119">
        <f t="shared" ref="M18:M25" si="6">IFERROR(D18*((E18*$E$13)+(F18*$F$13)+(G18*$G$13)+(H18*$H$13)),0)</f>
        <v>0</v>
      </c>
      <c r="N18" s="119">
        <f t="shared" si="2"/>
        <v>0</v>
      </c>
    </row>
    <row r="19" spans="1:14" ht="30" customHeight="1" x14ac:dyDescent="0.3">
      <c r="A19" s="1"/>
      <c r="B19" s="84" t="s">
        <v>1</v>
      </c>
      <c r="C19" s="82"/>
      <c r="D19" s="68"/>
      <c r="E19" s="68"/>
      <c r="F19" s="68"/>
      <c r="G19" s="68"/>
      <c r="H19" s="68"/>
      <c r="I19" s="64">
        <f t="shared" si="4"/>
        <v>0</v>
      </c>
      <c r="J19" s="65">
        <v>0.5</v>
      </c>
      <c r="K19" s="65">
        <f t="shared" si="5"/>
        <v>0</v>
      </c>
      <c r="L19" s="116"/>
      <c r="M19" s="119">
        <f t="shared" si="6"/>
        <v>0</v>
      </c>
      <c r="N19" s="119">
        <f t="shared" si="2"/>
        <v>0</v>
      </c>
    </row>
    <row r="20" spans="1:14" ht="30" customHeight="1" x14ac:dyDescent="0.3">
      <c r="A20" s="1"/>
      <c r="B20" s="84" t="s">
        <v>40</v>
      </c>
      <c r="C20" s="82"/>
      <c r="D20" s="68"/>
      <c r="E20" s="68"/>
      <c r="F20" s="68"/>
      <c r="G20" s="68"/>
      <c r="H20" s="85"/>
      <c r="I20" s="66">
        <f t="shared" si="4"/>
        <v>0</v>
      </c>
      <c r="J20" s="65">
        <v>0.4</v>
      </c>
      <c r="K20" s="65">
        <f t="shared" si="5"/>
        <v>0</v>
      </c>
      <c r="L20" s="116"/>
      <c r="M20" s="119">
        <f t="shared" si="6"/>
        <v>0</v>
      </c>
      <c r="N20" s="119">
        <f t="shared" si="2"/>
        <v>0</v>
      </c>
    </row>
    <row r="21" spans="1:14" ht="30" customHeight="1" x14ac:dyDescent="0.3">
      <c r="A21" s="1"/>
      <c r="B21" s="84" t="s">
        <v>41</v>
      </c>
      <c r="C21" s="82"/>
      <c r="D21" s="68"/>
      <c r="E21" s="68"/>
      <c r="F21" s="68"/>
      <c r="G21" s="68"/>
      <c r="H21" s="86"/>
      <c r="I21" s="66">
        <f t="shared" si="4"/>
        <v>0</v>
      </c>
      <c r="J21" s="65">
        <v>0.4</v>
      </c>
      <c r="K21" s="65">
        <f t="shared" si="5"/>
        <v>0</v>
      </c>
      <c r="L21" s="116"/>
      <c r="M21" s="119">
        <f t="shared" si="6"/>
        <v>0</v>
      </c>
      <c r="N21" s="119">
        <f t="shared" si="2"/>
        <v>0</v>
      </c>
    </row>
    <row r="22" spans="1:14" ht="30" customHeight="1" x14ac:dyDescent="0.3">
      <c r="A22" s="1"/>
      <c r="B22" s="84" t="s">
        <v>42</v>
      </c>
      <c r="C22" s="82"/>
      <c r="D22" s="68"/>
      <c r="E22" s="68"/>
      <c r="F22" s="68"/>
      <c r="G22" s="68"/>
      <c r="H22" s="86"/>
      <c r="I22" s="66">
        <f t="shared" si="4"/>
        <v>0</v>
      </c>
      <c r="J22" s="65">
        <v>0.4</v>
      </c>
      <c r="K22" s="65">
        <f t="shared" si="5"/>
        <v>0</v>
      </c>
      <c r="L22" s="116"/>
      <c r="M22" s="119">
        <f t="shared" si="6"/>
        <v>0</v>
      </c>
      <c r="N22" s="119">
        <f t="shared" si="2"/>
        <v>0</v>
      </c>
    </row>
    <row r="23" spans="1:14" ht="30" customHeight="1" x14ac:dyDescent="0.3">
      <c r="A23" s="1"/>
      <c r="B23" s="84" t="s">
        <v>43</v>
      </c>
      <c r="C23" s="83"/>
      <c r="D23" s="68"/>
      <c r="E23" s="68"/>
      <c r="F23" s="68"/>
      <c r="G23" s="68"/>
      <c r="H23" s="86"/>
      <c r="I23" s="66">
        <f t="shared" si="4"/>
        <v>0</v>
      </c>
      <c r="J23" s="65">
        <v>0.25</v>
      </c>
      <c r="K23" s="65">
        <f t="shared" si="5"/>
        <v>0</v>
      </c>
      <c r="L23" s="116"/>
      <c r="M23" s="119">
        <f t="shared" si="6"/>
        <v>0</v>
      </c>
      <c r="N23" s="119">
        <f t="shared" si="2"/>
        <v>0</v>
      </c>
    </row>
    <row r="24" spans="1:14" ht="30" customHeight="1" x14ac:dyDescent="0.3">
      <c r="A24" s="1"/>
      <c r="B24" s="84" t="s">
        <v>44</v>
      </c>
      <c r="C24" s="83"/>
      <c r="D24" s="68"/>
      <c r="E24" s="68"/>
      <c r="F24" s="68"/>
      <c r="G24" s="68"/>
      <c r="H24" s="86"/>
      <c r="I24" s="66">
        <f t="shared" si="4"/>
        <v>0</v>
      </c>
      <c r="J24" s="65">
        <v>0.25</v>
      </c>
      <c r="K24" s="65">
        <f t="shared" si="5"/>
        <v>0</v>
      </c>
      <c r="L24" s="116"/>
      <c r="M24" s="119">
        <f t="shared" si="6"/>
        <v>0</v>
      </c>
      <c r="N24" s="119">
        <f t="shared" si="2"/>
        <v>0</v>
      </c>
    </row>
    <row r="25" spans="1:14" ht="30" customHeight="1" x14ac:dyDescent="0.3">
      <c r="A25" s="1"/>
      <c r="B25" s="84" t="s">
        <v>45</v>
      </c>
      <c r="C25" s="82"/>
      <c r="D25" s="68"/>
      <c r="E25" s="68"/>
      <c r="F25" s="68"/>
      <c r="G25" s="68"/>
      <c r="H25" s="86"/>
      <c r="I25" s="66">
        <f t="shared" si="4"/>
        <v>0</v>
      </c>
      <c r="J25" s="65">
        <v>0.25</v>
      </c>
      <c r="K25" s="65">
        <f t="shared" si="5"/>
        <v>0</v>
      </c>
      <c r="L25" s="116"/>
      <c r="M25" s="119">
        <f t="shared" si="6"/>
        <v>0</v>
      </c>
      <c r="N25" s="119">
        <f t="shared" si="2"/>
        <v>0</v>
      </c>
    </row>
    <row r="26" spans="1:14" x14ac:dyDescent="0.3">
      <c r="A26" s="20"/>
      <c r="B26" s="18"/>
      <c r="C26" s="118"/>
      <c r="D26" s="14"/>
      <c r="E26" s="14"/>
      <c r="F26" s="14"/>
      <c r="G26" s="14"/>
      <c r="H26" s="14"/>
      <c r="I26" s="15"/>
      <c r="J26" s="16"/>
      <c r="K26" s="19"/>
      <c r="L26" s="116"/>
    </row>
    <row r="27" spans="1:14" x14ac:dyDescent="0.3">
      <c r="A27" s="20"/>
      <c r="B27" s="78" t="s">
        <v>64</v>
      </c>
      <c r="C27" s="79"/>
      <c r="D27" s="79"/>
      <c r="E27" s="79"/>
      <c r="F27" s="79"/>
      <c r="G27" s="79"/>
      <c r="H27" s="79"/>
      <c r="I27" s="79"/>
      <c r="J27" s="80" t="s">
        <v>63</v>
      </c>
      <c r="K27" s="81">
        <f>N27</f>
        <v>0</v>
      </c>
      <c r="L27" s="116"/>
      <c r="N27" s="119">
        <f>SUM(N14:N25)</f>
        <v>0</v>
      </c>
    </row>
    <row r="28" spans="1:14" ht="15.75" customHeight="1" x14ac:dyDescent="0.3">
      <c r="A28" s="17"/>
      <c r="B28" s="127" t="s">
        <v>109</v>
      </c>
      <c r="C28" s="128"/>
      <c r="D28" s="128"/>
      <c r="E28" s="128"/>
      <c r="F28" s="128"/>
      <c r="G28" s="128"/>
      <c r="H28" s="128"/>
      <c r="I28" s="128"/>
      <c r="J28" s="33"/>
      <c r="K28" s="19"/>
      <c r="L28" s="116"/>
    </row>
    <row r="29" spans="1:14" x14ac:dyDescent="0.3">
      <c r="A29" s="29"/>
      <c r="B29" s="127" t="s">
        <v>110</v>
      </c>
      <c r="C29" s="128"/>
      <c r="D29" s="128"/>
      <c r="E29" s="128"/>
      <c r="F29" s="128"/>
      <c r="G29" s="128"/>
      <c r="H29" s="128"/>
      <c r="I29" s="128"/>
      <c r="J29" s="31" t="s">
        <v>102</v>
      </c>
      <c r="K29" s="87" t="str">
        <f>N29</f>
        <v/>
      </c>
      <c r="L29" s="116"/>
      <c r="N29" s="119" t="str">
        <f>IF(K27=0,"",IF(K27&lt;50,"matig",IF(K27&lt;115,"goed",IF(K27&lt;200,"beter","uitstekend"))))</f>
        <v/>
      </c>
    </row>
    <row r="30" spans="1:14" x14ac:dyDescent="0.3">
      <c r="A30" s="2"/>
      <c r="B30" s="127" t="s">
        <v>47</v>
      </c>
      <c r="C30" s="128"/>
      <c r="D30" s="128"/>
      <c r="E30" s="128"/>
      <c r="F30" s="128"/>
      <c r="G30" s="128"/>
      <c r="H30" s="128"/>
      <c r="I30" s="128"/>
      <c r="J30" s="7"/>
      <c r="K30" s="3"/>
      <c r="L30" s="116"/>
    </row>
    <row r="31" spans="1:14" x14ac:dyDescent="0.3"/>
  </sheetData>
  <sheetProtection algorithmName="SHA-512" hashValue="az3RkqR+nyUAEekGWGsZ/6rrjh+xaP892ac6ghno2/+tMLkBA0Tpy40DuNh7KM+9yRnS9GryHzgTgaK9d3RqIw==" saltValue="8W1y4cY7bt9Jamr+DotQxA==" spinCount="100000" sheet="1" formatColumns="0" formatRows="0" insertColumns="0" insertRows="0"/>
  <mergeCells count="15">
    <mergeCell ref="N11:N12"/>
    <mergeCell ref="M11:M12"/>
    <mergeCell ref="B2:G2"/>
    <mergeCell ref="B28:I28"/>
    <mergeCell ref="B30:I30"/>
    <mergeCell ref="B4:K4"/>
    <mergeCell ref="K11:K12"/>
    <mergeCell ref="B11:B12"/>
    <mergeCell ref="C11:C12"/>
    <mergeCell ref="D11:D12"/>
    <mergeCell ref="E11:H11"/>
    <mergeCell ref="I11:I12"/>
    <mergeCell ref="J11:J12"/>
    <mergeCell ref="B29:I29"/>
    <mergeCell ref="I2:K2"/>
  </mergeCells>
  <phoneticPr fontId="16" type="noConversion"/>
  <conditionalFormatting sqref="K29">
    <cfRule type="cellIs" dxfId="23" priority="1" operator="equal">
      <formula>"uitstekend"</formula>
    </cfRule>
    <cfRule type="cellIs" dxfId="22" priority="2" operator="equal">
      <formula>"beter"</formula>
    </cfRule>
    <cfRule type="cellIs" dxfId="21" priority="3" operator="equal">
      <formula>"goed"</formula>
    </cfRule>
    <cfRule type="cellIs" dxfId="20" priority="4" operator="equal">
      <formula>"matig"</formula>
    </cfRule>
  </conditionalFormatting>
  <dataValidations count="2">
    <dataValidation type="list" allowBlank="1" sqref="D14:D17 E18:H18 E20:G25" xr:uid="{8DF90071-2171-4C86-A842-3A24E14BB928}">
      <formula1>nr0To1</formula1>
    </dataValidation>
    <dataValidation type="list" allowBlank="1" sqref="E19:G19 F16:G16 H19 F14:G14 E14:E17" xr:uid="{8FEF8F42-A2D7-4B79-AC8A-179FE350CA74}">
      <formula1>nr0to5</formula1>
    </dataValidation>
  </dataValidations>
  <pageMargins left="0.70866141732283472" right="0.70866141732283472" top="1.4960629921259843" bottom="0.98425196850393704" header="0.51181102362204722" footer="0.31496062992125984"/>
  <pageSetup paperSize="9" scale="68" fitToHeight="0" orientation="landscape" r:id="rId1"/>
  <headerFooter scaleWithDoc="0">
    <oddHeader>&amp;L&amp;"Calibri,Regular"&amp;K000000&amp;G</oddHeader>
    <oddFooter>&amp;L&amp;"Calibri,Standaard"&amp;9&amp;K000000&amp;G&amp;C&amp;"Calibri,Standaard"&amp;8&amp;K000000&amp;D
&amp;R&amp;"Calibri,Standaard"&amp;9&amp;K000000&amp;G</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E33"/>
  <sheetViews>
    <sheetView showGridLines="0" showRowColHeaders="0" zoomScaleNormal="100" workbookViewId="0">
      <selection activeCell="D7" sqref="D7:D8"/>
    </sheetView>
  </sheetViews>
  <sheetFormatPr defaultColWidth="0" defaultRowHeight="14.4" zeroHeight="1" x14ac:dyDescent="0.3"/>
  <cols>
    <col min="1" max="1" width="2.33203125" customWidth="1"/>
    <col min="2" max="2" width="35.6640625" customWidth="1"/>
    <col min="3" max="3" width="70.6640625" customWidth="1"/>
    <col min="4" max="4" width="25.6640625" customWidth="1"/>
    <col min="5" max="5" width="2.88671875" customWidth="1"/>
    <col min="6" max="16384" width="8.88671875" hidden="1"/>
  </cols>
  <sheetData>
    <row r="1" spans="1:5" ht="15" customHeight="1" x14ac:dyDescent="0.3">
      <c r="A1" s="2"/>
      <c r="B1" s="2"/>
      <c r="C1" s="3"/>
      <c r="D1" s="3"/>
      <c r="E1" s="43"/>
    </row>
    <row r="2" spans="1:5" ht="20.100000000000001" customHeight="1" x14ac:dyDescent="0.3">
      <c r="A2" s="49"/>
      <c r="B2" s="59" t="s">
        <v>129</v>
      </c>
      <c r="C2" s="139" t="str">
        <f>nrProject</f>
        <v>&lt; Projectnaam &gt;</v>
      </c>
      <c r="D2" s="139"/>
      <c r="E2" s="51"/>
    </row>
    <row r="3" spans="1:5" ht="15" customHeight="1" x14ac:dyDescent="0.3">
      <c r="A3" s="2"/>
      <c r="B3" s="2"/>
      <c r="C3" s="3"/>
      <c r="D3" s="3"/>
      <c r="E3" s="43"/>
    </row>
    <row r="4" spans="1:5" x14ac:dyDescent="0.3">
      <c r="A4" s="6"/>
      <c r="B4" s="78" t="s">
        <v>65</v>
      </c>
      <c r="C4" s="93" t="s">
        <v>66</v>
      </c>
      <c r="D4" s="94" t="s">
        <v>75</v>
      </c>
    </row>
    <row r="5" spans="1:5" ht="31.95" customHeight="1" x14ac:dyDescent="0.3">
      <c r="A5" s="1"/>
      <c r="B5" s="96" t="s">
        <v>67</v>
      </c>
      <c r="C5" s="95" t="s">
        <v>76</v>
      </c>
      <c r="D5" s="44"/>
    </row>
    <row r="6" spans="1:5" ht="31.95" customHeight="1" x14ac:dyDescent="0.3">
      <c r="A6" s="1"/>
      <c r="B6" s="54" t="s">
        <v>68</v>
      </c>
      <c r="C6" s="37" t="s">
        <v>77</v>
      </c>
      <c r="D6" s="74"/>
    </row>
    <row r="7" spans="1:5" ht="28.8" x14ac:dyDescent="0.3">
      <c r="A7" s="1"/>
      <c r="B7" s="55" t="s">
        <v>69</v>
      </c>
      <c r="C7" s="30" t="s">
        <v>78</v>
      </c>
      <c r="D7" s="137"/>
    </row>
    <row r="8" spans="1:5" x14ac:dyDescent="0.3">
      <c r="A8" s="1"/>
      <c r="B8" s="54"/>
      <c r="C8" s="114" t="s">
        <v>176</v>
      </c>
      <c r="D8" s="138"/>
    </row>
    <row r="9" spans="1:5" ht="28.8" x14ac:dyDescent="0.3">
      <c r="A9" s="1"/>
      <c r="B9" s="55" t="s">
        <v>70</v>
      </c>
      <c r="C9" s="30" t="s">
        <v>79</v>
      </c>
      <c r="D9" s="137"/>
    </row>
    <row r="10" spans="1:5" ht="28.8" x14ac:dyDescent="0.3">
      <c r="A10" s="1"/>
      <c r="B10" s="54"/>
      <c r="C10" s="38" t="s">
        <v>134</v>
      </c>
      <c r="D10" s="138"/>
    </row>
    <row r="11" spans="1:5" ht="28.8" x14ac:dyDescent="0.3">
      <c r="A11" s="1"/>
      <c r="B11" s="55" t="s">
        <v>71</v>
      </c>
      <c r="C11" s="30" t="s">
        <v>80</v>
      </c>
      <c r="D11" s="137"/>
    </row>
    <row r="12" spans="1:5" x14ac:dyDescent="0.3">
      <c r="A12" s="1"/>
      <c r="B12" s="54"/>
      <c r="C12" s="38" t="s">
        <v>135</v>
      </c>
      <c r="D12" s="138"/>
    </row>
    <row r="13" spans="1:5" x14ac:dyDescent="0.3">
      <c r="A13" s="1"/>
      <c r="B13" s="55" t="s">
        <v>72</v>
      </c>
      <c r="C13" s="30" t="s">
        <v>81</v>
      </c>
      <c r="D13" s="137"/>
    </row>
    <row r="14" spans="1:5" ht="29.4" customHeight="1" x14ac:dyDescent="0.3">
      <c r="A14" s="1"/>
      <c r="B14" s="54"/>
      <c r="C14" s="38" t="s">
        <v>136</v>
      </c>
      <c r="D14" s="138"/>
    </row>
    <row r="15" spans="1:5" ht="28.8" x14ac:dyDescent="0.3">
      <c r="A15" s="1"/>
      <c r="B15" s="54" t="s">
        <v>73</v>
      </c>
      <c r="C15" s="37" t="s">
        <v>82</v>
      </c>
      <c r="D15" s="44"/>
    </row>
    <row r="16" spans="1:5" ht="28.8" x14ac:dyDescent="0.3">
      <c r="A16" s="1"/>
      <c r="B16" s="54" t="s">
        <v>74</v>
      </c>
      <c r="C16" s="37" t="s">
        <v>137</v>
      </c>
      <c r="D16" s="44"/>
    </row>
    <row r="17" spans="1:4" x14ac:dyDescent="0.3">
      <c r="A17" s="20"/>
      <c r="B17" s="23"/>
      <c r="C17" s="21"/>
      <c r="D17" s="22"/>
    </row>
    <row r="18" spans="1:4" x14ac:dyDescent="0.3">
      <c r="A18" s="6"/>
      <c r="B18" s="78" t="s">
        <v>64</v>
      </c>
      <c r="C18" s="93"/>
      <c r="D18" s="94"/>
    </row>
    <row r="19" spans="1:4" x14ac:dyDescent="0.3">
      <c r="A19" s="24"/>
      <c r="B19" s="8"/>
      <c r="C19" s="25" t="s">
        <v>83</v>
      </c>
      <c r="D19" s="45">
        <f>COUNTIFS(D5:D16,"ja")</f>
        <v>0</v>
      </c>
    </row>
    <row r="20" spans="1:4" x14ac:dyDescent="0.3">
      <c r="A20" s="24"/>
      <c r="B20" s="8"/>
      <c r="C20" s="25" t="s">
        <v>84</v>
      </c>
      <c r="D20" s="45">
        <f>COUNTIFS(D5:D16,"neen")</f>
        <v>0</v>
      </c>
    </row>
    <row r="21" spans="1:4" x14ac:dyDescent="0.3">
      <c r="A21" s="24"/>
      <c r="B21" s="8"/>
      <c r="C21" s="25" t="s">
        <v>85</v>
      </c>
      <c r="D21" s="45">
        <f>COUNTIFS(D5:D16,"nvt")</f>
        <v>0</v>
      </c>
    </row>
    <row r="22" spans="1:4" x14ac:dyDescent="0.3">
      <c r="A22" s="24"/>
      <c r="B22" s="8"/>
      <c r="C22" s="25" t="s">
        <v>86</v>
      </c>
      <c r="D22" s="45">
        <f>D19+D20</f>
        <v>0</v>
      </c>
    </row>
    <row r="23" spans="1:4" x14ac:dyDescent="0.3">
      <c r="A23" s="24"/>
      <c r="B23" s="8"/>
      <c r="C23" s="25" t="s">
        <v>87</v>
      </c>
      <c r="D23" s="46" t="str">
        <f>IFERROR(D19/D22,"")</f>
        <v/>
      </c>
    </row>
    <row r="24" spans="1:4" x14ac:dyDescent="0.3">
      <c r="A24" s="24"/>
      <c r="B24" s="8"/>
      <c r="C24" s="25"/>
      <c r="D24" s="26"/>
    </row>
    <row r="25" spans="1:4" x14ac:dyDescent="0.3">
      <c r="A25" s="24"/>
      <c r="B25" s="8"/>
      <c r="C25" s="27" t="s">
        <v>88</v>
      </c>
      <c r="D25" s="88" t="str">
        <f>IF(D23="","",IF(D23&lt;0.5,"niet voldaan",IF(D23&lt;0.75,"goed",IF(D23&lt;0.9,"beter","uitstekend"))))</f>
        <v/>
      </c>
    </row>
    <row r="26" spans="1:4" x14ac:dyDescent="0.3"/>
    <row r="27" spans="1:4" hidden="1" x14ac:dyDescent="0.3"/>
    <row r="28" spans="1:4" hidden="1" x14ac:dyDescent="0.3"/>
    <row r="29" spans="1:4" hidden="1" x14ac:dyDescent="0.3"/>
    <row r="30" spans="1:4" hidden="1" x14ac:dyDescent="0.3"/>
    <row r="31" spans="1:4" hidden="1" x14ac:dyDescent="0.3"/>
    <row r="32" spans="1:4" hidden="1" x14ac:dyDescent="0.3"/>
    <row r="33" hidden="1" x14ac:dyDescent="0.3"/>
  </sheetData>
  <sheetProtection algorithmName="SHA-512" hashValue="RpHkrGnflqop75wV4LR9y5Y1r8WkbV/l5HMSobmKjmK9lyifkPke4b5/iDOL09aaBqoxXsvpZ+PwCopkL005yA==" saltValue="Obufk2PCI/QPyrcef6qe9Q==" spinCount="100000" sheet="1" formatColumns="0" formatRows="0" insertColumns="0" insertRows="0"/>
  <mergeCells count="5">
    <mergeCell ref="D7:D8"/>
    <mergeCell ref="D9:D10"/>
    <mergeCell ref="D11:D12"/>
    <mergeCell ref="D13:D14"/>
    <mergeCell ref="C2:D2"/>
  </mergeCells>
  <phoneticPr fontId="16" type="noConversion"/>
  <conditionalFormatting sqref="D25">
    <cfRule type="cellIs" dxfId="19" priority="1" operator="equal">
      <formula>"niet voldaan"</formula>
    </cfRule>
    <cfRule type="cellIs" dxfId="18" priority="2" operator="equal">
      <formula>"uitstekend"</formula>
    </cfRule>
    <cfRule type="cellIs" dxfId="17" priority="3" operator="equal">
      <formula>"beter"</formula>
    </cfRule>
    <cfRule type="cellIs" dxfId="16" priority="4" operator="equal">
      <formula>"goed"</formula>
    </cfRule>
    <cfRule type="cellIs" dxfId="15" priority="5" operator="equal">
      <formula>"matig"</formula>
    </cfRule>
  </conditionalFormatting>
  <dataValidations count="1">
    <dataValidation type="list" allowBlank="1" sqref="D5:D16" xr:uid="{25B057BC-36FD-497A-BB27-282973A23DA9}">
      <formula1>nrKeuze</formula1>
    </dataValidation>
  </dataValidations>
  <hyperlinks>
    <hyperlink ref="C8" r:id="rId1" xr:uid="{45D4177C-05CF-4CA9-B35C-233AE512C969}"/>
  </hyperlinks>
  <pageMargins left="0.70866141732283472" right="0.70866141732283472" top="1.4960629921259843" bottom="0.98425196850393704" header="0.51181102362204722" footer="0.31496062992125984"/>
  <pageSetup paperSize="9" scale="66" orientation="portrait" r:id="rId2"/>
  <headerFooter scaleWithDoc="0">
    <oddHeader>&amp;L&amp;"Calibri,Regular"&amp;K000000&amp;G</oddHeader>
    <oddFooter>&amp;L&amp;"Calibri,Standaard"&amp;9&amp;K000000&amp;G&amp;C&amp;"Calibri,Standaard"&amp;10&amp;K000000&amp;D
&amp;R&amp;"Calibri,Standaard"&amp;9&amp;K000000&amp;G</oddFoot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N32"/>
  <sheetViews>
    <sheetView showGridLines="0" showRowColHeaders="0" zoomScaleNormal="100" workbookViewId="0"/>
  </sheetViews>
  <sheetFormatPr defaultColWidth="0" defaultRowHeight="14.4" zeroHeight="1" x14ac:dyDescent="0.3"/>
  <cols>
    <col min="1" max="1" width="2.33203125" style="2" customWidth="1"/>
    <col min="2" max="2" width="35.6640625" style="2" customWidth="1"/>
    <col min="3" max="3" width="70.6640625" style="3" customWidth="1"/>
    <col min="4" max="4" width="25.6640625" style="3" customWidth="1"/>
    <col min="5" max="5" width="3.6640625" customWidth="1"/>
    <col min="6" max="8" width="0" style="4" hidden="1" customWidth="1"/>
    <col min="9" max="14" width="0" style="2" hidden="1" customWidth="1"/>
    <col min="15" max="16384" width="8.88671875" style="2" hidden="1"/>
  </cols>
  <sheetData>
    <row r="1" spans="2:11" ht="15" customHeight="1" x14ac:dyDescent="0.3">
      <c r="E1" s="43"/>
    </row>
    <row r="2" spans="2:11" s="49" customFormat="1" ht="20.100000000000001" customHeight="1" x14ac:dyDescent="0.3">
      <c r="B2" s="63" t="s">
        <v>131</v>
      </c>
      <c r="C2" s="139" t="str">
        <f>nrProject</f>
        <v>&lt; Projectnaam &gt;</v>
      </c>
      <c r="D2" s="139"/>
      <c r="E2" s="51"/>
      <c r="F2" s="48"/>
      <c r="G2" s="47"/>
      <c r="H2" s="48"/>
      <c r="J2" s="52"/>
      <c r="K2" s="53"/>
    </row>
    <row r="3" spans="2:11" ht="15" customHeight="1" x14ac:dyDescent="0.3">
      <c r="E3" s="43"/>
    </row>
    <row r="4" spans="2:11" s="6" customFormat="1" x14ac:dyDescent="0.3">
      <c r="B4" s="78" t="s">
        <v>65</v>
      </c>
      <c r="C4" s="93" t="s">
        <v>66</v>
      </c>
      <c r="D4" s="94" t="s">
        <v>75</v>
      </c>
      <c r="E4"/>
    </row>
    <row r="5" spans="2:11" s="1" customFormat="1" ht="43.2" x14ac:dyDescent="0.3">
      <c r="B5" s="96" t="s">
        <v>89</v>
      </c>
      <c r="C5" s="95" t="s">
        <v>49</v>
      </c>
      <c r="D5" s="44"/>
      <c r="E5"/>
      <c r="F5" s="5"/>
      <c r="G5" s="5"/>
      <c r="H5" s="5"/>
    </row>
    <row r="6" spans="2:11" s="1" customFormat="1" x14ac:dyDescent="0.3">
      <c r="B6" s="55" t="s">
        <v>90</v>
      </c>
      <c r="C6" s="97" t="s">
        <v>10</v>
      </c>
      <c r="D6" s="140"/>
      <c r="E6"/>
      <c r="F6" s="5"/>
      <c r="G6" s="5"/>
      <c r="H6" s="5"/>
    </row>
    <row r="7" spans="2:11" s="1" customFormat="1" ht="28.8" x14ac:dyDescent="0.3">
      <c r="B7" s="54"/>
      <c r="C7" s="38" t="s">
        <v>140</v>
      </c>
      <c r="D7" s="141"/>
      <c r="E7"/>
      <c r="F7" s="5"/>
      <c r="G7" s="5"/>
      <c r="H7" s="5"/>
    </row>
    <row r="8" spans="2:11" s="1" customFormat="1" ht="57.6" x14ac:dyDescent="0.3">
      <c r="B8" s="56" t="s">
        <v>91</v>
      </c>
      <c r="C8" s="57" t="s">
        <v>141</v>
      </c>
      <c r="D8" s="137"/>
      <c r="E8"/>
      <c r="F8" s="5"/>
      <c r="G8" s="5"/>
      <c r="H8" s="5"/>
    </row>
    <row r="9" spans="2:11" s="1" customFormat="1" ht="43.2" x14ac:dyDescent="0.3">
      <c r="B9" s="54"/>
      <c r="C9" s="114" t="s">
        <v>177</v>
      </c>
      <c r="D9" s="138"/>
      <c r="E9"/>
      <c r="F9" s="5"/>
      <c r="G9" s="5"/>
      <c r="H9" s="5"/>
    </row>
    <row r="10" spans="2:11" s="1" customFormat="1" ht="28.8" x14ac:dyDescent="0.3">
      <c r="B10" s="56" t="s">
        <v>92</v>
      </c>
      <c r="C10" s="57" t="s">
        <v>142</v>
      </c>
      <c r="D10" s="137"/>
      <c r="E10"/>
      <c r="F10" s="5"/>
      <c r="G10" s="5"/>
      <c r="H10" s="5"/>
    </row>
    <row r="11" spans="2:11" s="1" customFormat="1" ht="28.8" x14ac:dyDescent="0.3">
      <c r="B11" s="54"/>
      <c r="C11" s="38" t="s">
        <v>138</v>
      </c>
      <c r="D11" s="138"/>
      <c r="E11"/>
      <c r="F11" s="5"/>
      <c r="G11" s="5"/>
      <c r="H11" s="5"/>
    </row>
    <row r="12" spans="2:11" s="1" customFormat="1" ht="28.8" x14ac:dyDescent="0.3">
      <c r="B12" s="56" t="s">
        <v>93</v>
      </c>
      <c r="C12" s="57" t="s">
        <v>14</v>
      </c>
      <c r="D12" s="137"/>
      <c r="E12"/>
      <c r="F12" s="5"/>
      <c r="G12" s="5"/>
      <c r="H12" s="5"/>
    </row>
    <row r="13" spans="2:11" s="1" customFormat="1" ht="28.8" x14ac:dyDescent="0.3">
      <c r="B13" s="54"/>
      <c r="C13" s="38" t="s">
        <v>38</v>
      </c>
      <c r="D13" s="138"/>
      <c r="E13"/>
      <c r="F13" s="5"/>
      <c r="G13" s="5"/>
      <c r="H13" s="5"/>
    </row>
    <row r="14" spans="2:11" s="1" customFormat="1" ht="43.2" x14ac:dyDescent="0.3">
      <c r="B14" s="54" t="s">
        <v>94</v>
      </c>
      <c r="C14" s="37" t="s">
        <v>12</v>
      </c>
      <c r="D14" s="44"/>
      <c r="E14"/>
      <c r="F14" s="5"/>
      <c r="G14" s="5"/>
      <c r="H14" s="5"/>
    </row>
    <row r="15" spans="2:11" s="1" customFormat="1" ht="43.2" x14ac:dyDescent="0.3">
      <c r="B15" s="54" t="s">
        <v>95</v>
      </c>
      <c r="C15" s="37" t="s">
        <v>13</v>
      </c>
      <c r="D15" s="44"/>
      <c r="E15"/>
      <c r="F15" s="5"/>
      <c r="G15" s="5"/>
      <c r="H15" s="5"/>
    </row>
    <row r="16" spans="2:11" s="1" customFormat="1" ht="43.2" x14ac:dyDescent="0.3">
      <c r="B16" s="56" t="s">
        <v>96</v>
      </c>
      <c r="C16" s="57" t="s">
        <v>139</v>
      </c>
      <c r="D16" s="137"/>
      <c r="E16"/>
      <c r="F16" s="5"/>
      <c r="G16" s="5"/>
      <c r="H16" s="5"/>
    </row>
    <row r="17" spans="2:8" s="1" customFormat="1" ht="28.8" x14ac:dyDescent="0.3">
      <c r="B17" s="54"/>
      <c r="C17" s="38" t="s">
        <v>39</v>
      </c>
      <c r="D17" s="138"/>
      <c r="E17"/>
      <c r="F17" s="5"/>
      <c r="G17" s="5"/>
      <c r="H17" s="5"/>
    </row>
    <row r="18" spans="2:8" s="20" customFormat="1" x14ac:dyDescent="0.3">
      <c r="B18" s="23"/>
      <c r="C18" s="21"/>
      <c r="D18" s="22"/>
      <c r="E18"/>
    </row>
    <row r="19" spans="2:8" s="6" customFormat="1" x14ac:dyDescent="0.3">
      <c r="B19" s="78" t="s">
        <v>64</v>
      </c>
      <c r="C19" s="93"/>
      <c r="D19" s="94"/>
      <c r="E19"/>
    </row>
    <row r="20" spans="2:8" s="24" customFormat="1" x14ac:dyDescent="0.3">
      <c r="B20" s="8"/>
      <c r="C20" s="25" t="s">
        <v>83</v>
      </c>
      <c r="D20" s="45">
        <f>COUNTIFS(D5:D16,"ja")</f>
        <v>0</v>
      </c>
      <c r="E20"/>
    </row>
    <row r="21" spans="2:8" s="24" customFormat="1" x14ac:dyDescent="0.3">
      <c r="B21" s="8"/>
      <c r="C21" s="25" t="s">
        <v>84</v>
      </c>
      <c r="D21" s="45">
        <f>COUNTIFS(D5:D16,"neen")</f>
        <v>0</v>
      </c>
      <c r="E21"/>
    </row>
    <row r="22" spans="2:8" s="24" customFormat="1" x14ac:dyDescent="0.3">
      <c r="B22" s="8"/>
      <c r="C22" s="25" t="s">
        <v>85</v>
      </c>
      <c r="D22" s="45">
        <f>COUNTIFS(D5:D16,"nvt")</f>
        <v>0</v>
      </c>
      <c r="E22"/>
    </row>
    <row r="23" spans="2:8" s="24" customFormat="1" x14ac:dyDescent="0.3">
      <c r="B23" s="8"/>
      <c r="C23" s="25" t="s">
        <v>86</v>
      </c>
      <c r="D23" s="45">
        <f>D20+D21</f>
        <v>0</v>
      </c>
      <c r="E23"/>
    </row>
    <row r="24" spans="2:8" s="24" customFormat="1" x14ac:dyDescent="0.3">
      <c r="B24" s="8"/>
      <c r="C24" s="25" t="s">
        <v>87</v>
      </c>
      <c r="D24" s="46" t="str">
        <f>IFERROR(D20/D23,"")</f>
        <v/>
      </c>
      <c r="E24"/>
    </row>
    <row r="25" spans="2:8" s="24" customFormat="1" x14ac:dyDescent="0.3">
      <c r="B25" s="8"/>
      <c r="C25" s="25"/>
      <c r="D25" s="26"/>
      <c r="E25"/>
    </row>
    <row r="26" spans="2:8" s="24" customFormat="1" x14ac:dyDescent="0.3">
      <c r="B26" s="8"/>
      <c r="C26" s="27" t="s">
        <v>88</v>
      </c>
      <c r="D26" s="88" t="str">
        <f>IF(D24="","",IF(D24&lt;0.5,"niet voldaan",IF(D24&lt;0.75,"goed",IF(D24&lt;0.9,"beter","uitstekend"))))</f>
        <v/>
      </c>
      <c r="E26"/>
    </row>
    <row r="27" spans="2:8" s="29" customFormat="1" x14ac:dyDescent="0.3">
      <c r="B27" s="24"/>
      <c r="C27" s="28"/>
      <c r="D27" s="10"/>
      <c r="E27"/>
      <c r="F27" s="24"/>
      <c r="G27" s="24"/>
      <c r="H27" s="24"/>
    </row>
    <row r="28" spans="2:8" s="29" customFormat="1" hidden="1" x14ac:dyDescent="0.3">
      <c r="B28" s="24"/>
      <c r="C28" s="28"/>
      <c r="D28" s="10"/>
      <c r="E28"/>
      <c r="F28" s="24"/>
      <c r="G28" s="24"/>
      <c r="H28" s="24"/>
    </row>
    <row r="29" spans="2:8" hidden="1" x14ac:dyDescent="0.3"/>
    <row r="30" spans="2:8" hidden="1" x14ac:dyDescent="0.3"/>
    <row r="31" spans="2:8" hidden="1" x14ac:dyDescent="0.3"/>
    <row r="32" spans="2:8" hidden="1" x14ac:dyDescent="0.3"/>
  </sheetData>
  <sheetProtection algorithmName="SHA-512" hashValue="HwhCEJ4tDzHncWJzaMOHNzd5MD31lHoOoxC/UYOvrcDTrIyFa4CFlnO0MJoIt4oyEJFf2HI4LpuB8CicHX5UHg==" saltValue="53se/+cEUWLLkiaOTBX/gA==" spinCount="100000" sheet="1" formatColumns="0" formatRows="0" insertColumns="0" insertRows="0"/>
  <mergeCells count="6">
    <mergeCell ref="D16:D17"/>
    <mergeCell ref="D12:D13"/>
    <mergeCell ref="D10:D11"/>
    <mergeCell ref="D8:D9"/>
    <mergeCell ref="C2:D2"/>
    <mergeCell ref="D6:D7"/>
  </mergeCells>
  <phoneticPr fontId="16" type="noConversion"/>
  <conditionalFormatting sqref="D26">
    <cfRule type="cellIs" dxfId="14" priority="1" operator="equal">
      <formula>"niet voldaan"</formula>
    </cfRule>
    <cfRule type="cellIs" dxfId="13" priority="2" operator="equal">
      <formula>"uitstekend"</formula>
    </cfRule>
    <cfRule type="cellIs" dxfId="12" priority="3" operator="equal">
      <formula>"beter"</formula>
    </cfRule>
    <cfRule type="cellIs" dxfId="11" priority="4" operator="equal">
      <formula>"goed"</formula>
    </cfRule>
    <cfRule type="cellIs" dxfId="10" priority="5" operator="equal">
      <formula>"matig"</formula>
    </cfRule>
  </conditionalFormatting>
  <dataValidations count="1">
    <dataValidation type="list" allowBlank="1" sqref="D5:D6 D8:D17" xr:uid="{1CA9EE64-7822-466D-8AEF-5E1D198DA84D}">
      <formula1>nrKeuze</formula1>
    </dataValidation>
  </dataValidations>
  <hyperlinks>
    <hyperlink ref="C9" r:id="rId1" xr:uid="{70F4D8F0-0FF8-47BF-BF3E-622871468B8D}"/>
  </hyperlinks>
  <pageMargins left="0.70866141732283472" right="0.70866141732283472" top="1.4960629921259843" bottom="0.98425196850393704" header="0.51181102362204722" footer="0.31496062992125984"/>
  <pageSetup paperSize="9" scale="66" orientation="portrait" r:id="rId2"/>
  <headerFooter scaleWithDoc="0">
    <oddHeader>&amp;L&amp;"Calibri,Regular"&amp;K000000&amp;G</oddHeader>
    <oddFooter>&amp;L&amp;"Calibri,Standaard"&amp;9&amp;K000000&amp;G&amp;C&amp;"Calibri,Standaard"&amp;8&amp;K000000&amp;D
&amp;R&amp;"Calibri,Standaard"&amp;9&amp;K000000&amp;G</oddFooter>
  </headerFooter>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G42"/>
  <sheetViews>
    <sheetView showGridLines="0" zoomScaleNormal="100" workbookViewId="0"/>
  </sheetViews>
  <sheetFormatPr defaultColWidth="0" defaultRowHeight="14.4" zeroHeight="1" x14ac:dyDescent="0.3"/>
  <cols>
    <col min="1" max="1" width="2.33203125" style="115" customWidth="1"/>
    <col min="2" max="2" width="35.6640625" style="115" customWidth="1"/>
    <col min="3" max="3" width="70.6640625" style="115" customWidth="1"/>
    <col min="4" max="4" width="25.6640625" style="115" customWidth="1"/>
    <col min="5" max="5" width="11" style="115" customWidth="1"/>
    <col min="6" max="6" width="2.88671875" style="115" customWidth="1"/>
    <col min="7" max="7" width="12.21875" style="115" hidden="1" customWidth="1"/>
    <col min="8" max="16384" width="8.88671875" style="115" hidden="1"/>
  </cols>
  <sheetData>
    <row r="1" spans="1:7" ht="15" customHeight="1" x14ac:dyDescent="0.3">
      <c r="A1" s="2"/>
      <c r="B1" s="2"/>
      <c r="C1" s="3"/>
      <c r="D1" s="3"/>
      <c r="E1" s="4"/>
      <c r="F1" s="116"/>
      <c r="G1" s="9"/>
    </row>
    <row r="2" spans="1:7" ht="20.100000000000001" customHeight="1" x14ac:dyDescent="0.3">
      <c r="A2" s="49"/>
      <c r="B2" s="109" t="s">
        <v>132</v>
      </c>
      <c r="C2" s="139" t="str">
        <f>nrProject</f>
        <v>&lt; Projectnaam &gt;</v>
      </c>
      <c r="D2" s="139"/>
      <c r="E2" s="139"/>
      <c r="F2" s="117"/>
      <c r="G2" s="47"/>
    </row>
    <row r="3" spans="1:7" ht="15" customHeight="1" x14ac:dyDescent="0.3">
      <c r="A3" s="29"/>
      <c r="B3" s="29"/>
      <c r="C3" s="10"/>
      <c r="D3" s="10"/>
      <c r="E3" s="24"/>
      <c r="F3" s="116"/>
      <c r="G3" s="29"/>
    </row>
    <row r="4" spans="1:7" x14ac:dyDescent="0.3">
      <c r="A4" s="6"/>
      <c r="B4" s="78" t="s">
        <v>65</v>
      </c>
      <c r="C4" s="102" t="s">
        <v>66</v>
      </c>
      <c r="D4" s="94" t="s">
        <v>101</v>
      </c>
      <c r="E4" s="94" t="s">
        <v>26</v>
      </c>
      <c r="G4" s="6"/>
    </row>
    <row r="5" spans="1:7" ht="30" customHeight="1" x14ac:dyDescent="0.3">
      <c r="A5" s="17"/>
      <c r="B5" s="96" t="s">
        <v>97</v>
      </c>
      <c r="C5" s="103" t="s">
        <v>11</v>
      </c>
      <c r="D5" s="105"/>
      <c r="E5" s="106">
        <v>0.2</v>
      </c>
      <c r="G5" s="17"/>
    </row>
    <row r="6" spans="1:7" ht="28.8" x14ac:dyDescent="0.3">
      <c r="A6" s="17"/>
      <c r="B6" s="96" t="s">
        <v>104</v>
      </c>
      <c r="C6" s="103" t="s">
        <v>105</v>
      </c>
      <c r="D6" s="105"/>
      <c r="E6" s="106">
        <v>0.5</v>
      </c>
      <c r="G6" s="17"/>
    </row>
    <row r="7" spans="1:7" ht="30" customHeight="1" x14ac:dyDescent="0.3">
      <c r="A7" s="17"/>
      <c r="B7" s="96" t="s">
        <v>98</v>
      </c>
      <c r="C7" s="103" t="s">
        <v>28</v>
      </c>
      <c r="D7" s="105"/>
      <c r="E7" s="106">
        <v>0.3</v>
      </c>
      <c r="G7" s="17"/>
    </row>
    <row r="8" spans="1:7" x14ac:dyDescent="0.3">
      <c r="A8" s="2"/>
      <c r="B8" s="104"/>
      <c r="C8" s="76"/>
      <c r="D8" s="76"/>
      <c r="E8" s="76"/>
      <c r="G8" s="9"/>
    </row>
    <row r="9" spans="1:7" x14ac:dyDescent="0.3">
      <c r="A9" s="6"/>
      <c r="B9" s="78" t="s">
        <v>64</v>
      </c>
      <c r="C9" s="93"/>
      <c r="D9" s="94"/>
      <c r="E9" s="107">
        <f>SUM(E5:E7)</f>
        <v>1</v>
      </c>
      <c r="G9" s="6"/>
    </row>
    <row r="10" spans="1:7" x14ac:dyDescent="0.3">
      <c r="A10" s="24"/>
      <c r="B10" s="8"/>
      <c r="C10" s="25" t="s">
        <v>99</v>
      </c>
      <c r="D10" s="45">
        <f>G10</f>
        <v>3</v>
      </c>
      <c r="E10" s="24"/>
      <c r="G10" s="70">
        <f>3*SUM(E5,E6*IF(D6="nvt",0,1),E7*IF(D7="nvt",0,1))</f>
        <v>3</v>
      </c>
    </row>
    <row r="11" spans="1:7" x14ac:dyDescent="0.3">
      <c r="A11" s="29"/>
      <c r="B11" s="8"/>
      <c r="C11" s="25" t="s">
        <v>100</v>
      </c>
      <c r="D11" s="101" t="str">
        <f>G11</f>
        <v/>
      </c>
      <c r="E11" s="24"/>
      <c r="G11" s="70" t="str">
        <f>IFERROR((SUM(MID(D5,12,1)*E5,IF(D6="ja",1,0)*E6*3,IF(D7="ja",1,0)*E7*3)),"")</f>
        <v/>
      </c>
    </row>
    <row r="12" spans="1:7" x14ac:dyDescent="0.3">
      <c r="A12" s="29"/>
      <c r="B12" s="8"/>
      <c r="C12" s="25"/>
      <c r="D12" s="32"/>
      <c r="E12" s="24"/>
      <c r="G12" s="29"/>
    </row>
    <row r="13" spans="1:7" x14ac:dyDescent="0.3">
      <c r="A13" s="29"/>
      <c r="B13" s="8"/>
      <c r="C13" s="27" t="s">
        <v>88</v>
      </c>
      <c r="D13" s="88" t="str">
        <f>G13</f>
        <v/>
      </c>
      <c r="E13" s="24"/>
      <c r="G13" s="70" t="str">
        <f>IF(D11="","",IF(D11&lt;1,"niet voldoende",IF(D11&lt;2,"goed",IF(D11&lt;2.7,"beter","uitstekend"))))</f>
        <v/>
      </c>
    </row>
    <row r="14" spans="1:7" x14ac:dyDescent="0.3">
      <c r="A14" s="2"/>
      <c r="B14" s="104"/>
      <c r="C14" s="76"/>
      <c r="D14" s="76"/>
      <c r="E14" s="76"/>
      <c r="G14" s="9"/>
    </row>
    <row r="15" spans="1:7" x14ac:dyDescent="0.3">
      <c r="A15" s="6"/>
      <c r="B15" s="78" t="s">
        <v>103</v>
      </c>
      <c r="C15" s="93"/>
      <c r="D15" s="94"/>
      <c r="E15" s="94"/>
      <c r="G15" s="6"/>
    </row>
    <row r="16" spans="1:7" ht="75.599999999999994" customHeight="1" x14ac:dyDescent="0.3">
      <c r="A16" s="2"/>
      <c r="B16" s="146" t="s">
        <v>29</v>
      </c>
      <c r="C16" s="147"/>
      <c r="D16" s="147"/>
      <c r="E16" s="147"/>
      <c r="G16" s="9"/>
    </row>
    <row r="17" spans="1:7" x14ac:dyDescent="0.3">
      <c r="A17" s="2"/>
      <c r="B17" s="146" t="s">
        <v>30</v>
      </c>
      <c r="C17" s="147"/>
      <c r="D17" s="147"/>
      <c r="E17" s="147"/>
      <c r="G17" s="9"/>
    </row>
    <row r="18" spans="1:7" x14ac:dyDescent="0.3">
      <c r="A18" s="2"/>
      <c r="B18" s="75"/>
      <c r="C18" s="76"/>
      <c r="D18" s="76"/>
      <c r="E18" s="76"/>
      <c r="G18" s="9"/>
    </row>
    <row r="19" spans="1:7" x14ac:dyDescent="0.3">
      <c r="A19" s="2"/>
      <c r="B19" s="144" t="s">
        <v>115</v>
      </c>
      <c r="C19" s="145"/>
      <c r="D19" s="110"/>
      <c r="E19" s="58"/>
      <c r="G19" s="9"/>
    </row>
    <row r="20" spans="1:7" x14ac:dyDescent="0.3">
      <c r="A20" s="2"/>
      <c r="B20" s="142" t="s">
        <v>153</v>
      </c>
      <c r="C20" s="143"/>
      <c r="D20" s="143"/>
      <c r="E20" s="143"/>
      <c r="G20" s="9"/>
    </row>
    <row r="21" spans="1:7" x14ac:dyDescent="0.3">
      <c r="A21" s="2"/>
      <c r="B21" s="142" t="s">
        <v>164</v>
      </c>
      <c r="C21" s="143"/>
      <c r="D21" s="143"/>
      <c r="E21" s="143"/>
      <c r="G21" s="9"/>
    </row>
    <row r="22" spans="1:7" x14ac:dyDescent="0.3">
      <c r="A22" s="2"/>
      <c r="B22" s="142" t="s">
        <v>165</v>
      </c>
      <c r="C22" s="143"/>
      <c r="D22" s="143"/>
      <c r="E22" s="143"/>
      <c r="G22" s="9"/>
    </row>
    <row r="23" spans="1:7" x14ac:dyDescent="0.3">
      <c r="A23" s="2"/>
      <c r="B23" s="142" t="s">
        <v>166</v>
      </c>
      <c r="C23" s="143"/>
      <c r="D23" s="143"/>
      <c r="E23" s="143"/>
      <c r="G23" s="9"/>
    </row>
    <row r="24" spans="1:7" x14ac:dyDescent="0.3">
      <c r="A24" s="2"/>
      <c r="B24" s="142" t="s">
        <v>167</v>
      </c>
      <c r="C24" s="143"/>
      <c r="D24" s="143"/>
      <c r="E24" s="143"/>
      <c r="G24" s="9"/>
    </row>
    <row r="25" spans="1:7" x14ac:dyDescent="0.3">
      <c r="A25" s="2"/>
      <c r="B25" s="142" t="s">
        <v>168</v>
      </c>
      <c r="C25" s="143"/>
      <c r="D25" s="143"/>
      <c r="E25" s="143"/>
      <c r="G25" s="9"/>
    </row>
    <row r="26" spans="1:7" x14ac:dyDescent="0.3">
      <c r="A26" s="2"/>
      <c r="B26" s="75"/>
      <c r="C26" s="76"/>
      <c r="D26" s="76"/>
      <c r="E26" s="76"/>
      <c r="G26" s="9"/>
    </row>
    <row r="27" spans="1:7" x14ac:dyDescent="0.3">
      <c r="A27" s="2"/>
      <c r="B27" s="144" t="s">
        <v>116</v>
      </c>
      <c r="C27" s="145"/>
      <c r="D27" s="110"/>
      <c r="E27" s="58"/>
      <c r="G27" s="9"/>
    </row>
    <row r="28" spans="1:7" x14ac:dyDescent="0.3">
      <c r="A28" s="2"/>
      <c r="B28" s="142" t="s">
        <v>159</v>
      </c>
      <c r="C28" s="143"/>
      <c r="D28" s="143"/>
      <c r="E28" s="143"/>
      <c r="G28" s="9"/>
    </row>
    <row r="29" spans="1:7" x14ac:dyDescent="0.3">
      <c r="A29" s="2"/>
      <c r="B29" s="142" t="s">
        <v>160</v>
      </c>
      <c r="C29" s="143"/>
      <c r="D29" s="143"/>
      <c r="E29" s="143"/>
      <c r="G29" s="9"/>
    </row>
    <row r="30" spans="1:7" x14ac:dyDescent="0.3">
      <c r="A30" s="2"/>
      <c r="B30" s="142" t="s">
        <v>161</v>
      </c>
      <c r="C30" s="143"/>
      <c r="D30" s="143"/>
      <c r="E30" s="143"/>
      <c r="G30" s="9"/>
    </row>
    <row r="31" spans="1:7" x14ac:dyDescent="0.3">
      <c r="A31" s="2"/>
      <c r="B31" s="142" t="s">
        <v>162</v>
      </c>
      <c r="C31" s="143"/>
      <c r="D31" s="143"/>
      <c r="E31" s="143"/>
      <c r="G31" s="9"/>
    </row>
    <row r="32" spans="1:7" x14ac:dyDescent="0.3">
      <c r="A32" s="2"/>
      <c r="B32" s="142" t="s">
        <v>163</v>
      </c>
      <c r="C32" s="143"/>
      <c r="D32" s="143"/>
      <c r="E32" s="143"/>
      <c r="G32" s="9"/>
    </row>
    <row r="33" spans="1:7" x14ac:dyDescent="0.3">
      <c r="A33" s="2"/>
      <c r="B33" s="111"/>
      <c r="C33" s="112"/>
      <c r="D33" s="76"/>
      <c r="E33" s="76"/>
      <c r="G33" s="9"/>
    </row>
    <row r="34" spans="1:7" x14ac:dyDescent="0.3">
      <c r="A34" s="2"/>
      <c r="B34" s="144" t="s">
        <v>117</v>
      </c>
      <c r="C34" s="145"/>
      <c r="D34" s="110"/>
      <c r="E34" s="58"/>
      <c r="G34" s="9"/>
    </row>
    <row r="35" spans="1:7" x14ac:dyDescent="0.3">
      <c r="A35" s="2"/>
      <c r="B35" s="142" t="s">
        <v>155</v>
      </c>
      <c r="C35" s="143"/>
      <c r="D35" s="143"/>
      <c r="E35" s="143"/>
      <c r="G35" s="9"/>
    </row>
    <row r="36" spans="1:7" x14ac:dyDescent="0.3">
      <c r="A36" s="2"/>
      <c r="B36" s="142" t="s">
        <v>156</v>
      </c>
      <c r="C36" s="143"/>
      <c r="D36" s="143"/>
      <c r="E36" s="143"/>
      <c r="G36" s="9"/>
    </row>
    <row r="37" spans="1:7" x14ac:dyDescent="0.3">
      <c r="A37" s="2"/>
      <c r="B37" s="142" t="s">
        <v>157</v>
      </c>
      <c r="C37" s="143"/>
      <c r="D37" s="143"/>
      <c r="E37" s="143"/>
      <c r="G37" s="9"/>
    </row>
    <row r="38" spans="1:7" x14ac:dyDescent="0.3">
      <c r="A38" s="2"/>
      <c r="B38" s="142" t="s">
        <v>158</v>
      </c>
      <c r="C38" s="143"/>
      <c r="D38" s="143"/>
      <c r="E38" s="143"/>
      <c r="G38" s="9"/>
    </row>
    <row r="39" spans="1:7" x14ac:dyDescent="0.3">
      <c r="A39" s="2"/>
      <c r="B39" s="142" t="s">
        <v>154</v>
      </c>
      <c r="C39" s="143"/>
      <c r="D39" s="143"/>
      <c r="E39" s="143"/>
      <c r="G39" s="9"/>
    </row>
    <row r="40" spans="1:7" x14ac:dyDescent="0.3">
      <c r="A40" s="2"/>
      <c r="B40" s="76"/>
      <c r="C40" s="76"/>
      <c r="D40" s="76"/>
      <c r="E40" s="76"/>
      <c r="G40" s="9"/>
    </row>
    <row r="41" spans="1:7" hidden="1" x14ac:dyDescent="0.3"/>
    <row r="42" spans="1:7" hidden="1" x14ac:dyDescent="0.3"/>
  </sheetData>
  <sheetProtection algorithmName="SHA-512" hashValue="4xhV/dP3jtk83F89xgbosSYjLpgadudo5QxCoK7zZVeFFs40trPlQhl5/uroh5Rex8f1DsO++NUDK/4/A8+gIA==" saltValue="C4cVRdrdxNOiA7WCWkt8Jw==" spinCount="100000" sheet="1" formatColumns="0" formatRows="0" insertColumns="0" insertRows="0"/>
  <mergeCells count="22">
    <mergeCell ref="C2:E2"/>
    <mergeCell ref="B31:E31"/>
    <mergeCell ref="B32:E32"/>
    <mergeCell ref="B28:E28"/>
    <mergeCell ref="B35:E35"/>
    <mergeCell ref="B16:E16"/>
    <mergeCell ref="B17:E17"/>
    <mergeCell ref="B36:E36"/>
    <mergeCell ref="B37:E37"/>
    <mergeCell ref="B38:E38"/>
    <mergeCell ref="B39:E39"/>
    <mergeCell ref="B19:C19"/>
    <mergeCell ref="B27:C27"/>
    <mergeCell ref="B34:C34"/>
    <mergeCell ref="B20:E20"/>
    <mergeCell ref="B29:E29"/>
    <mergeCell ref="B30:E30"/>
    <mergeCell ref="B21:E21"/>
    <mergeCell ref="B22:E22"/>
    <mergeCell ref="B23:E23"/>
    <mergeCell ref="B24:E24"/>
    <mergeCell ref="B25:E25"/>
  </mergeCells>
  <phoneticPr fontId="16" type="noConversion"/>
  <conditionalFormatting sqref="D13">
    <cfRule type="cellIs" dxfId="9" priority="1" operator="equal">
      <formula>"uitstekend"</formula>
    </cfRule>
    <cfRule type="cellIs" dxfId="8" priority="2" operator="equal">
      <formula>"beter"</formula>
    </cfRule>
    <cfRule type="cellIs" dxfId="7" priority="3" operator="equal">
      <formula>"goed"</formula>
    </cfRule>
    <cfRule type="cellIs" dxfId="6" priority="4" operator="equal">
      <formula>"matig"</formula>
    </cfRule>
  </conditionalFormatting>
  <dataValidations count="2">
    <dataValidation type="list" allowBlank="1" sqref="D5" xr:uid="{9C430891-1090-465A-AF35-56C7C4AD5508}">
      <formula1>nrLocatie</formula1>
    </dataValidation>
    <dataValidation type="list" allowBlank="1" sqref="D6:D7" xr:uid="{C3F0DF04-692B-4E41-AAEB-242A296F1B46}">
      <formula1>nrKeuze</formula1>
    </dataValidation>
  </dataValidations>
  <pageMargins left="0.70866141732283472" right="0.70866141732283472" top="1.4960629921259843" bottom="0.98425196850393704" header="0.51181102362204722" footer="0.31496062992125984"/>
  <pageSetup paperSize="9" scale="61" fitToHeight="0" orientation="portrait" r:id="rId1"/>
  <headerFooter scaleWithDoc="0">
    <oddHeader>&amp;L&amp;"Calibri,Regular"&amp;K000000&amp;G</oddHeader>
    <oddFooter>&amp;L&amp;"Calibri,Standaard"&amp;9&amp;K000000&amp;G&amp;C&amp;"Calibri,Standaard"&amp;8&amp;K000000&amp;D
&amp;R&amp;"Calibri,Standaard"&amp;9&amp;K000000&amp;G</oddFooter>
  </headerFooter>
  <legacy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58B9D-ADA7-47DA-A77D-B3EB27843FA6}">
  <sheetPr codeName="Sheet6"/>
  <dimension ref="B2:H8"/>
  <sheetViews>
    <sheetView workbookViewId="0">
      <selection activeCell="H3" sqref="H3:H5"/>
    </sheetView>
  </sheetViews>
  <sheetFormatPr defaultRowHeight="14.4" x14ac:dyDescent="0.3"/>
  <cols>
    <col min="1" max="1" width="4.33203125" customWidth="1"/>
    <col min="2" max="2" width="9.109375" style="69"/>
    <col min="3" max="3" width="3.6640625" customWidth="1"/>
    <col min="4" max="4" width="9.109375" style="69"/>
    <col min="5" max="5" width="3.6640625" customWidth="1"/>
    <col min="7" max="7" width="3.6640625" customWidth="1"/>
    <col min="8" max="8" width="14.109375" bestFit="1" customWidth="1"/>
  </cols>
  <sheetData>
    <row r="2" spans="2:8" x14ac:dyDescent="0.3">
      <c r="B2" s="69" t="s">
        <v>119</v>
      </c>
      <c r="D2" s="69" t="s">
        <v>120</v>
      </c>
      <c r="F2" t="s">
        <v>122</v>
      </c>
      <c r="H2" t="s">
        <v>123</v>
      </c>
    </row>
    <row r="3" spans="2:8" x14ac:dyDescent="0.3">
      <c r="B3" s="69">
        <v>0</v>
      </c>
      <c r="D3" s="69">
        <v>0</v>
      </c>
      <c r="F3" t="s">
        <v>6</v>
      </c>
      <c r="H3" t="s">
        <v>27</v>
      </c>
    </row>
    <row r="4" spans="2:8" x14ac:dyDescent="0.3">
      <c r="B4" s="69">
        <v>1</v>
      </c>
      <c r="D4" s="69">
        <v>1</v>
      </c>
      <c r="F4" t="s">
        <v>121</v>
      </c>
      <c r="H4" t="s">
        <v>124</v>
      </c>
    </row>
    <row r="5" spans="2:8" x14ac:dyDescent="0.3">
      <c r="D5" s="69">
        <v>2</v>
      </c>
      <c r="F5" t="s">
        <v>118</v>
      </c>
      <c r="H5" t="s">
        <v>125</v>
      </c>
    </row>
    <row r="6" spans="2:8" x14ac:dyDescent="0.3">
      <c r="D6" s="69">
        <v>3</v>
      </c>
    </row>
    <row r="7" spans="2:8" x14ac:dyDescent="0.3">
      <c r="D7" s="69">
        <v>4</v>
      </c>
    </row>
    <row r="8" spans="2:8" x14ac:dyDescent="0.3">
      <c r="D8" s="69">
        <v>5</v>
      </c>
    </row>
  </sheetData>
  <pageMargins left="0.7" right="0.7" top="0.75" bottom="0.75" header="0.3" footer="0.3"/>
  <pageSetup paperSize="9" orientation="portrait" r:id="rId1"/>
  <tableParts count="4">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5F9641C788E684F95C48FB5B8278D91" ma:contentTypeVersion="9" ma:contentTypeDescription="Een nieuw document maken." ma:contentTypeScope="" ma:versionID="a1cc52c94343dedd78b36ccd06e9fba9">
  <xsd:schema xmlns:xsd="http://www.w3.org/2001/XMLSchema" xmlns:xs="http://www.w3.org/2001/XMLSchema" xmlns:p="http://schemas.microsoft.com/office/2006/metadata/properties" xmlns:ns2="153d81a5-464b-4fb1-a2ac-718edfcdf0f2" xmlns:ns3="da59bcab-dc31-4d65-8696-ba653de1c564" targetNamespace="http://schemas.microsoft.com/office/2006/metadata/properties" ma:root="true" ma:fieldsID="bad6deb19735d560d743edc0909a6ec3" ns2:_="" ns3:_="">
    <xsd:import namespace="153d81a5-464b-4fb1-a2ac-718edfcdf0f2"/>
    <xsd:import namespace="da59bcab-dc31-4d65-8696-ba653de1c56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3d81a5-464b-4fb1-a2ac-718edfcdf0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a59bcab-dc31-4d65-8696-ba653de1c564"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CF60E5-64EF-4EFA-A18E-7A8975DD7028}">
  <ds:schemaRefs>
    <ds:schemaRef ds:uri="http://purl.org/dc/elements/1.1/"/>
    <ds:schemaRef ds:uri="153d81a5-464b-4fb1-a2ac-718edfcdf0f2"/>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da59bcab-dc31-4d65-8696-ba653de1c564"/>
    <ds:schemaRef ds:uri="http://www.w3.org/XML/1998/namespace"/>
  </ds:schemaRefs>
</ds:datastoreItem>
</file>

<file path=customXml/itemProps2.xml><?xml version="1.0" encoding="utf-8"?>
<ds:datastoreItem xmlns:ds="http://schemas.openxmlformats.org/officeDocument/2006/customXml" ds:itemID="{41276629-5EED-4B9B-AC98-38CC95E3ABFB}">
  <ds:schemaRefs>
    <ds:schemaRef ds:uri="http://schemas.microsoft.com/sharepoint/v3/contenttype/forms"/>
  </ds:schemaRefs>
</ds:datastoreItem>
</file>

<file path=customXml/itemProps3.xml><?xml version="1.0" encoding="utf-8"?>
<ds:datastoreItem xmlns:ds="http://schemas.openxmlformats.org/officeDocument/2006/customXml" ds:itemID="{A18C7A58-724E-4DE4-BF34-8A053E610A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3d81a5-464b-4fb1-a2ac-718edfcdf0f2"/>
    <ds:schemaRef ds:uri="da59bcab-dc31-4d65-8696-ba653de1c5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6</vt:i4>
      </vt:variant>
      <vt:variant>
        <vt:lpstr>Benoemde bereiken</vt:lpstr>
      </vt:variant>
      <vt:variant>
        <vt:i4>15</vt:i4>
      </vt:variant>
    </vt:vector>
  </HeadingPairs>
  <TitlesOfParts>
    <vt:vector size="21" baseType="lpstr">
      <vt:lpstr>Handleiding</vt:lpstr>
      <vt:lpstr>MOB1_openbaar vervoer</vt:lpstr>
      <vt:lpstr>MOB2_fiets</vt:lpstr>
      <vt:lpstr>MOB3_te voet</vt:lpstr>
      <vt:lpstr>MOB4_met de auto</vt:lpstr>
      <vt:lpstr>Keuzelijst</vt:lpstr>
      <vt:lpstr>Handleiding!Afdrukbereik</vt:lpstr>
      <vt:lpstr>'MOB1_openbaar vervoer'!Afdrukbereik</vt:lpstr>
      <vt:lpstr>MOB2_fiets!Afdrukbereik</vt:lpstr>
      <vt:lpstr>'MOB3_te voet'!Afdrukbereik</vt:lpstr>
      <vt:lpstr>'MOB4_met de auto'!Afdrukbereik</vt:lpstr>
      <vt:lpstr>Handleiding!Afdruktitels</vt:lpstr>
      <vt:lpstr>'MOB1_openbaar vervoer'!Afdruktitels</vt:lpstr>
      <vt:lpstr>MOB2_fiets!Afdruktitels</vt:lpstr>
      <vt:lpstr>'MOB3_te voet'!Afdruktitels</vt:lpstr>
      <vt:lpstr>'MOB4_met de auto'!Afdruktitels</vt:lpstr>
      <vt:lpstr>nr0To1</vt:lpstr>
      <vt:lpstr>nr0to5</vt:lpstr>
      <vt:lpstr>nrKeuze</vt:lpstr>
      <vt:lpstr>nrLocatie</vt:lpstr>
      <vt:lpstr>nrProject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Fuhr, Almut</dc:creator>
  <cp:keywords/>
  <cp:lastModifiedBy>Cousaert Christophe</cp:lastModifiedBy>
  <cp:lastPrinted>2019-02-16T09:59:47Z</cp:lastPrinted>
  <dcterms:created xsi:type="dcterms:W3CDTF">2018-09-18T12:22:57Z</dcterms:created>
  <dcterms:modified xsi:type="dcterms:W3CDTF">2021-03-05T05:46:27Z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0x010100D5F9641C788E684F95C48FB5B8278D91</vt:lpwstr>
  </property>
</Properties>
</file>