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vlaamseoverheid-my.sharepoint.com/personal/christophe_cousaert_vlaanderen_be/Documents/Back-up privaat/"/>
    </mc:Choice>
  </mc:AlternateContent>
  <xr:revisionPtr revIDLastSave="0" documentId="8_{D3414899-6455-4DEE-B007-01A5357C9F74}" xr6:coauthVersionLast="46" xr6:coauthVersionMax="46" xr10:uidLastSave="{00000000-0000-0000-0000-000000000000}"/>
  <bookViews>
    <workbookView xWindow="28680" yWindow="-120" windowWidth="29040" windowHeight="15840" activeTab="1" xr2:uid="{DAE8D596-F3C3-4066-99B5-6E812D99941D}"/>
  </bookViews>
  <sheets>
    <sheet name="handleiding" sheetId="2" r:id="rId1"/>
    <sheet name="MA3 rekenblad"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1" i="3" l="1"/>
  <c r="H31" i="3"/>
  <c r="J30" i="3"/>
  <c r="H30" i="3"/>
  <c r="J29" i="3"/>
  <c r="H29" i="3"/>
  <c r="J28" i="3"/>
  <c r="H28" i="3"/>
  <c r="J27" i="3"/>
  <c r="H27" i="3"/>
  <c r="J26" i="3"/>
  <c r="H26" i="3"/>
  <c r="J25" i="3"/>
  <c r="H25" i="3"/>
  <c r="J24" i="3"/>
  <c r="H24" i="3"/>
  <c r="J17" i="3"/>
  <c r="H17" i="3"/>
  <c r="J16" i="3"/>
  <c r="H16" i="3"/>
  <c r="J15" i="3"/>
  <c r="H15" i="3"/>
  <c r="G33" i="3"/>
  <c r="F33" i="3"/>
  <c r="E33" i="3"/>
  <c r="C33" i="3"/>
  <c r="G19" i="3"/>
  <c r="F19" i="3"/>
  <c r="E19" i="3"/>
  <c r="C19" i="3"/>
  <c r="H8" i="3"/>
  <c r="H9" i="3" s="1"/>
  <c r="J33" i="3" l="1"/>
  <c r="H20" i="3"/>
  <c r="J19" i="3"/>
  <c r="H34" i="3"/>
  <c r="H36" i="3" l="1"/>
  <c r="H38" i="3" s="1"/>
</calcChain>
</file>

<file path=xl/sharedStrings.xml><?xml version="1.0" encoding="utf-8"?>
<sst xmlns="http://schemas.openxmlformats.org/spreadsheetml/2006/main" count="51" uniqueCount="45">
  <si>
    <t>Nabijheid van voorzieningen</t>
  </si>
  <si>
    <r>
      <rPr>
        <b/>
        <sz val="12"/>
        <rFont val="Calibri"/>
        <family val="2"/>
      </rPr>
      <t>Klasse 1:</t>
    </r>
  </si>
  <si>
    <t>Afstand tot de voorziening</t>
  </si>
  <si>
    <r>
      <rPr>
        <sz val="10"/>
        <rFont val="Calibri"/>
        <family val="2"/>
      </rPr>
      <t>0-400 m</t>
    </r>
  </si>
  <si>
    <r>
      <rPr>
        <sz val="10"/>
        <rFont val="Calibri"/>
        <family val="2"/>
      </rPr>
      <t>401-800m</t>
    </r>
  </si>
  <si>
    <t>Kinderopvang</t>
  </si>
  <si>
    <r>
      <rPr>
        <sz val="10"/>
        <rFont val="Calibri"/>
        <family val="2"/>
      </rPr>
      <t>Supermarkt</t>
    </r>
  </si>
  <si>
    <r>
      <rPr>
        <sz val="10"/>
        <rFont val="Calibri"/>
        <family val="2"/>
      </rPr>
      <t>Publieke groene ruimte</t>
    </r>
  </si>
  <si>
    <r>
      <rPr>
        <b/>
        <sz val="10"/>
        <rFont val="Calibri"/>
        <family val="2"/>
      </rPr>
      <t>Wegingsfactor</t>
    </r>
  </si>
  <si>
    <r>
      <rPr>
        <b/>
        <sz val="10"/>
        <rFont val="Calibri"/>
        <family val="2"/>
      </rPr>
      <t>Subtotaal</t>
    </r>
  </si>
  <si>
    <r>
      <rPr>
        <b/>
        <sz val="12"/>
        <rFont val="Calibri"/>
        <family val="2"/>
      </rPr>
      <t>Totaal klasse 1</t>
    </r>
  </si>
  <si>
    <r>
      <rPr>
        <b/>
        <sz val="12"/>
        <rFont val="Calibri"/>
        <family val="2"/>
      </rPr>
      <t>Klasse 2:</t>
    </r>
  </si>
  <si>
    <r>
      <rPr>
        <sz val="10"/>
        <rFont val="Calibri"/>
        <family val="2"/>
      </rPr>
      <t>Postpunt/postkantoor</t>
    </r>
  </si>
  <si>
    <r>
      <rPr>
        <sz val="10"/>
        <rFont val="Calibri"/>
        <family val="2"/>
      </rPr>
      <t>Bank/geldautomaat</t>
    </r>
  </si>
  <si>
    <r>
      <rPr>
        <sz val="10"/>
        <rFont val="Calibri"/>
        <family val="2"/>
      </rPr>
      <t>Apotheek</t>
    </r>
  </si>
  <si>
    <r>
      <rPr>
        <sz val="10"/>
        <rFont val="Calibri"/>
        <family val="2"/>
      </rPr>
      <t>Recreatiecentrum/sportcentrum</t>
    </r>
  </si>
  <si>
    <r>
      <rPr>
        <b/>
        <sz val="12"/>
        <rFont val="Calibri"/>
        <family val="2"/>
      </rPr>
      <t>Totaal klasse 2</t>
    </r>
  </si>
  <si>
    <t>MA3 REKENBLAD</t>
  </si>
  <si>
    <r>
      <t xml:space="preserve">
</t>
    </r>
    <r>
      <rPr>
        <b/>
        <sz val="11"/>
        <color theme="1"/>
        <rFont val="Calibri"/>
        <family val="2"/>
        <scheme val="minor"/>
      </rPr>
      <t xml:space="preserve">1) De mobiliteitsbehoefte
</t>
    </r>
    <r>
      <rPr>
        <sz val="11"/>
        <color theme="1"/>
        <rFont val="Calibri"/>
        <family val="2"/>
        <scheme val="minor"/>
      </rPr>
      <t xml:space="preserve">Zorggebouwen met grote aantallen werknemers en bezoekers moeten beantwoorden aan strengere criteria dan andere.
De indicator voor de mobiliteitsbehoefte wordt gekenmerkt door het getal MBI = 1 x aantal arbeidsplaatsen + 2 x aantal bezoekers/gemiddelde werkdag. 
Er wordt uitgegaan van minstens 1 arbeidsplaats per 25 m² bvo .
Het aantal bezoekers wordt door de functie bepaald. We onderscheiden 4 klassen van zorggebouwen, volgens hun mobiliteitsbehoefte:
Klasse 1: zorggebouwen met MBI &lt;100
Klasse 2: zorggebouwen met 100 &lt; MBI &lt; 400
Klasse 3: zorggebouwen met 400 &lt; MBI &lt; 1000
Klasse 4: zorggebouwen met MBI &gt; 1000
Voor deze klassen worden aparte correctiefactoren toegepast:
Klasse 1: correctiefactor = 1
Klasse 2: correctiefactor = 0.9
Klasse 3: correctiefactor = 0.8
Klasse 4: correctiefactor = 0.7 
</t>
    </r>
  </si>
  <si>
    <t>De evaluatie gebeurt aan de hand van de rekentool MA3*. In deze rekentabel dient voor elke klasse de aanwezigheid van alle voorzieningen binnen een straal van maximaal 3 km te worden aangegeven, hierbij rekening houdend met de volgende kenmerken</t>
  </si>
  <si>
    <r>
      <rPr>
        <b/>
        <sz val="11"/>
        <color theme="1"/>
        <rFont val="Calibri"/>
        <family val="2"/>
        <scheme val="minor"/>
      </rPr>
      <t>3) De afstand tot de voorziening</t>
    </r>
    <r>
      <rPr>
        <sz val="11"/>
        <color theme="1"/>
        <rFont val="Calibri"/>
        <family val="2"/>
        <scheme val="minor"/>
      </rPr>
      <t xml:space="preserve">
Een straal van 200m afstand komt ongeveer overeen met 2,5 minuten wandelen, 400m afstand met 5minuten en 800m met  10minuten wandelen.  
De rekentabel onderscheidt 4 afstandsschalen. De “afstand” refereert naar de af te leggen afstand van de woning tot de bestemming over een 'veilige weg'. Hieronder verstaan we een weg met 50 km/uur of minder, of een weg met een fietspad en/of voetpad. Ga voor elke aanwezige voorziening na wat de af te leggen afstand is, en vul de rekentabel in conform de onderscheidende afstandscategorieën die deze vermeldt.
(Indien de af te leggen weg niet aan deze criteria voldoet, mag men NIETS invullen.)</t>
    </r>
  </si>
  <si>
    <r>
      <rPr>
        <b/>
        <sz val="11"/>
        <color theme="1"/>
        <rFont val="Calibri"/>
        <family val="2"/>
        <scheme val="minor"/>
      </rPr>
      <t>4) De kwaliteit van de verbinding</t>
    </r>
    <r>
      <rPr>
        <sz val="11"/>
        <color theme="1"/>
        <rFont val="Calibri"/>
        <family val="2"/>
        <scheme val="minor"/>
      </rPr>
      <t xml:space="preserve">
Indien de route naar een restaurant, een supermarkt of een andere voorziening van dit type langs drukke wegen zonder veilige fiets- of voetpaden gaat, zal men terughoudend zijn om te voet naar deze voorzieningen te gaan en zal er sneller naar gemotoriseerd vervoer gegrepen worden. De autonomie van de verschillende doelgroepen en de veiligheid van het gehele traject is dus zeer belangrijk. Indien deze voorzieningen in het zorggebouw aanwezig zijn, mag de kwaliteit van de verbinding als goed worden beschouwd.
Voor voetpaden stellen we de volgende eisen: 
	Voetpaden zijn drempel- en obstakelvrij en beantwoorden aan een minimum dwarsprofiel met een minimumbreedte van 1,2 m tussen de rand van de rijweg en de grens met het privédomein.
	Wanneer het voetpad niet onmiddellijk naast de rijweg voor het autoverkeer is ingeplant, kan eventueel de veiligheidsafstand van 0,5 m aan de kant van de rijweg worden weggelaten en geldt dan een minimumbreedte van 1,6 m (exclusief trottoirband van 0,1 m).
Voor de fietspaden worden volgende eisen gesteld: 
	buiten de bebouwde kom: gescheiden (dus minimum vrij liggende) fietspaden
	binnen de bebouwde kom: minimum aanliggende fietspaden
</t>
    </r>
  </si>
  <si>
    <r>
      <rPr>
        <b/>
        <sz val="12"/>
        <rFont val="Calibri"/>
        <family val="2"/>
      </rPr>
      <t>Berekening indicator mobiliteitsbehoefte:</t>
    </r>
  </si>
  <si>
    <r>
      <rPr>
        <sz val="10"/>
        <rFont val="Calibri"/>
        <family val="2"/>
      </rPr>
      <t>MBI = 1x aantal arbeidsplaatsen + 2x aantal bezoekers/gemiddelde werkdag</t>
    </r>
  </si>
  <si>
    <r>
      <rPr>
        <sz val="10"/>
        <rFont val="Calibri"/>
        <family val="2"/>
      </rPr>
      <t>Aantal werknemers</t>
    </r>
  </si>
  <si>
    <r>
      <rPr>
        <sz val="10"/>
        <rFont val="Calibri"/>
        <family val="2"/>
      </rPr>
      <t>Aantal bezoekers</t>
    </r>
  </si>
  <si>
    <r>
      <rPr>
        <b/>
        <sz val="12"/>
        <rFont val="Calibri"/>
        <family val="2"/>
      </rPr>
      <t>Indicator mobiliteitsbehoefte</t>
    </r>
  </si>
  <si>
    <r>
      <rPr>
        <b/>
        <sz val="12"/>
        <rFont val="Calibri"/>
        <family val="2"/>
      </rPr>
      <t>Correctiefactor|</t>
    </r>
  </si>
  <si>
    <r>
      <rPr>
        <b/>
        <sz val="12"/>
        <rFont val="Calibri"/>
        <family val="2"/>
      </rPr>
      <t>Berekening van het aantal voorzieningen en de nabijheid ervan:</t>
    </r>
  </si>
  <si>
    <t>801-1400m</t>
  </si>
  <si>
    <r>
      <rPr>
        <sz val="10"/>
        <rFont val="Calibri"/>
        <family val="2"/>
      </rPr>
      <t>1401-3km</t>
    </r>
  </si>
  <si>
    <r>
      <rPr>
        <sz val="10"/>
        <rFont val="Calibri"/>
        <family val="2"/>
      </rPr>
      <t>Restaurant/café/snackbar</t>
    </r>
  </si>
  <si>
    <r>
      <rPr>
        <sz val="10"/>
        <rFont val="Calibri"/>
        <family val="2"/>
      </rPr>
      <t>801-1.400m</t>
    </r>
  </si>
  <si>
    <r>
      <rPr>
        <b/>
        <sz val="11"/>
        <color theme="1"/>
        <rFont val="Calibri"/>
        <family val="2"/>
        <scheme val="minor"/>
      </rPr>
      <t>2) Kwaliteit van de voorziening</t>
    </r>
    <r>
      <rPr>
        <sz val="11"/>
        <color theme="1"/>
        <rFont val="Calibri"/>
        <family val="2"/>
        <scheme val="minor"/>
      </rPr>
      <t xml:space="preserve">
De voorzieningen zijn in de tabel ingedeeld in 2 klassen. De voorzieningen van de eerste klasse worden beschouwd als de hoogst noodzakleijke voorzieningen en krijgen bijgevolg een hogere wegingsfactor.
Ga na welke van de weergegeven voorzieningen er aanwezig zijn, en kijk aan de hand van de tabel onder welke klasse de voorziening valt.
(Indien zich meerdere voorzieningen van hetzelfde type binnen eenzelfde afstandscategorie bevinden, dienen die allemaal te worden meegeteld.)
</t>
    </r>
  </si>
  <si>
    <t>Berekening score nabijheidspunten:
Score = (nabijheidspunten * correctiefactor MBI)
Max. score: 10 pt.</t>
  </si>
  <si>
    <t>Totaal Nabijheidspunten</t>
  </si>
  <si>
    <t>Prestatieniveau</t>
  </si>
  <si>
    <t>Winkelcentrum</t>
  </si>
  <si>
    <t>Cultureel centrum of kunstenhuis</t>
  </si>
  <si>
    <t>Bakker/Slager/Groentenwinkel</t>
  </si>
  <si>
    <t>Controle 
(max. 1 per type)</t>
  </si>
  <si>
    <t>Controle 
(max.1  per type)</t>
  </si>
  <si>
    <r>
      <rPr>
        <b/>
        <sz val="11"/>
        <color theme="1"/>
        <rFont val="Calibri"/>
        <family val="2"/>
        <scheme val="minor"/>
      </rPr>
      <t>5) Scoreberekening</t>
    </r>
    <r>
      <rPr>
        <sz val="11"/>
        <color theme="1"/>
        <rFont val="Calibri"/>
        <family val="2"/>
        <scheme val="minor"/>
      </rPr>
      <t xml:space="preserve">
Aan de hand van het rekenblad MA3*Nabijheid voorzieningen, na invoering van de gegevens met betrekking tot de indicator voor de mobiliteitsbehoefte, het type van voorzieningen en de afstand. De rekentool past een corrigerende factor toe in functie van de MBI en een wegingsfactor in functie van het type voorziening en de afstand tot het gebouw.
* goed : totaalscore &gt;= 18 punten
* beter : totaalscore &gt;= 29 punten
* uitstekend : totaalscore &gt;= 39 punten
</t>
    </r>
  </si>
  <si>
    <t>vul de gele vakjes in</t>
  </si>
  <si>
    <t xml:space="preserve">Afstand tussen kantoor en voorziening -&gt; plaats een '1' in het juiste kader (max. 1 voorziening per klasse van voorziening)
OPGELET: De afstand is de af te leggen afstand van de uitgang van het gebouw tot de bestemming over een 'veilige weg'. Hieronder verstaan we een weg met 50 km/uur of minder, of een weg met  een fietspad en/of voetpad.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</si>
</sst>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b/>
      <sz val="9"/>
      <name val="Foundry Gridnik Regular"/>
    </font>
    <font>
      <b/>
      <sz val="16"/>
      <name val="Calibri"/>
      <family val="2"/>
      <scheme val="minor"/>
    </font>
    <font>
      <b/>
      <sz val="16"/>
      <color theme="0"/>
      <name val="Calibri"/>
      <family val="2"/>
    </font>
    <font>
      <sz val="9"/>
      <color theme="0"/>
      <name val="Foundry Gridnik Regular"/>
    </font>
    <font>
      <b/>
      <sz val="12"/>
      <name val="Calibri"/>
      <family val="2"/>
      <scheme val="minor"/>
    </font>
    <font>
      <b/>
      <sz val="14"/>
      <color theme="0"/>
      <name val="Calibri"/>
      <family val="2"/>
    </font>
    <font>
      <sz val="14"/>
      <color theme="0"/>
      <name val="Foundry Gridnik Regular"/>
    </font>
    <font>
      <sz val="10"/>
      <name val="Calibri"/>
      <family val="2"/>
    </font>
    <font>
      <b/>
      <sz val="10"/>
      <name val="Calibri"/>
      <family val="2"/>
      <scheme val="minor"/>
    </font>
    <font>
      <b/>
      <sz val="12"/>
      <name val="Calibri"/>
      <family val="2"/>
    </font>
    <font>
      <sz val="10"/>
      <name val="Calibri"/>
      <family val="2"/>
      <scheme val="minor"/>
    </font>
    <font>
      <b/>
      <sz val="10"/>
      <name val="Calibri"/>
      <family val="2"/>
    </font>
    <font>
      <b/>
      <sz val="14"/>
      <name val="Calibri"/>
      <family val="2"/>
      <scheme val="minor"/>
    </font>
    <font>
      <b/>
      <sz val="11"/>
      <color theme="1"/>
      <name val="Calibri"/>
      <family val="2"/>
      <scheme val="minor"/>
    </font>
    <font>
      <sz val="11"/>
      <color theme="0"/>
      <name val="Calibri"/>
      <family val="2"/>
      <scheme val="minor"/>
    </font>
    <font>
      <sz val="16"/>
      <color theme="1"/>
      <name val="Calibri"/>
      <family val="2"/>
      <scheme val="minor"/>
    </font>
    <font>
      <b/>
      <sz val="12"/>
      <name val="Foundry Gridnik Regular"/>
    </font>
    <font>
      <sz val="12"/>
      <name val="Foundry Gridnik Regular"/>
    </font>
    <font>
      <sz val="10"/>
      <color theme="1"/>
      <name val="Calibri"/>
      <family val="2"/>
      <scheme val="minor"/>
    </font>
    <font>
      <b/>
      <sz val="14"/>
      <color rgb="FF0070C0"/>
      <name val="Calibri"/>
      <family val="2"/>
      <scheme val="minor"/>
    </font>
    <font>
      <sz val="16"/>
      <color theme="0"/>
      <name val="Foundry Gridnik Regular"/>
    </font>
    <font>
      <b/>
      <sz val="16"/>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7" tint="0.79998168889431442"/>
        <bgColor indexed="64"/>
      </patternFill>
    </fill>
  </fills>
  <borders count="5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thin">
        <color rgb="FF0070C0"/>
      </top>
      <bottom/>
      <diagonal/>
    </border>
    <border>
      <left style="medium">
        <color rgb="FF0070C0"/>
      </left>
      <right style="medium">
        <color rgb="FF0070C0"/>
      </right>
      <top style="medium">
        <color rgb="FF0070C0"/>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medium">
        <color indexed="64"/>
      </right>
      <top/>
      <bottom/>
      <diagonal/>
    </border>
    <border>
      <left style="thick">
        <color rgb="FF0070C0"/>
      </left>
      <right style="thick">
        <color rgb="FF0070C0"/>
      </right>
      <top style="thick">
        <color rgb="FF0070C0"/>
      </top>
      <bottom style="thick">
        <color rgb="FF0070C0"/>
      </bottom>
      <diagonal/>
    </border>
  </borders>
  <cellStyleXfs count="1">
    <xf numFmtId="0" fontId="0" fillId="0" borderId="0"/>
  </cellStyleXfs>
  <cellXfs count="103">
    <xf numFmtId="0" fontId="0" fillId="0" borderId="0" xfId="0"/>
    <xf numFmtId="0" fontId="0" fillId="0" borderId="0" xfId="0" applyAlignment="1">
      <alignment wrapText="1"/>
    </xf>
    <xf numFmtId="0" fontId="0" fillId="2" borderId="0" xfId="0" applyFill="1" applyProtection="1"/>
    <xf numFmtId="0" fontId="9" fillId="5" borderId="13" xfId="0" applyFont="1" applyFill="1" applyBorder="1" applyAlignment="1" applyProtection="1">
      <alignment horizontal="right" vertical="center"/>
    </xf>
    <xf numFmtId="0" fontId="11" fillId="5" borderId="14" xfId="0" applyFont="1" applyFill="1" applyBorder="1" applyAlignment="1" applyProtection="1">
      <alignment horizontal="center" vertical="center"/>
    </xf>
    <xf numFmtId="0" fontId="9" fillId="5" borderId="15" xfId="0" applyFont="1" applyFill="1" applyBorder="1" applyAlignment="1" applyProtection="1">
      <alignment vertical="center"/>
    </xf>
    <xf numFmtId="0" fontId="9" fillId="5" borderId="16" xfId="0" applyFont="1" applyFill="1" applyBorder="1" applyAlignment="1" applyProtection="1">
      <alignment horizontal="center" vertical="center"/>
    </xf>
    <xf numFmtId="0" fontId="11" fillId="5" borderId="17" xfId="0" applyFont="1" applyFill="1" applyBorder="1" applyAlignment="1" applyProtection="1">
      <alignment horizontal="center" vertical="center"/>
    </xf>
    <xf numFmtId="0" fontId="5" fillId="6" borderId="18" xfId="0" applyFont="1" applyFill="1" applyBorder="1" applyAlignment="1" applyProtection="1">
      <alignment horizontal="center" vertical="center"/>
    </xf>
    <xf numFmtId="0" fontId="11" fillId="2" borderId="4" xfId="0" applyFont="1" applyFill="1" applyBorder="1" applyProtection="1"/>
    <xf numFmtId="0" fontId="11" fillId="2" borderId="5" xfId="0" applyFont="1" applyFill="1" applyBorder="1" applyProtection="1"/>
    <xf numFmtId="0" fontId="11" fillId="2" borderId="6" xfId="0" applyFont="1" applyFill="1" applyBorder="1" applyProtection="1"/>
    <xf numFmtId="0" fontId="8" fillId="0" borderId="0" xfId="0" applyFont="1" applyAlignment="1" applyProtection="1">
      <alignment horizontal="justify"/>
    </xf>
    <xf numFmtId="0" fontId="0" fillId="3" borderId="0" xfId="0" applyFill="1" applyBorder="1" applyAlignment="1" applyProtection="1">
      <alignment vertical="center"/>
    </xf>
    <xf numFmtId="0" fontId="13" fillId="3" borderId="0" xfId="0" applyFont="1" applyFill="1" applyBorder="1" applyAlignment="1" applyProtection="1">
      <alignment horizontal="center" vertical="center"/>
    </xf>
    <xf numFmtId="0" fontId="11" fillId="5" borderId="26" xfId="0" applyFont="1" applyFill="1" applyBorder="1" applyAlignment="1" applyProtection="1">
      <alignment vertical="center" wrapText="1"/>
    </xf>
    <xf numFmtId="0" fontId="8" fillId="5" borderId="26" xfId="0" applyFont="1" applyFill="1" applyBorder="1" applyAlignment="1" applyProtection="1">
      <alignment vertical="center" wrapText="1"/>
    </xf>
    <xf numFmtId="0" fontId="1" fillId="2" borderId="0" xfId="0" applyFont="1" applyFill="1" applyAlignment="1" applyProtection="1">
      <alignment horizontal="center"/>
    </xf>
    <xf numFmtId="0" fontId="4" fillId="0" borderId="0" xfId="0" applyFont="1" applyBorder="1" applyAlignment="1" applyProtection="1">
      <alignment horizontal="center" vertical="center"/>
    </xf>
    <xf numFmtId="0" fontId="2" fillId="2" borderId="0" xfId="0" applyFont="1" applyFill="1" applyAlignment="1" applyProtection="1">
      <alignment horizontal="center"/>
    </xf>
    <xf numFmtId="0" fontId="7" fillId="3" borderId="0" xfId="0" applyFont="1" applyFill="1" applyBorder="1" applyAlignment="1" applyProtection="1"/>
    <xf numFmtId="0" fontId="5" fillId="3" borderId="0" xfId="0" applyFont="1" applyFill="1" applyBorder="1" applyAlignment="1" applyProtection="1">
      <alignment vertical="center"/>
    </xf>
    <xf numFmtId="0" fontId="9" fillId="2" borderId="0" xfId="0" applyFont="1" applyFill="1" applyAlignment="1" applyProtection="1">
      <alignment horizontal="center"/>
    </xf>
    <xf numFmtId="0" fontId="0" fillId="3" borderId="0" xfId="0" applyFill="1" applyBorder="1" applyAlignment="1" applyProtection="1">
      <alignment horizontal="center" vertical="center" wrapText="1"/>
    </xf>
    <xf numFmtId="0" fontId="11" fillId="3"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11" fillId="3" borderId="0" xfId="0" applyFont="1" applyFill="1" applyBorder="1" applyProtection="1"/>
    <xf numFmtId="0" fontId="9" fillId="2" borderId="0" xfId="0" applyFont="1" applyFill="1" applyBorder="1" applyAlignment="1" applyProtection="1">
      <alignment horizontal="center"/>
    </xf>
    <xf numFmtId="0" fontId="9" fillId="3" borderId="0" xfId="0" applyFont="1" applyFill="1" applyAlignment="1" applyProtection="1">
      <alignment horizontal="center"/>
    </xf>
    <xf numFmtId="0" fontId="2" fillId="3" borderId="0" xfId="0" applyFont="1" applyFill="1" applyBorder="1" applyAlignment="1" applyProtection="1">
      <alignment horizontal="center" vertical="center"/>
    </xf>
    <xf numFmtId="0" fontId="0" fillId="3" borderId="0" xfId="0" applyFill="1" applyBorder="1" applyAlignment="1" applyProtection="1">
      <alignment horizontal="left" vertical="center" wrapText="1"/>
    </xf>
    <xf numFmtId="0" fontId="0" fillId="0" borderId="38" xfId="0" applyBorder="1"/>
    <xf numFmtId="2" fontId="20" fillId="3" borderId="39" xfId="0" applyNumberFormat="1" applyFont="1" applyFill="1" applyBorder="1" applyAlignment="1" applyProtection="1">
      <alignment horizontal="center" vertical="center"/>
    </xf>
    <xf numFmtId="0" fontId="5" fillId="4" borderId="18" xfId="0" applyNumberFormat="1" applyFont="1" applyFill="1" applyBorder="1" applyAlignment="1" applyProtection="1">
      <alignment horizontal="center" vertical="center"/>
    </xf>
    <xf numFmtId="2" fontId="5" fillId="4" borderId="18" xfId="0" applyNumberFormat="1" applyFont="1" applyFill="1" applyBorder="1" applyAlignment="1" applyProtection="1">
      <alignment horizontal="center" vertical="center"/>
    </xf>
    <xf numFmtId="0" fontId="11" fillId="5" borderId="43" xfId="0" applyFont="1" applyFill="1" applyBorder="1" applyAlignment="1" applyProtection="1">
      <alignment horizontal="center" vertical="center"/>
    </xf>
    <xf numFmtId="0" fontId="11" fillId="5" borderId="46" xfId="0" applyFont="1" applyFill="1" applyBorder="1" applyAlignment="1" applyProtection="1">
      <alignment horizontal="center" vertical="center"/>
    </xf>
    <xf numFmtId="0" fontId="9" fillId="5" borderId="11" xfId="0" applyFont="1" applyFill="1" applyBorder="1" applyAlignment="1" applyProtection="1">
      <alignment horizontal="center" vertical="center"/>
    </xf>
    <xf numFmtId="0" fontId="11" fillId="5" borderId="49" xfId="0" applyFont="1" applyFill="1" applyBorder="1" applyAlignment="1" applyProtection="1">
      <alignment horizontal="left" vertical="center" wrapText="1"/>
    </xf>
    <xf numFmtId="0" fontId="11" fillId="5" borderId="26" xfId="0" applyFont="1" applyFill="1" applyBorder="1" applyAlignment="1" applyProtection="1">
      <alignment horizontal="left" vertical="center" wrapText="1"/>
    </xf>
    <xf numFmtId="0" fontId="8" fillId="5" borderId="46" xfId="0" applyFont="1" applyFill="1" applyBorder="1" applyAlignment="1" applyProtection="1">
      <alignment horizontal="center" vertical="center"/>
    </xf>
    <xf numFmtId="1" fontId="5" fillId="4" borderId="51" xfId="0" applyNumberFormat="1" applyFont="1" applyFill="1" applyBorder="1" applyAlignment="1" applyProtection="1">
      <alignment horizontal="center" vertical="center"/>
    </xf>
    <xf numFmtId="0" fontId="16" fillId="8" borderId="0" xfId="0" applyFont="1" applyFill="1" applyAlignment="1">
      <alignment wrapText="1"/>
    </xf>
    <xf numFmtId="1" fontId="9" fillId="8" borderId="52" xfId="0" applyNumberFormat="1" applyFont="1" applyFill="1" applyBorder="1" applyAlignment="1" applyProtection="1">
      <alignment horizontal="center" vertical="center"/>
      <protection locked="0"/>
    </xf>
    <xf numFmtId="0" fontId="22" fillId="0" borderId="0" xfId="0" applyFont="1" applyAlignment="1">
      <alignment wrapText="1"/>
    </xf>
    <xf numFmtId="0" fontId="8" fillId="0" borderId="32" xfId="0" applyFont="1" applyBorder="1" applyAlignment="1" applyProtection="1">
      <alignment horizontal="left" vertical="center"/>
    </xf>
    <xf numFmtId="0" fontId="0" fillId="0" borderId="33" xfId="0" applyBorder="1" applyAlignment="1" applyProtection="1">
      <alignment horizontal="left" vertical="center"/>
    </xf>
    <xf numFmtId="0" fontId="0" fillId="0" borderId="22" xfId="0" applyBorder="1" applyAlignment="1" applyProtection="1">
      <alignment horizontal="left" vertical="center"/>
    </xf>
    <xf numFmtId="0" fontId="3" fillId="7" borderId="40" xfId="0" applyFont="1" applyFill="1" applyBorder="1" applyAlignment="1" applyProtection="1">
      <alignment vertical="center"/>
    </xf>
    <xf numFmtId="0" fontId="21" fillId="7" borderId="41" xfId="0" applyFont="1" applyFill="1" applyBorder="1" applyAlignment="1" applyProtection="1">
      <alignment vertical="center"/>
    </xf>
    <xf numFmtId="0" fontId="15" fillId="7" borderId="42" xfId="0" applyFont="1" applyFill="1" applyBorder="1" applyAlignment="1" applyProtection="1">
      <alignment vertical="center"/>
    </xf>
    <xf numFmtId="0" fontId="6" fillId="7" borderId="23" xfId="0" applyFont="1" applyFill="1" applyBorder="1" applyAlignment="1" applyProtection="1">
      <alignment horizontal="center" vertical="center"/>
    </xf>
    <xf numFmtId="0" fontId="6" fillId="7" borderId="24" xfId="0" applyFont="1" applyFill="1" applyBorder="1" applyAlignment="1" applyProtection="1">
      <alignment horizontal="center" vertical="center"/>
    </xf>
    <xf numFmtId="0" fontId="6" fillId="7" borderId="25" xfId="0" applyFont="1" applyFill="1" applyBorder="1" applyAlignment="1" applyProtection="1">
      <alignment horizontal="center" vertical="center"/>
    </xf>
    <xf numFmtId="0" fontId="5" fillId="5" borderId="19" xfId="0" applyFont="1" applyFill="1" applyBorder="1" applyAlignment="1" applyProtection="1">
      <alignment vertical="center"/>
    </xf>
    <xf numFmtId="0" fontId="0" fillId="5" borderId="13" xfId="0" applyFill="1" applyBorder="1" applyAlignment="1" applyProtection="1">
      <alignment vertical="center"/>
    </xf>
    <xf numFmtId="0" fontId="0" fillId="5" borderId="8" xfId="0" applyFill="1" applyBorder="1" applyAlignment="1" applyProtection="1">
      <alignment horizontal="center" vertical="center"/>
    </xf>
    <xf numFmtId="0" fontId="19" fillId="5" borderId="37" xfId="0" applyFont="1" applyFill="1" applyBorder="1" applyAlignment="1" applyProtection="1">
      <alignment horizontal="center" vertical="center" wrapText="1"/>
    </xf>
    <xf numFmtId="0" fontId="19" fillId="5" borderId="14" xfId="0" applyFont="1" applyFill="1" applyBorder="1" applyAlignment="1" applyProtection="1">
      <alignment horizontal="center" vertical="center" wrapText="1"/>
    </xf>
    <xf numFmtId="0" fontId="9" fillId="5" borderId="47" xfId="0" applyFont="1" applyFill="1" applyBorder="1" applyAlignment="1" applyProtection="1">
      <alignment horizontal="center" vertical="center"/>
    </xf>
    <xf numFmtId="0" fontId="9" fillId="5" borderId="48" xfId="0" applyFont="1" applyFill="1" applyBorder="1" applyAlignment="1" applyProtection="1">
      <alignment horizontal="center" vertical="center"/>
    </xf>
    <xf numFmtId="0" fontId="9" fillId="5" borderId="36" xfId="0" applyFont="1" applyFill="1" applyBorder="1" applyAlignment="1" applyProtection="1">
      <alignment horizontal="center" vertical="center"/>
    </xf>
    <xf numFmtId="0" fontId="9" fillId="5" borderId="28" xfId="0" applyFont="1" applyFill="1" applyBorder="1" applyAlignment="1" applyProtection="1">
      <alignment horizontal="center" vertical="center"/>
    </xf>
    <xf numFmtId="0" fontId="5" fillId="6" borderId="18" xfId="0" applyFont="1" applyFill="1" applyBorder="1" applyAlignment="1" applyProtection="1">
      <alignment vertical="center"/>
    </xf>
    <xf numFmtId="0" fontId="10" fillId="4" borderId="4" xfId="0" applyFont="1" applyFill="1" applyBorder="1" applyAlignment="1" applyProtection="1">
      <alignment vertical="center"/>
    </xf>
    <xf numFmtId="0" fontId="18" fillId="4" borderId="5" xfId="0" applyFont="1" applyFill="1" applyBorder="1" applyAlignment="1" applyProtection="1">
      <alignment vertical="center"/>
    </xf>
    <xf numFmtId="0" fontId="5" fillId="4" borderId="29" xfId="0" applyFont="1" applyFill="1" applyBorder="1" applyAlignment="1" applyProtection="1">
      <alignment horizontal="left" vertical="center" wrapText="1"/>
    </xf>
    <xf numFmtId="0" fontId="0" fillId="4" borderId="30" xfId="0" applyFill="1" applyBorder="1" applyAlignment="1" applyProtection="1">
      <alignment wrapText="1"/>
    </xf>
    <xf numFmtId="0" fontId="0" fillId="4" borderId="31" xfId="0" applyFill="1" applyBorder="1" applyAlignment="1" applyProtection="1">
      <alignment wrapText="1"/>
    </xf>
    <xf numFmtId="0" fontId="5" fillId="5" borderId="32" xfId="0" applyFont="1" applyFill="1" applyBorder="1" applyAlignment="1" applyProtection="1">
      <alignment vertical="center" wrapText="1"/>
    </xf>
    <xf numFmtId="0" fontId="17" fillId="5" borderId="33" xfId="0" applyFont="1" applyFill="1" applyBorder="1" applyAlignment="1" applyProtection="1">
      <alignment vertical="center" wrapText="1"/>
    </xf>
    <xf numFmtId="0" fontId="17" fillId="5" borderId="34" xfId="0" applyFont="1" applyFill="1" applyBorder="1" applyAlignment="1" applyProtection="1">
      <alignment vertical="center" wrapText="1"/>
    </xf>
    <xf numFmtId="0" fontId="8" fillId="5" borderId="20" xfId="0" applyNumberFormat="1" applyFont="1" applyFill="1" applyBorder="1" applyAlignment="1" applyProtection="1">
      <alignment horizontal="left" vertical="top" wrapText="1"/>
    </xf>
    <xf numFmtId="0" fontId="0" fillId="5" borderId="21" xfId="0" applyNumberFormat="1" applyFont="1" applyFill="1" applyBorder="1" applyAlignment="1" applyProtection="1">
      <alignment wrapText="1"/>
    </xf>
    <xf numFmtId="0" fontId="0" fillId="5" borderId="35" xfId="0" applyNumberFormat="1" applyFont="1" applyFill="1" applyBorder="1" applyAlignment="1" applyProtection="1">
      <alignment wrapText="1"/>
    </xf>
    <xf numFmtId="0" fontId="5" fillId="5" borderId="7" xfId="0" applyFont="1" applyFill="1" applyBorder="1" applyAlignment="1" applyProtection="1">
      <alignment vertical="center"/>
    </xf>
    <xf numFmtId="0" fontId="0" fillId="5" borderId="10" xfId="0" applyFill="1" applyBorder="1" applyAlignment="1" applyProtection="1">
      <alignment vertical="center"/>
    </xf>
    <xf numFmtId="0" fontId="19" fillId="5" borderId="9" xfId="0" applyFont="1" applyFill="1" applyBorder="1" applyAlignment="1" applyProtection="1">
      <alignment horizontal="center" vertical="center" wrapText="1"/>
    </xf>
    <xf numFmtId="0" fontId="19" fillId="5" borderId="12" xfId="0" applyFont="1" applyFill="1" applyBorder="1" applyAlignment="1" applyProtection="1">
      <alignment horizontal="center" vertical="center" wrapText="1"/>
    </xf>
    <xf numFmtId="1" fontId="9" fillId="8" borderId="52" xfId="0" applyNumberFormat="1" applyFont="1" applyFill="1" applyBorder="1" applyAlignment="1" applyProtection="1">
      <alignment horizontal="center" vertical="center"/>
      <protection locked="0"/>
    </xf>
    <xf numFmtId="0" fontId="8" fillId="0" borderId="4" xfId="0" applyFont="1" applyBorder="1" applyAlignment="1" applyProtection="1">
      <alignment horizontal="left" vertical="center" wrapText="1"/>
    </xf>
    <xf numFmtId="0" fontId="0" fillId="0" borderId="5" xfId="0" applyBorder="1" applyAlignment="1" applyProtection="1">
      <alignment horizontal="left" vertical="center" wrapText="1"/>
    </xf>
    <xf numFmtId="0" fontId="0" fillId="0" borderId="34" xfId="0" applyBorder="1" applyAlignment="1" applyProtection="1">
      <alignment horizontal="left" vertical="center" wrapText="1"/>
    </xf>
    <xf numFmtId="0" fontId="11" fillId="5" borderId="44" xfId="0" applyFont="1" applyFill="1" applyBorder="1" applyAlignment="1" applyProtection="1">
      <alignment horizontal="center" vertical="center"/>
    </xf>
    <xf numFmtId="0" fontId="11" fillId="5" borderId="45" xfId="0" applyFont="1" applyFill="1" applyBorder="1" applyAlignment="1" applyProtection="1">
      <alignment horizontal="center" vertical="center"/>
    </xf>
    <xf numFmtId="0" fontId="5" fillId="5" borderId="4" xfId="0" applyFont="1" applyFill="1" applyBorder="1" applyAlignment="1" applyProtection="1">
      <alignment horizontal="left" vertical="center" wrapText="1"/>
    </xf>
    <xf numFmtId="0" fontId="0" fillId="5" borderId="5" xfId="0" applyFill="1" applyBorder="1" applyAlignment="1" applyProtection="1">
      <alignment wrapText="1"/>
    </xf>
    <xf numFmtId="0" fontId="0" fillId="5" borderId="35" xfId="0" applyFill="1" applyBorder="1" applyAlignment="1" applyProtection="1">
      <alignment wrapText="1"/>
    </xf>
    <xf numFmtId="0" fontId="18" fillId="4" borderId="30" xfId="0" applyFont="1" applyFill="1" applyBorder="1" applyAlignment="1" applyProtection="1">
      <alignment wrapText="1"/>
    </xf>
    <xf numFmtId="0" fontId="18" fillId="4" borderId="31" xfId="0" applyFont="1" applyFill="1" applyBorder="1" applyAlignment="1" applyProtection="1">
      <alignment wrapText="1"/>
    </xf>
    <xf numFmtId="0" fontId="3" fillId="7" borderId="1" xfId="0" applyFont="1" applyFill="1" applyBorder="1" applyAlignment="1" applyProtection="1">
      <alignment horizontal="center" vertical="center"/>
    </xf>
    <xf numFmtId="0" fontId="4" fillId="7" borderId="2" xfId="0" applyFont="1" applyFill="1" applyBorder="1" applyAlignment="1" applyProtection="1">
      <alignment horizontal="center" vertical="center"/>
    </xf>
    <xf numFmtId="0" fontId="4" fillId="7" borderId="3" xfId="0" applyFont="1" applyFill="1" applyBorder="1" applyAlignment="1" applyProtection="1">
      <alignment horizontal="center" vertical="center"/>
    </xf>
    <xf numFmtId="0" fontId="5" fillId="5" borderId="1" xfId="0" applyFont="1" applyFill="1" applyBorder="1" applyAlignment="1" applyProtection="1">
      <alignment horizontal="left" vertical="center" wrapText="1"/>
    </xf>
    <xf numFmtId="0" fontId="17" fillId="5" borderId="2" xfId="0" applyFont="1" applyFill="1" applyBorder="1" applyAlignment="1" applyProtection="1">
      <alignment horizontal="left" vertical="center" wrapText="1"/>
    </xf>
    <xf numFmtId="0" fontId="17" fillId="5" borderId="3" xfId="0" applyFont="1" applyFill="1" applyBorder="1" applyAlignment="1" applyProtection="1">
      <alignment horizontal="left" vertical="center" wrapText="1"/>
    </xf>
    <xf numFmtId="0" fontId="11" fillId="2" borderId="26" xfId="0" applyFont="1" applyFill="1" applyBorder="1" applyAlignment="1" applyProtection="1">
      <alignment horizontal="left" vertical="center" wrapText="1"/>
    </xf>
    <xf numFmtId="0" fontId="0" fillId="0" borderId="27" xfId="0" applyBorder="1" applyAlignment="1" applyProtection="1">
      <alignment vertical="center" wrapText="1"/>
    </xf>
    <xf numFmtId="0" fontId="0" fillId="0" borderId="50" xfId="0" applyBorder="1" applyAlignment="1" applyProtection="1">
      <alignment vertical="center" wrapText="1"/>
    </xf>
    <xf numFmtId="0" fontId="11" fillId="5" borderId="26" xfId="0" applyFont="1" applyFill="1" applyBorder="1" applyAlignment="1" applyProtection="1">
      <alignment vertical="center" wrapText="1"/>
    </xf>
    <xf numFmtId="0" fontId="0" fillId="5" borderId="27" xfId="0" applyFill="1" applyBorder="1" applyAlignment="1" applyProtection="1">
      <alignment wrapText="1"/>
    </xf>
    <xf numFmtId="0" fontId="11" fillId="5" borderId="23" xfId="0" applyFont="1" applyFill="1" applyBorder="1" applyAlignment="1" applyProtection="1">
      <alignment vertical="center" wrapText="1"/>
    </xf>
    <xf numFmtId="0" fontId="0" fillId="5" borderId="24" xfId="0" applyFill="1" applyBorder="1" applyAlignment="1" applyProtection="1">
      <alignment wrapText="1"/>
    </xf>
  </cellXfs>
  <cellStyles count="1">
    <cellStyle name="Standaard"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C61D0-B11E-4CA9-B001-08F35AB816A0}">
  <dimension ref="B2:B9"/>
  <sheetViews>
    <sheetView workbookViewId="0">
      <selection activeCell="E4" sqref="E4"/>
    </sheetView>
  </sheetViews>
  <sheetFormatPr defaultRowHeight="14.4"/>
  <cols>
    <col min="2" max="2" width="127.77734375" customWidth="1"/>
  </cols>
  <sheetData>
    <row r="2" spans="2:2" ht="70.95" customHeight="1">
      <c r="B2" s="44" t="s">
        <v>19</v>
      </c>
    </row>
    <row r="3" spans="2:2" ht="24.45" customHeight="1">
      <c r="B3" s="42" t="s">
        <v>43</v>
      </c>
    </row>
    <row r="4" spans="2:2" ht="292.5" customHeight="1">
      <c r="B4" s="1" t="s">
        <v>18</v>
      </c>
    </row>
    <row r="5" spans="2:2" ht="115.2">
      <c r="B5" s="1" t="s">
        <v>33</v>
      </c>
    </row>
    <row r="6" spans="2:2" ht="100.8">
      <c r="B6" s="1" t="s">
        <v>20</v>
      </c>
    </row>
    <row r="8" spans="2:2" ht="230.4">
      <c r="B8" s="1" t="s">
        <v>21</v>
      </c>
    </row>
    <row r="9" spans="2:2" ht="129.6">
      <c r="B9" s="1" t="s">
        <v>42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DF919-A0E3-48F5-B686-0766B1759227}">
  <dimension ref="B1:O39"/>
  <sheetViews>
    <sheetView tabSelected="1" workbookViewId="0">
      <selection activeCell="B12" sqref="B12:H12"/>
    </sheetView>
  </sheetViews>
  <sheetFormatPr defaultRowHeight="14.4"/>
  <cols>
    <col min="2" max="2" width="26.33203125" style="2" customWidth="1"/>
    <col min="3" max="3" width="4.44140625" style="2" customWidth="1"/>
    <col min="4" max="4" width="3.77734375" style="2" customWidth="1"/>
    <col min="5" max="7" width="8.77734375" style="2" customWidth="1"/>
    <col min="8" max="8" width="25.6640625" style="2" customWidth="1"/>
    <col min="9" max="9" width="4.44140625" style="2" customWidth="1"/>
    <col min="10" max="10" width="9.77734375" style="17" customWidth="1"/>
  </cols>
  <sheetData>
    <row r="1" spans="2:10" ht="15" thickBot="1"/>
    <row r="2" spans="2:10" ht="21">
      <c r="B2" s="90" t="s">
        <v>17</v>
      </c>
      <c r="C2" s="91"/>
      <c r="D2" s="91"/>
      <c r="E2" s="91"/>
      <c r="F2" s="91"/>
      <c r="G2" s="91"/>
      <c r="H2" s="92"/>
      <c r="I2" s="18"/>
      <c r="J2" s="19"/>
    </row>
    <row r="3" spans="2:10" ht="18.600000000000001" thickBot="1">
      <c r="B3" s="51" t="s">
        <v>0</v>
      </c>
      <c r="C3" s="52"/>
      <c r="D3" s="52"/>
      <c r="E3" s="52"/>
      <c r="F3" s="52"/>
      <c r="G3" s="52"/>
      <c r="H3" s="53"/>
      <c r="I3" s="20"/>
    </row>
    <row r="4" spans="2:10" ht="15.45" customHeight="1">
      <c r="B4" s="93" t="s">
        <v>22</v>
      </c>
      <c r="C4" s="94"/>
      <c r="D4" s="94"/>
      <c r="E4" s="94"/>
      <c r="F4" s="94"/>
      <c r="G4" s="94"/>
      <c r="H4" s="95"/>
      <c r="I4" s="21"/>
      <c r="J4" s="22"/>
    </row>
    <row r="5" spans="2:10" ht="16.05" customHeight="1" thickBot="1">
      <c r="B5" s="96" t="s">
        <v>23</v>
      </c>
      <c r="C5" s="97"/>
      <c r="D5" s="97"/>
      <c r="E5" s="97"/>
      <c r="F5" s="97"/>
      <c r="G5" s="97"/>
      <c r="H5" s="98"/>
      <c r="I5" s="21"/>
      <c r="J5" s="22"/>
    </row>
    <row r="6" spans="2:10" ht="16.8" thickTop="1" thickBot="1">
      <c r="B6" s="99" t="s">
        <v>24</v>
      </c>
      <c r="C6" s="100"/>
      <c r="D6" s="100"/>
      <c r="E6" s="100"/>
      <c r="F6" s="100"/>
      <c r="G6" s="100"/>
      <c r="H6" s="43"/>
      <c r="I6" s="21"/>
      <c r="J6" s="22"/>
    </row>
    <row r="7" spans="2:10" ht="16.8" thickTop="1" thickBot="1">
      <c r="B7" s="101" t="s">
        <v>25</v>
      </c>
      <c r="C7" s="102"/>
      <c r="D7" s="102"/>
      <c r="E7" s="102"/>
      <c r="F7" s="102"/>
      <c r="G7" s="102"/>
      <c r="H7" s="43"/>
      <c r="I7" s="21"/>
      <c r="J7" s="22"/>
    </row>
    <row r="8" spans="2:10" ht="16.5" customHeight="1" thickBot="1">
      <c r="B8" s="66" t="s">
        <v>26</v>
      </c>
      <c r="C8" s="88"/>
      <c r="D8" s="88"/>
      <c r="E8" s="88"/>
      <c r="F8" s="88"/>
      <c r="G8" s="89"/>
      <c r="H8" s="41">
        <f>(H7*2)+H6</f>
        <v>0</v>
      </c>
      <c r="I8" s="21"/>
      <c r="J8" s="22"/>
    </row>
    <row r="9" spans="2:10" ht="18.45" customHeight="1" thickBot="1">
      <c r="B9" s="66" t="s">
        <v>27</v>
      </c>
      <c r="C9" s="67"/>
      <c r="D9" s="67"/>
      <c r="E9" s="67"/>
      <c r="F9" s="67"/>
      <c r="G9" s="68"/>
      <c r="H9" s="33">
        <f>IF(H8&lt;100,1,IF(H8&lt;400,0.9,IF(H8&lt;1000,0.8,0.7)))</f>
        <v>1</v>
      </c>
      <c r="I9" s="21"/>
      <c r="J9" s="22"/>
    </row>
    <row r="10" spans="2:10" ht="18.45" customHeight="1" thickBot="1">
      <c r="B10" s="85"/>
      <c r="C10" s="86"/>
      <c r="D10" s="86"/>
      <c r="E10" s="86"/>
      <c r="F10" s="86"/>
      <c r="G10" s="86"/>
      <c r="H10" s="87"/>
      <c r="I10" s="21"/>
      <c r="J10" s="22"/>
    </row>
    <row r="11" spans="2:10" ht="15.45" customHeight="1">
      <c r="B11" s="69" t="s">
        <v>28</v>
      </c>
      <c r="C11" s="70"/>
      <c r="D11" s="70"/>
      <c r="E11" s="70"/>
      <c r="F11" s="70"/>
      <c r="G11" s="70"/>
      <c r="H11" s="71"/>
      <c r="I11" s="21"/>
      <c r="J11" s="22"/>
    </row>
    <row r="12" spans="2:10" ht="78.45" customHeight="1" thickBot="1">
      <c r="B12" s="72" t="s">
        <v>44</v>
      </c>
      <c r="C12" s="73"/>
      <c r="D12" s="73"/>
      <c r="E12" s="73"/>
      <c r="F12" s="73"/>
      <c r="G12" s="73"/>
      <c r="H12" s="74"/>
      <c r="I12" s="21"/>
      <c r="J12" s="22"/>
    </row>
    <row r="13" spans="2:10">
      <c r="B13" s="75" t="s">
        <v>1</v>
      </c>
      <c r="C13" s="56" t="s">
        <v>2</v>
      </c>
      <c r="D13" s="56"/>
      <c r="E13" s="56"/>
      <c r="F13" s="56"/>
      <c r="G13" s="56"/>
      <c r="H13" s="77" t="s">
        <v>40</v>
      </c>
      <c r="I13" s="23"/>
      <c r="J13" s="22"/>
    </row>
    <row r="14" spans="2:10" ht="15" thickBot="1">
      <c r="B14" s="76"/>
      <c r="C14" s="83" t="s">
        <v>3</v>
      </c>
      <c r="D14" s="84"/>
      <c r="E14" s="36" t="s">
        <v>4</v>
      </c>
      <c r="F14" s="40" t="s">
        <v>29</v>
      </c>
      <c r="G14" s="36" t="s">
        <v>30</v>
      </c>
      <c r="H14" s="78"/>
      <c r="I14" s="23"/>
      <c r="J14" s="22"/>
    </row>
    <row r="15" spans="2:10" ht="15.6" thickTop="1" thickBot="1">
      <c r="B15" s="38" t="s">
        <v>31</v>
      </c>
      <c r="C15" s="79"/>
      <c r="D15" s="79"/>
      <c r="E15" s="43"/>
      <c r="F15" s="43"/>
      <c r="G15" s="43"/>
      <c r="H15" s="35">
        <f>IF((C15+E15+F15+G15)&gt; 1,"max 1",(C15+E15+F15+G15))</f>
        <v>0</v>
      </c>
      <c r="I15" s="24"/>
      <c r="J15" s="22">
        <f>IF((C15+E15+F15+G15)&gt; 1,"max 1",(C15*C$18+E15*E$18+F15*F$18+G15*G$18))</f>
        <v>0</v>
      </c>
    </row>
    <row r="16" spans="2:10" ht="15.6" thickTop="1" thickBot="1">
      <c r="B16" s="39" t="s">
        <v>6</v>
      </c>
      <c r="C16" s="79"/>
      <c r="D16" s="79"/>
      <c r="E16" s="43"/>
      <c r="F16" s="43"/>
      <c r="G16" s="43"/>
      <c r="H16" s="35">
        <f>IF((C16+E16+F16+G16)&gt; 1,"max 1",(C16+E16+F16+G16))</f>
        <v>0</v>
      </c>
      <c r="I16" s="24"/>
      <c r="J16" s="22">
        <f>IF((C16+E16+F16+G16)&gt; 1,"max 1",(C16*C$18+E16*E$18+F16*F$18+G16*G$18))</f>
        <v>0</v>
      </c>
    </row>
    <row r="17" spans="2:15" ht="15.6" thickTop="1" thickBot="1">
      <c r="B17" s="39" t="s">
        <v>7</v>
      </c>
      <c r="C17" s="79"/>
      <c r="D17" s="79"/>
      <c r="E17" s="43"/>
      <c r="F17" s="43"/>
      <c r="G17" s="43"/>
      <c r="H17" s="35">
        <f>IF((C17+E17+F17+G17)&gt; 1,"max 1",(C17+E17+F17+G17))</f>
        <v>0</v>
      </c>
      <c r="I17" s="24"/>
      <c r="J17" s="22">
        <f>IF((C17+E17+F17+G17)&gt; 1,"max 1",(C17*C$18+E17*E$18+F17*F$18+G17*G$18))</f>
        <v>0</v>
      </c>
    </row>
    <row r="18" spans="2:15" ht="15" thickTop="1">
      <c r="B18" s="3" t="s">
        <v>8</v>
      </c>
      <c r="C18" s="59">
        <v>8</v>
      </c>
      <c r="D18" s="60"/>
      <c r="E18" s="37">
        <v>6</v>
      </c>
      <c r="F18" s="37">
        <v>3</v>
      </c>
      <c r="G18" s="37">
        <v>1</v>
      </c>
      <c r="H18" s="4"/>
      <c r="I18" s="24"/>
      <c r="J18" s="22"/>
    </row>
    <row r="19" spans="2:15" ht="15" thickBot="1">
      <c r="B19" s="5" t="s">
        <v>9</v>
      </c>
      <c r="C19" s="61">
        <f>C18*C15+C16*C18</f>
        <v>0</v>
      </c>
      <c r="D19" s="62"/>
      <c r="E19" s="6">
        <f>E18*E15+E18*E17+E16*E18</f>
        <v>0</v>
      </c>
      <c r="F19" s="6">
        <f>F18*F15+F18*F17+F16*F18</f>
        <v>0</v>
      </c>
      <c r="G19" s="6">
        <f>G18*G15+G18*G17+G16*G18</f>
        <v>0</v>
      </c>
      <c r="H19" s="7"/>
      <c r="I19" s="24"/>
      <c r="J19" s="22">
        <f>C19+E19+F19+G19</f>
        <v>0</v>
      </c>
    </row>
    <row r="20" spans="2:15" ht="15.45" customHeight="1" thickBot="1">
      <c r="B20" s="63" t="s">
        <v>10</v>
      </c>
      <c r="C20" s="63"/>
      <c r="D20" s="63"/>
      <c r="E20" s="63"/>
      <c r="F20" s="63"/>
      <c r="G20" s="63"/>
      <c r="H20" s="8">
        <f>SUM(J15:J17)</f>
        <v>0</v>
      </c>
      <c r="I20" s="25"/>
      <c r="J20" s="22"/>
    </row>
    <row r="21" spans="2:15" ht="15" thickBot="1">
      <c r="B21" s="9"/>
      <c r="C21" s="10"/>
      <c r="D21" s="10"/>
      <c r="E21" s="10"/>
      <c r="F21" s="10"/>
      <c r="G21" s="10"/>
      <c r="H21" s="11"/>
      <c r="I21" s="26"/>
      <c r="J21" s="22"/>
    </row>
    <row r="22" spans="2:15">
      <c r="B22" s="54" t="s">
        <v>11</v>
      </c>
      <c r="C22" s="56" t="s">
        <v>2</v>
      </c>
      <c r="D22" s="56"/>
      <c r="E22" s="56"/>
      <c r="F22" s="56"/>
      <c r="G22" s="56"/>
      <c r="H22" s="57" t="s">
        <v>41</v>
      </c>
      <c r="I22" s="23"/>
      <c r="J22" s="22"/>
    </row>
    <row r="23" spans="2:15" ht="15" thickBot="1">
      <c r="B23" s="55"/>
      <c r="C23" s="83" t="s">
        <v>3</v>
      </c>
      <c r="D23" s="84"/>
      <c r="E23" s="36" t="s">
        <v>4</v>
      </c>
      <c r="F23" s="36" t="s">
        <v>32</v>
      </c>
      <c r="G23" s="36" t="s">
        <v>30</v>
      </c>
      <c r="H23" s="58"/>
      <c r="I23" s="23"/>
      <c r="J23" s="22"/>
    </row>
    <row r="24" spans="2:15" ht="15.6" thickTop="1" thickBot="1">
      <c r="B24" s="15" t="s">
        <v>12</v>
      </c>
      <c r="C24" s="79"/>
      <c r="D24" s="79"/>
      <c r="E24" s="43"/>
      <c r="F24" s="43"/>
      <c r="G24" s="43"/>
      <c r="H24" s="35">
        <f t="shared" ref="H24:H31" si="0">IF((C24+E24+F24+G24)&gt; 1,"max 1",(C24+E24+F24+G24))</f>
        <v>0</v>
      </c>
      <c r="I24" s="24"/>
      <c r="J24" s="22">
        <f t="shared" ref="J24:J31" si="1">IF((C24+E24+F24+G24)&gt; 1,"max 1",(C24*C$32+E24*E$32+F24*F$32+G24*G$32))</f>
        <v>0</v>
      </c>
    </row>
    <row r="25" spans="2:15" ht="15.6" thickTop="1" thickBot="1">
      <c r="B25" s="15" t="s">
        <v>13</v>
      </c>
      <c r="C25" s="79"/>
      <c r="D25" s="79"/>
      <c r="E25" s="43"/>
      <c r="F25" s="43"/>
      <c r="G25" s="43"/>
      <c r="H25" s="35">
        <f t="shared" si="0"/>
        <v>0</v>
      </c>
      <c r="I25" s="24"/>
      <c r="J25" s="22">
        <f t="shared" si="1"/>
        <v>0</v>
      </c>
    </row>
    <row r="26" spans="2:15" ht="15.6" thickTop="1" thickBot="1">
      <c r="B26" s="15" t="s">
        <v>14</v>
      </c>
      <c r="C26" s="79"/>
      <c r="D26" s="79"/>
      <c r="E26" s="43"/>
      <c r="F26" s="43"/>
      <c r="G26" s="43"/>
      <c r="H26" s="35">
        <f t="shared" si="0"/>
        <v>0</v>
      </c>
      <c r="I26" s="24"/>
      <c r="J26" s="22">
        <f t="shared" si="1"/>
        <v>0</v>
      </c>
    </row>
    <row r="27" spans="2:15" ht="15.6" thickTop="1" thickBot="1">
      <c r="B27" s="16" t="s">
        <v>5</v>
      </c>
      <c r="C27" s="79"/>
      <c r="D27" s="79"/>
      <c r="E27" s="43"/>
      <c r="F27" s="43"/>
      <c r="G27" s="43"/>
      <c r="H27" s="35">
        <f t="shared" si="0"/>
        <v>0</v>
      </c>
      <c r="I27" s="24"/>
      <c r="J27" s="22">
        <f t="shared" si="1"/>
        <v>0</v>
      </c>
    </row>
    <row r="28" spans="2:15" ht="15.6" thickTop="1" thickBot="1">
      <c r="B28" s="15" t="s">
        <v>37</v>
      </c>
      <c r="C28" s="79"/>
      <c r="D28" s="79"/>
      <c r="E28" s="43"/>
      <c r="F28" s="43"/>
      <c r="G28" s="43"/>
      <c r="H28" s="35">
        <f t="shared" si="0"/>
        <v>0</v>
      </c>
      <c r="I28" s="24"/>
      <c r="J28" s="22">
        <f t="shared" si="1"/>
        <v>0</v>
      </c>
    </row>
    <row r="29" spans="2:15" ht="15.45" customHeight="1" thickTop="1" thickBot="1">
      <c r="B29" s="15" t="s">
        <v>38</v>
      </c>
      <c r="C29" s="79"/>
      <c r="D29" s="79"/>
      <c r="E29" s="43"/>
      <c r="F29" s="43"/>
      <c r="G29" s="43"/>
      <c r="H29" s="35">
        <f t="shared" si="0"/>
        <v>0</v>
      </c>
      <c r="I29" s="24"/>
      <c r="J29" s="22">
        <f t="shared" si="1"/>
        <v>0</v>
      </c>
    </row>
    <row r="30" spans="2:15" ht="15.6" thickTop="1" thickBot="1">
      <c r="B30" s="16" t="s">
        <v>39</v>
      </c>
      <c r="C30" s="79"/>
      <c r="D30" s="79"/>
      <c r="E30" s="43"/>
      <c r="F30" s="43"/>
      <c r="G30" s="43"/>
      <c r="H30" s="35">
        <f t="shared" si="0"/>
        <v>0</v>
      </c>
      <c r="I30" s="24"/>
      <c r="J30" s="22">
        <f t="shared" si="1"/>
        <v>0</v>
      </c>
      <c r="O30" s="31"/>
    </row>
    <row r="31" spans="2:15" ht="28.8" thickTop="1" thickBot="1">
      <c r="B31" s="15" t="s">
        <v>15</v>
      </c>
      <c r="C31" s="79"/>
      <c r="D31" s="79"/>
      <c r="E31" s="43"/>
      <c r="F31" s="43"/>
      <c r="G31" s="43"/>
      <c r="H31" s="35">
        <f t="shared" si="0"/>
        <v>0</v>
      </c>
      <c r="I31" s="24"/>
      <c r="J31" s="22">
        <f t="shared" si="1"/>
        <v>0</v>
      </c>
    </row>
    <row r="32" spans="2:15" ht="15" thickTop="1">
      <c r="B32" s="3" t="s">
        <v>8</v>
      </c>
      <c r="C32" s="59">
        <v>4</v>
      </c>
      <c r="D32" s="60"/>
      <c r="E32" s="37">
        <v>3</v>
      </c>
      <c r="F32" s="37">
        <v>2</v>
      </c>
      <c r="G32" s="37">
        <v>1</v>
      </c>
      <c r="H32" s="4"/>
      <c r="I32" s="24"/>
      <c r="J32" s="22"/>
    </row>
    <row r="33" spans="2:10" ht="15" thickBot="1">
      <c r="B33" s="5" t="s">
        <v>9</v>
      </c>
      <c r="C33" s="61">
        <f>C32*C24+C32*C25+C32*C26+C32*C27+C32*C31+C28*C32+C29*C32+C30*C32</f>
        <v>0</v>
      </c>
      <c r="D33" s="62"/>
      <c r="E33" s="6">
        <f>E32*E24+E32*E25+E32*E26+E32*E27+E32*E31+E28*E32+E29*E32+E30*E32</f>
        <v>0</v>
      </c>
      <c r="F33" s="6">
        <f>F32*F24+F32*F25+F32*F26+F32*F27+F32*F31+F28*F32+F29*F32+F30*F32</f>
        <v>0</v>
      </c>
      <c r="G33" s="6">
        <f>G32*G24+G32*G25+G32*G26+G32*G27+G32*G31+G28*G32+G29*G32+G30*G32</f>
        <v>0</v>
      </c>
      <c r="H33" s="7"/>
      <c r="I33" s="24"/>
      <c r="J33" s="22">
        <f>C33+E33+F33+G33</f>
        <v>0</v>
      </c>
    </row>
    <row r="34" spans="2:10" ht="42.45" customHeight="1" thickBot="1">
      <c r="B34" s="63" t="s">
        <v>16</v>
      </c>
      <c r="C34" s="63"/>
      <c r="D34" s="63"/>
      <c r="E34" s="63"/>
      <c r="F34" s="63"/>
      <c r="G34" s="63"/>
      <c r="H34" s="8">
        <f>SUM(J24:J31)</f>
        <v>0</v>
      </c>
      <c r="I34" s="25"/>
      <c r="J34" s="27"/>
    </row>
    <row r="35" spans="2:10" ht="43.5" customHeight="1" thickBot="1">
      <c r="B35" s="80" t="s">
        <v>34</v>
      </c>
      <c r="C35" s="81"/>
      <c r="D35" s="81"/>
      <c r="E35" s="81"/>
      <c r="F35" s="81"/>
      <c r="G35" s="81"/>
      <c r="H35" s="82"/>
      <c r="I35" s="25"/>
      <c r="J35" s="28"/>
    </row>
    <row r="36" spans="2:10" ht="21.6" thickBot="1">
      <c r="B36" s="64" t="s">
        <v>35</v>
      </c>
      <c r="C36" s="65"/>
      <c r="D36" s="65"/>
      <c r="E36" s="65"/>
      <c r="F36" s="65"/>
      <c r="G36" s="65"/>
      <c r="H36" s="34">
        <f>(H9*(H20+H34))</f>
        <v>0</v>
      </c>
      <c r="I36" s="29"/>
      <c r="J36" s="28"/>
    </row>
    <row r="37" spans="2:10" ht="15" thickBot="1">
      <c r="B37" s="45"/>
      <c r="C37" s="46"/>
      <c r="D37" s="46"/>
      <c r="E37" s="46"/>
      <c r="F37" s="46"/>
      <c r="G37" s="46"/>
      <c r="H37" s="47"/>
      <c r="I37" s="30"/>
      <c r="J37" s="28"/>
    </row>
    <row r="38" spans="2:10" ht="21.6" thickBot="1">
      <c r="B38" s="48" t="s">
        <v>36</v>
      </c>
      <c r="C38" s="49"/>
      <c r="D38" s="49"/>
      <c r="E38" s="49"/>
      <c r="F38" s="49"/>
      <c r="G38" s="50"/>
      <c r="H38" s="32" t="str">
        <f>IF(H36&gt;= 39,"uitstekend",IF(H36&gt;=26,"beter",IF(H36&gt;=18,"goed","onvoldoende")))</f>
        <v>onvoldoende</v>
      </c>
      <c r="I38" s="13"/>
      <c r="J38" s="28"/>
    </row>
    <row r="39" spans="2:10" ht="18">
      <c r="B39" s="12"/>
      <c r="C39" s="13"/>
      <c r="D39" s="13"/>
      <c r="E39" s="13"/>
      <c r="F39" s="13"/>
      <c r="G39" s="13"/>
      <c r="H39" s="14"/>
      <c r="I39" s="14"/>
      <c r="J39" s="28"/>
    </row>
  </sheetData>
  <mergeCells count="40">
    <mergeCell ref="B8:G8"/>
    <mergeCell ref="B2:H2"/>
    <mergeCell ref="B4:H4"/>
    <mergeCell ref="B5:H5"/>
    <mergeCell ref="B6:G6"/>
    <mergeCell ref="B7:G7"/>
    <mergeCell ref="C16:D16"/>
    <mergeCell ref="C17:D17"/>
    <mergeCell ref="C14:D14"/>
    <mergeCell ref="C15:D15"/>
    <mergeCell ref="B10:H10"/>
    <mergeCell ref="C18:D18"/>
    <mergeCell ref="C19:D19"/>
    <mergeCell ref="B20:G20"/>
    <mergeCell ref="C31:D31"/>
    <mergeCell ref="B35:H35"/>
    <mergeCell ref="C28:D28"/>
    <mergeCell ref="C29:D29"/>
    <mergeCell ref="C30:D30"/>
    <mergeCell ref="C23:D23"/>
    <mergeCell ref="C24:D24"/>
    <mergeCell ref="C25:D25"/>
    <mergeCell ref="C26:D26"/>
    <mergeCell ref="C27:D27"/>
    <mergeCell ref="B37:H37"/>
    <mergeCell ref="B38:G38"/>
    <mergeCell ref="B3:H3"/>
    <mergeCell ref="B22:B23"/>
    <mergeCell ref="C22:G22"/>
    <mergeCell ref="H22:H23"/>
    <mergeCell ref="C32:D32"/>
    <mergeCell ref="C33:D33"/>
    <mergeCell ref="B34:G34"/>
    <mergeCell ref="B36:G36"/>
    <mergeCell ref="B9:G9"/>
    <mergeCell ref="B11:H11"/>
    <mergeCell ref="B12:H12"/>
    <mergeCell ref="B13:B14"/>
    <mergeCell ref="C13:G13"/>
    <mergeCell ref="H13:H14"/>
  </mergeCells>
  <conditionalFormatting sqref="H15:H17 H27:H31">
    <cfRule type="containsText" dxfId="1" priority="2" operator="containsText" text="max 1">
      <formula>NOT(ISERROR(SEARCH("max 1",H15)))</formula>
    </cfRule>
  </conditionalFormatting>
  <conditionalFormatting sqref="H24:H26">
    <cfRule type="containsText" dxfId="0" priority="1" operator="containsText" text="max 1">
      <formula>NOT(ISERROR(SEARCH("max 1",H24)))</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5F9641C788E684F95C48FB5B8278D91" ma:contentTypeVersion="10" ma:contentTypeDescription="Een nieuw document maken." ma:contentTypeScope="" ma:versionID="b79712fa6a8ebaa4777572db40494a01">
  <xsd:schema xmlns:xsd="http://www.w3.org/2001/XMLSchema" xmlns:xs="http://www.w3.org/2001/XMLSchema" xmlns:p="http://schemas.microsoft.com/office/2006/metadata/properties" xmlns:ns2="153d81a5-464b-4fb1-a2ac-718edfcdf0f2" xmlns:ns3="da59bcab-dc31-4d65-8696-ba653de1c564" targetNamespace="http://schemas.microsoft.com/office/2006/metadata/properties" ma:root="true" ma:fieldsID="31e60c3fea4b96ae8905e2567ebcb8d0" ns2:_="" ns3:_="">
    <xsd:import namespace="153d81a5-464b-4fb1-a2ac-718edfcdf0f2"/>
    <xsd:import namespace="da59bcab-dc31-4d65-8696-ba653de1c56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3d81a5-464b-4fb1-a2ac-718edfcdf0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a59bcab-dc31-4d65-8696-ba653de1c564"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B6AA87-7A15-4B60-8230-0456D0948B44}">
  <ds:schemaRefs>
    <ds:schemaRef ds:uri="153d81a5-464b-4fb1-a2ac-718edfcdf0f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a59bcab-dc31-4d65-8696-ba653de1c564"/>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426727BD-7ADE-4613-BB2E-BEB67AC859D0}">
  <ds:schemaRefs>
    <ds:schemaRef ds:uri="http://schemas.microsoft.com/sharepoint/v3/contenttype/forms"/>
  </ds:schemaRefs>
</ds:datastoreItem>
</file>

<file path=customXml/itemProps3.xml><?xml version="1.0" encoding="utf-8"?>
<ds:datastoreItem xmlns:ds="http://schemas.openxmlformats.org/officeDocument/2006/customXml" ds:itemID="{D71B7B27-6E40-46C5-AE25-1C651F5885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3d81a5-464b-4fb1-a2ac-718edfcdf0f2"/>
    <ds:schemaRef ds:uri="da59bcab-dc31-4d65-8696-ba653de1c5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handleiding</vt:lpstr>
      <vt:lpstr>MA3 rekenblad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Kaat De Ploey</dc:creator>
  <cp:lastModifiedBy>Cousaert Christophe</cp:lastModifiedBy>
  <dcterms:created xsi:type="dcterms:W3CDTF">2021-03-19T16:24:47Z</dcterms:created>
  <dcterms:modified xsi:type="dcterms:W3CDTF">2022-05-18T10:16:48Z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0x010100D5F9641C788E684F95C48FB5B8278D91</vt:lpwstr>
  </property>
</Properties>
</file>