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vlaamseoverheid.sharepoint.com/sites/vipa/organisatie/communicatie/1. Website1/Goedgekeurde projecten/op website/"/>
    </mc:Choice>
  </mc:AlternateContent>
  <xr:revisionPtr revIDLastSave="139" documentId="13_ncr:1_{DF293AE5-DB3C-4A2B-B5AA-D09AD87BF169}" xr6:coauthVersionLast="47" xr6:coauthVersionMax="47" xr10:uidLastSave="{530E94F1-7A58-436C-811F-681E50C982A3}"/>
  <bookViews>
    <workbookView xWindow="28680" yWindow="-120" windowWidth="29040" windowHeight="15720" tabRatio="924" xr2:uid="{00000000-000D-0000-FFFF-FFFF00000000}"/>
  </bookViews>
  <sheets>
    <sheet name="Klassieke financiering" sheetId="45" r:id="rId1"/>
    <sheet name="Agressie-subsidies" sheetId="42" r:id="rId2"/>
    <sheet name="Klimaatsubsidies" sheetId="52" r:id="rId3"/>
    <sheet name="Infrastructuurforfait PMH" sheetId="46" r:id="rId4"/>
    <sheet name="Strategisch forfait ZH" sheetId="40" r:id="rId5"/>
    <sheet name="Toestelfinanciering" sheetId="53" r:id="rId6"/>
    <sheet name="Instandhoudingsforfait" sheetId="54" r:id="rId7"/>
    <sheet name="Renteloze energielening" sheetId="55" r:id="rId8"/>
    <sheet name="Blad16" sheetId="16" state="hidden" r:id="rId9"/>
    <sheet name="Blad17" sheetId="17" state="hidden" r:id="rId10"/>
    <sheet name="Blad1" sheetId="18" state="hidden" r:id="rId11"/>
  </sheets>
  <definedNames>
    <definedName name="_xlnm._FilterDatabase" localSheetId="1" hidden="1">'Agressie-subsidies'!$A$3:$I$73</definedName>
    <definedName name="_xlnm._FilterDatabase" localSheetId="3" hidden="1">'Infrastructuurforfait PMH'!$A$3:$I$3</definedName>
    <definedName name="_xlnm._FilterDatabase" localSheetId="0" hidden="1">'Klassieke financiering'!$A$3:$H$141</definedName>
    <definedName name="_xlnm._FilterDatabase" localSheetId="2" hidden="1">Klimaatsubsidies!$A$3:$H$678</definedName>
    <definedName name="_xlnm._FilterDatabase" localSheetId="4" hidden="1">'Strategisch forfait ZH'!$A$3:$J$3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40" l="1"/>
  <c r="C24" i="40" s="1"/>
  <c r="C20" i="40"/>
  <c r="F19" i="40"/>
  <c r="C19" i="40"/>
  <c r="F18" i="40"/>
  <c r="C18" i="40"/>
  <c r="F17" i="40"/>
  <c r="C17" i="40"/>
  <c r="F16" i="40"/>
  <c r="F20" i="40" s="1"/>
  <c r="C16" i="40"/>
  <c r="C21" i="40" s="1"/>
  <c r="I12" i="40"/>
  <c r="C151" i="45"/>
  <c r="G148" i="45"/>
  <c r="C148" i="45"/>
  <c r="G147" i="45"/>
  <c r="C147" i="45"/>
  <c r="G146" i="45"/>
  <c r="C146" i="45"/>
  <c r="G145" i="45"/>
  <c r="C145" i="45"/>
  <c r="G144" i="45"/>
  <c r="C144" i="45"/>
  <c r="G143" i="45"/>
  <c r="G131" i="45"/>
  <c r="G95" i="45"/>
  <c r="G87" i="45"/>
  <c r="G61" i="45"/>
  <c r="G55" i="45"/>
  <c r="G4" i="45"/>
  <c r="K5" i="52"/>
  <c r="K10" i="52"/>
  <c r="K8" i="52"/>
  <c r="K7" i="52"/>
  <c r="K6" i="52"/>
  <c r="C149" i="45" l="1"/>
  <c r="C152" i="45" s="1"/>
  <c r="G141" i="45"/>
  <c r="H25" i="46"/>
  <c r="H57" i="55" l="1"/>
  <c r="P32" i="55"/>
  <c r="I17" i="54"/>
  <c r="I15" i="54"/>
  <c r="I14" i="54"/>
  <c r="I13" i="54"/>
  <c r="I12" i="54"/>
  <c r="I11" i="54"/>
  <c r="I7" i="54"/>
  <c r="I6" i="54"/>
  <c r="I5" i="54"/>
  <c r="I4" i="54"/>
  <c r="C35" i="46" l="1"/>
  <c r="C29" i="46"/>
  <c r="C30" i="46"/>
  <c r="C31" i="46"/>
  <c r="C32" i="46"/>
  <c r="C28" i="46"/>
  <c r="C83" i="42"/>
  <c r="C77" i="42"/>
  <c r="C78" i="42"/>
  <c r="C79" i="42"/>
  <c r="C80" i="42"/>
  <c r="C76" i="42"/>
  <c r="H73" i="42"/>
  <c r="I16" i="54" l="1"/>
  <c r="I18" i="54" s="1"/>
  <c r="I8" i="54"/>
  <c r="K4" i="52"/>
  <c r="K9" i="52" l="1"/>
  <c r="K11" i="52" s="1"/>
  <c r="F95" i="54" l="1"/>
  <c r="I21" i="53" l="1"/>
  <c r="I19" i="53"/>
  <c r="I18" i="53"/>
  <c r="I17" i="53"/>
  <c r="I16" i="53"/>
  <c r="I15" i="53"/>
  <c r="F58" i="53"/>
  <c r="I20" i="53" l="1"/>
  <c r="I22" i="53" s="1"/>
  <c r="I11" i="53" l="1"/>
  <c r="I10" i="53"/>
  <c r="I9" i="53"/>
  <c r="I8" i="53"/>
  <c r="I12" i="53" l="1"/>
  <c r="C33" i="46" l="1"/>
  <c r="C36" i="46" s="1"/>
  <c r="C81" i="42" l="1"/>
  <c r="C84" i="42" s="1"/>
</calcChain>
</file>

<file path=xl/sharedStrings.xml><?xml version="1.0" encoding="utf-8"?>
<sst xmlns="http://schemas.openxmlformats.org/spreadsheetml/2006/main" count="6758" uniqueCount="2455">
  <si>
    <t>Sector</t>
  </si>
  <si>
    <t>Opgroeien</t>
  </si>
  <si>
    <t>Goedgekeurde projecten klassieke subsidies van 1 januari tot 31 december 2024</t>
  </si>
  <si>
    <r>
      <rPr>
        <b/>
        <sz val="11"/>
        <rFont val="Calibri"/>
        <family val="2"/>
        <scheme val="minor"/>
      </rPr>
      <t>Klassieke betoelaging:</t>
    </r>
    <r>
      <rPr>
        <sz val="11"/>
        <rFont val="Calibri"/>
        <family val="2"/>
        <scheme val="minor"/>
      </rPr>
      <t xml:space="preserve"> een voorziening kan een vraag indienen tot het bekomen van investeringsbetoelaging (= subsidiebelofte) voor een beoogde investering. Het bedrag van de investeringsbetoelaging wordt aangerekend op de VIPA-kredieten op het moment van het verlenen van de subsidiebelofte. De subsidiebetalingen gebeuren in 5 schijven op basis van voorgelegde facturen. De subsidiebelofte wordt met 50% geïndexeerd op het moment van het aanvangsbevel van de werken en 50% op het moment van de ingebruikname.</t>
    </r>
  </si>
  <si>
    <t>Dossiernummer</t>
  </si>
  <si>
    <t>Provincie</t>
  </si>
  <si>
    <t>Gemeente
voorziening</t>
  </si>
  <si>
    <t>Initiatiefnemer</t>
  </si>
  <si>
    <t>Voorziening</t>
  </si>
  <si>
    <t>Project</t>
  </si>
  <si>
    <t>Verleende 
subsidiebeloften</t>
  </si>
  <si>
    <t>Goedkeuring</t>
  </si>
  <si>
    <t>Voorzieningen Opgroeien</t>
  </si>
  <si>
    <t>22K055</t>
  </si>
  <si>
    <t>Brussel</t>
  </si>
  <si>
    <t>Ukkel</t>
  </si>
  <si>
    <t>Scholengroep 8 Brussel</t>
  </si>
  <si>
    <t>Opvang Internaat Koninklijk Atheneum Ukkel 1</t>
  </si>
  <si>
    <t>aankoop met verbouwing van het Kinderdagverblijf Ekla met 51 plaatsen (capaciteitsuitbreiding) in de Pierre Van Humbeekstraat 5 in Sint-Jans-Molenbeek</t>
  </si>
  <si>
    <t>aanvullende belofte
door reële notariskosten en registratierechten 
23/01/2024</t>
  </si>
  <si>
    <t>22K060</t>
  </si>
  <si>
    <t>Oost-Vlaanderen</t>
  </si>
  <si>
    <t>Sint-Niklaas</t>
  </si>
  <si>
    <t>Kaldoun BVBA</t>
  </si>
  <si>
    <t>Het Droomwolkje 3</t>
  </si>
  <si>
    <t>uitbreiding voor de Kinderopvang Het Droomwolkje 3 met 17 plaatsen (capaciteitsvervanging) in de Boonhemstraat 2 in Sint-Niklaas</t>
  </si>
  <si>
    <t>22K049</t>
  </si>
  <si>
    <t>West-Vlaanderen</t>
  </si>
  <si>
    <t>Torhout</t>
  </si>
  <si>
    <t>Huize Tordaele vzw</t>
  </si>
  <si>
    <t>Huize Tordaele</t>
  </si>
  <si>
    <t>nieuwbouw van een beveiligend verblijf voor 6 jongeren (capaciteitsuitbreiding) en dagopvang in de Bruggestraat 39 en Bruggestraat 61 in Torhout</t>
  </si>
  <si>
    <t>aanvullende belofte
door indexering 
na aanvangsbevel
28/02/2024</t>
  </si>
  <si>
    <t>21K045</t>
  </si>
  <si>
    <t>Vlaams-Brabant</t>
  </si>
  <si>
    <t>Leuven</t>
  </si>
  <si>
    <t>Ter Wende - Espero vzw</t>
  </si>
  <si>
    <t xml:space="preserve">Observatie- en behandelingscentrum 
Ter Wende - Espero </t>
  </si>
  <si>
    <t>nieuwbouw van lokalen voor therapie (muziek, beweging) en therapeutische dagbesteding (polyvalente ruimte, atelier) voor 8 jongeren (capaciteitsvervanging) met ernstige en chronische gedrags- en emotionele problemen op de campus Ter Wende in de Mechelsevest 30 in Leuven</t>
  </si>
  <si>
    <t>aanvullende belofte
door indexering 
na aanvangsbevel
3/05/2024</t>
  </si>
  <si>
    <t>20K107</t>
  </si>
  <si>
    <t>Limburg</t>
  </si>
  <si>
    <t>Lommel</t>
  </si>
  <si>
    <t>Onthaal-, Oriëntatie- en Observatiecentrum Elkeen vzw</t>
  </si>
  <si>
    <t>Onthaal-, Oriëntatie- en Observatiecentrum Elkeen Lommel</t>
  </si>
  <si>
    <t>nieuwbouw voor het Onthaal-, Oriëntatie en Observatiecentrum Elkeen voor 9 modules verblijf 0-18 jaar en modules diagnostiek (vervangingscapaciteit) in de Onderwijsstraat in Lommel</t>
  </si>
  <si>
    <t>aanvullende belofte
door indexering 
na aanvangsbevel
24/05/2024</t>
  </si>
  <si>
    <t>22K061</t>
  </si>
  <si>
    <t>Maaseik</t>
  </si>
  <si>
    <t>Stad Maaseik</t>
  </si>
  <si>
    <t>Hopsa</t>
  </si>
  <si>
    <t>nieuwbouw voor Kinderopvang Hopsa met 19 plaatsen (9 plaatsen capaciteitsvervanging en 10 plaatsen capaciteitsuitbreiding) op het Scholtisplein 1 in Maaseik (Neeroeteren)</t>
  </si>
  <si>
    <t>aanvullende belofte
door indexering 
na aanvangsbevel
29/05/2024</t>
  </si>
  <si>
    <t>22K066</t>
  </si>
  <si>
    <t>Ingelmunster</t>
  </si>
  <si>
    <t>Het Tuinkabouterhuisje BVBA</t>
  </si>
  <si>
    <t>Het Tuinkabouterhuisje</t>
  </si>
  <si>
    <t>aankoop met ingrijpende duurzame verbouwing en uitbreiding voor 43 plaatsen (capaciteitsvervanging) voor Het Tuinkabouterhuisje in de Warandestraat 4 in Ingelmunster</t>
  </si>
  <si>
    <t>aanvullende belofte
door indexering 
na aanvangsbevel
11/06/2025</t>
  </si>
  <si>
    <t>21K019</t>
  </si>
  <si>
    <t>Hasselt</t>
  </si>
  <si>
    <t>De Hummeltjes vzw</t>
  </si>
  <si>
    <t>De Hummeltjes</t>
  </si>
  <si>
    <t>nieuwbouw voor het Kinderdagverblijf Het Hummelhof met 35 plaatsen (capaciteitsvervanging) in de Steenaartberg 3 (voorlopig werfadres, adres van de nieuwbouw zal een andere straat worden op deze grote site) in Sint-Truiden</t>
  </si>
  <si>
    <t>deel op budget 2023,
deel op budget 2024</t>
  </si>
  <si>
    <t>21K034</t>
  </si>
  <si>
    <t>Antwerpen</t>
  </si>
  <si>
    <t>Ekeren</t>
  </si>
  <si>
    <t>Helan Kinderopvang vzw</t>
  </si>
  <si>
    <t>Helan Kinderopvang - Avonturenatelier</t>
  </si>
  <si>
    <t>nieuwbouw voor kinderopvang met 90 plaatsen in de Boerendijk 26-28 in Ekeren</t>
  </si>
  <si>
    <t>aanvullende belofte
door indexering 
na aanvangsbevel
17/07/2024</t>
  </si>
  <si>
    <t>20K059</t>
  </si>
  <si>
    <t>Schaarbeek</t>
  </si>
  <si>
    <t>t Pasrel vzw</t>
  </si>
  <si>
    <t>Onthaal- oriëntatie- en observatiecentrum 't Pasrel Brussel</t>
  </si>
  <si>
    <t>nieuwbouw voor het Onthaal- oriëntatie- en observatiecentrum 't Pasrel Brussel in de Wilderstraat in Sint-Agatha-Berchem</t>
  </si>
  <si>
    <t>22K013</t>
  </si>
  <si>
    <t>Kinrooi</t>
  </si>
  <si>
    <t>Jeugdzorgcentrum vzw</t>
  </si>
  <si>
    <t>Organisatie voor Bijzondere Jeugdzorg Jeugdzorgcentrum</t>
  </si>
  <si>
    <t>nieuwbouw van een jeugdzorgcentrum voor 20 jongeren in de Spoorwegstraat 20-22 in Maaseik</t>
  </si>
  <si>
    <t>23K027</t>
  </si>
  <si>
    <t>Berlaar</t>
  </si>
  <si>
    <t>Engeltjes en Bengeltjes BV</t>
  </si>
  <si>
    <t>Engeltjes en Bengeltjes 3</t>
  </si>
  <si>
    <t>nieuwbouw voor een kinderopvang met 36 plaatsen (14 plaatsen capaciteitsuitbreiding en 22 plaatsen capaciteitsvervanging) in de Aarschotsebaan 208 in Berlaar</t>
  </si>
  <si>
    <t>20K150</t>
  </si>
  <si>
    <t>Gent</t>
  </si>
  <si>
    <t>Peutertuinen Gemeenschapsonderwijs Mariakerke vzw</t>
  </si>
  <si>
    <t>Het Hartenboompje</t>
  </si>
  <si>
    <t>nieuwbouw voor de Kinderopvang Het Hartenboompje met 36 plaatsen (capaciteitsvervanging) op de campus Casier in de Amand Casier de ter Bekenlaan 26 in Gent (Mariakerke)</t>
  </si>
  <si>
    <t>23K042</t>
  </si>
  <si>
    <t>Herk-de-Stad</t>
  </si>
  <si>
    <t>Duimelotje vzw</t>
  </si>
  <si>
    <t>Duimelotje</t>
  </si>
  <si>
    <t>aankoop met verbouwing voor een kinderopvang met 36 plaatsen (capaciteitsvervanging) op de Steenweg 88 in Herk-de-Stad</t>
  </si>
  <si>
    <t>22K065</t>
  </si>
  <si>
    <t>Poperinge</t>
  </si>
  <si>
    <t>De Lovie vzw</t>
  </si>
  <si>
    <t>De Lovie Jeugdhulp</t>
  </si>
  <si>
    <t>nieuwbouw (vervanging) van 4 kamers en 2 studio's voor 6 minderjarigen (6 modules beveiligend verblijf) in de Krombeekseweg 82 in Poperinge</t>
  </si>
  <si>
    <t>BJB157-W-MV</t>
  </si>
  <si>
    <t>Kortrijk</t>
  </si>
  <si>
    <t>Begeleidingscentrum Bethanie vzw</t>
  </si>
  <si>
    <t>Bethanië</t>
  </si>
  <si>
    <t>verbouwing en uitbreiding van het begeleidingscentrum in de Zandstraat 26 in Kortrijk</t>
  </si>
  <si>
    <t>aanvullende belofte
door indexering 
na ingebruikname
10/09/2024</t>
  </si>
  <si>
    <t>22K040</t>
  </si>
  <si>
    <t>Brugge</t>
  </si>
  <si>
    <t>Vertrouwenscentrum Kindermishandeling West-Vlaanderen vzw</t>
  </si>
  <si>
    <t>Vertrouwenscentrum Kindermishandeling West-Vlaanderen</t>
  </si>
  <si>
    <t>verbouwing en uitbreiding tot een antennepost voor het Vertrouwenscentrum Kindermishandeling West-Vlaanderen in de Damkaai 4 in Kortrijk</t>
  </si>
  <si>
    <t>aanvullende belofte
door indexering 
na aanvangsbevel
3/12/2024</t>
  </si>
  <si>
    <t>23K029</t>
  </si>
  <si>
    <t>De Wissel vzw</t>
  </si>
  <si>
    <t>Organisatie voor Bijzondere Jeugdzorg De Wissel</t>
  </si>
  <si>
    <t>nieuwbouw voor de Organisatie voor Bijzondere Jeugdzorg De Wissel met 6 plaatsen en een beveiligend verblijf met 6 plaatsen in de Diestsevest 119 in Leuven</t>
  </si>
  <si>
    <t>23K051</t>
  </si>
  <si>
    <t>Sint-Genesius-Rode</t>
  </si>
  <si>
    <t>Consolata Regio Sint-Genesius-Rode vzw</t>
  </si>
  <si>
    <t>'t Kapoentje</t>
  </si>
  <si>
    <t>nieuwbouw van een kinderdagverblijf voor 23 plaatsen (capaciteitsuitbreiding) op Zorgsite Sint-Genesius-Rode in de Zoniënwoudlaan in Sint-Genesius-Rode</t>
  </si>
  <si>
    <t>20K148</t>
  </si>
  <si>
    <t>Aalter</t>
  </si>
  <si>
    <t>Kinderopvang Scholengroep Meetjesland vzw</t>
  </si>
  <si>
    <t>Meneer Koekepeer</t>
  </si>
  <si>
    <t>nieuwbouw van een kinderopvang voor 21 plaatsen in de Aalterseweg 1 in Aalter (Knesselare)</t>
  </si>
  <si>
    <t>21K067</t>
  </si>
  <si>
    <t>Nazareth</t>
  </si>
  <si>
    <t>Jeugdhulp Don Bosco Vlaanderen vzw</t>
  </si>
  <si>
    <t>Centrum voor Kinderzorg- en Gezinsondersteuning 't Kinderkasteeltje</t>
  </si>
  <si>
    <t>nieuwbouw voor het Centrum voor Kinderzorg- en Gezinsondersteuning 't Kinderkasteeltje met 18 plaatsen (capaciteitsvervanging) in de Drapstraat 49 in Nazareth</t>
  </si>
  <si>
    <t>24K073</t>
  </si>
  <si>
    <t>'t Kinderkasteeltje</t>
  </si>
  <si>
    <t>nieuwbouw voor Kinderopvang 't Kinderkasteeltje met 52 plaatsen (capaciteitsvervanging) in de Drapstraat 49 in Nazareth</t>
  </si>
  <si>
    <t>19K008</t>
  </si>
  <si>
    <t>Ronse</t>
  </si>
  <si>
    <t>Amon vzw</t>
  </si>
  <si>
    <t>Campus ACVA en Campus Tobias</t>
  </si>
  <si>
    <t>verbouwing voor een contextbegeleidingsdienst Ambulant Centrum Vlaamse Ardennnen en nieuwbouw voor een dagbegeleidingsdienst Tobias in de Sint Hermesstraat in Ronse</t>
  </si>
  <si>
    <t>aanvullende belofte
door indexering 
na ingebruikname
17/12/2024</t>
  </si>
  <si>
    <t>19K010</t>
  </si>
  <si>
    <t>Melle</t>
  </si>
  <si>
    <t>Steevliet vzw</t>
  </si>
  <si>
    <t>Steevliet</t>
  </si>
  <si>
    <t>nieuwbouw (vervanging) van 11 individuele kamers en 1 crisis/logeerkamer en bureelruimte in de Faliestraat 11 in Zottegem (Sint-Maria-Oudenhove)</t>
  </si>
  <si>
    <t>19K022</t>
  </si>
  <si>
    <t>De Patio vzw</t>
  </si>
  <si>
    <t>De Kleine Dennen</t>
  </si>
  <si>
    <t>nieuwbouw voor een Organisatie voor Bijzondere Jeugdbijstand voor de verblijfsafdeling De Kleine Dennen (18 modules verblijf en 18 contextbegeleiding) in de Haagwinde 77 in Knokke</t>
  </si>
  <si>
    <t>20K001</t>
  </si>
  <si>
    <t>OCMW Kortrijk</t>
  </si>
  <si>
    <t>Sint-Jozef</t>
  </si>
  <si>
    <t>nieuwbouw voor Kinderopvang De Blokkendoos 4 en 5 voor 24 plaatsen in de Condédreef 16 in Kortrijk</t>
  </si>
  <si>
    <t>20K014</t>
  </si>
  <si>
    <t>Nieuwland vzw</t>
  </si>
  <si>
    <t>Oganisatie voor Bijzondere Jeugdzorg Nieuwland</t>
  </si>
  <si>
    <t>verbouwing tot het Dagcentrum De Totebel voor 10 schoolgaande jongeren in de Ontmijnersstraat 31 in Blankenberge</t>
  </si>
  <si>
    <t>20K034</t>
  </si>
  <si>
    <t>Edegem</t>
  </si>
  <si>
    <t>De Vlinderkens vzw</t>
  </si>
  <si>
    <t>Begeleidingscentrum De Vlinderkens</t>
  </si>
  <si>
    <t>nieuwbouw voor een Organisatie voor Bijzondere Jeugdzorg in een modulair kader voor 12 plaatsen verblijf en 38 modules contextbegeleiding (waaronder 1AW, 1 module verblijf in uitbreiding, de rest in capaciteitsvervanging) in de Buizegemlei 46 in Edegem</t>
  </si>
  <si>
    <t>20K055</t>
  </si>
  <si>
    <t>uitbreiding van Kinderopvang De Hummeltjes met 2 leefgroepen en administratieruimte voor 36 plaatsen in de Zuster Stanislaslaan 1 in Hasselt</t>
  </si>
  <si>
    <t>20K070</t>
  </si>
  <si>
    <t>Zorg Leuven</t>
  </si>
  <si>
    <t>Kinderdagverblijf Lolanden</t>
  </si>
  <si>
    <t>nieuwbouw (vervanging) voor Kinderopvang Lolanden voor 30 plaatsen op de site Lolanden in Leuven (Kessel-Lo)</t>
  </si>
  <si>
    <t>20K082</t>
  </si>
  <si>
    <t>Sint-Jan-Molenbeek</t>
  </si>
  <si>
    <t>Scholengroep 8: Brussel</t>
  </si>
  <si>
    <t>Kinderdagverblijf Ulens</t>
  </si>
  <si>
    <t>nieuwbouw (vervanging) voor de Kinderopvang Ulens voor 72 plaatsen in de Ulensstraat 40-44 in Sint-Jans-Molenbeek</t>
  </si>
  <si>
    <t>20K133</t>
  </si>
  <si>
    <t>Aalst</t>
  </si>
  <si>
    <t>Stad Aalst</t>
  </si>
  <si>
    <t>Kinderdagverblijf Speurneus</t>
  </si>
  <si>
    <t>nieuwbouw voor het Kinderdagverblijf Speurneus voor 36 plaatsen in de Denderstraat 22 in Aalst</t>
  </si>
  <si>
    <t>21K018</t>
  </si>
  <si>
    <t>Lievegem</t>
  </si>
  <si>
    <t>Dienstverleningscentrum De Triangel vzw</t>
  </si>
  <si>
    <t>Dienstverleningscentrum De Triangel</t>
  </si>
  <si>
    <t>nieuwbouw voor een beveiligend verblijf voor 6 meisjes (6 modules beveiligd verblijf en 6 modules kortdurende intensief contextbegeleiding) in de Oostveldstraat 1 te Eeklo</t>
  </si>
  <si>
    <t>21K022</t>
  </si>
  <si>
    <t>Beveren</t>
  </si>
  <si>
    <t>OCMW Beveren</t>
  </si>
  <si>
    <t>Windekind</t>
  </si>
  <si>
    <t>nieuwbouw voor het Kinderdagverblijf Windekind voor 78 plaatsen op het Gravenplein in Beveren</t>
  </si>
  <si>
    <t>21K023</t>
  </si>
  <si>
    <t>Eeklo</t>
  </si>
  <si>
    <t>Oriëntatie- en behandelingscentrum De Waai</t>
  </si>
  <si>
    <t>nieuwbouw voor 12 modules beveiligend verblijf en 12 modules kortdurende intensief contextbegeleiding (capaciteitsuitbreiding) in de Oostveldstraat 1 in Eeklo, samenwerking tussen vzw Dienstverleningscentrum De Triangel en OBC De Waai</t>
  </si>
  <si>
    <t>22K008</t>
  </si>
  <si>
    <t>Rotselaar</t>
  </si>
  <si>
    <t>OCMW Rotselaar</t>
  </si>
  <si>
    <t>Kinderdagverblijf Hummeltjes</t>
  </si>
  <si>
    <t>uitbreiding van het Kinderdagverblijf Hummeltjes met 8 plaatsen in de Winkelveldbaan 34 in Rotselaar (Wezemaal)</t>
  </si>
  <si>
    <t>BJB151-B-MV</t>
  </si>
  <si>
    <t>Pleegzorg Vlaams-Brabant en Brussel vzw</t>
  </si>
  <si>
    <t>Pleegzorg Vlaams-Brabant en Brussel</t>
  </si>
  <si>
    <t>nieuwbouw voor de diensten voor pleegzorg voor 94,26 VTE's in de Brusselsesteenweg 9 in Leuven</t>
  </si>
  <si>
    <t>BJB153-W-MV</t>
  </si>
  <si>
    <t>Sint-Denijs</t>
  </si>
  <si>
    <t>Jongerenzorg Zuid-West-Vlaanderen vzw</t>
  </si>
  <si>
    <t>Jongerenzorg Zuid-West-Vlaanderen</t>
  </si>
  <si>
    <t xml:space="preserve">nieuwbouw van 2 residentiële woningen en ingrijpende duurzame verbouwing van een multifunctioneel gebouw in de Driesstraat 6 in Sint-Denijs  </t>
  </si>
  <si>
    <t>BJB155-B-MV</t>
  </si>
  <si>
    <t>Herent</t>
  </si>
  <si>
    <t>Monte Rosa, Jeugdzorg van de Zusters de Christelijke Scholen vzw</t>
  </si>
  <si>
    <t>Monte Rosa</t>
  </si>
  <si>
    <t>uitbreiding van de keuken en leefruimte in het huis in Herent en verbouwing van het gebouw in de Van Bladelstraat 30 in Herent</t>
  </si>
  <si>
    <t>KG749-W-IDB</t>
  </si>
  <si>
    <t>De Blauwe Lelie</t>
  </si>
  <si>
    <t>Kinderopvang Stampertje</t>
  </si>
  <si>
    <t>nieuwbouw (vervanging) voor 36 plaatsen voor kinderopvang Stampertje in de Sint-Pietersmolenstraat in Brugge</t>
  </si>
  <si>
    <t>KG750-B-MV</t>
  </si>
  <si>
    <t>Holsbeek</t>
  </si>
  <si>
    <t>Ferm Kinderopvang vzw</t>
  </si>
  <si>
    <t>De Sterrekes II</t>
  </si>
  <si>
    <t>verbouwing en uitbreiding voor kinderopvang De Sterrekes II voor 46 plaatsen in de Rotselaarbaan 9A in Holsbeek</t>
  </si>
  <si>
    <t>KG756-B-MV</t>
  </si>
  <si>
    <t>De Molenketjes vzw</t>
  </si>
  <si>
    <t>Harlekijntje</t>
  </si>
  <si>
    <t>nieuwbouw voor het kinderdagverblijf Harlekijntje voor 26 plaatsen, uitbreidbaar tot 54 plaatsen, in de Begijnenstraat 101-103 in Sint-Jans-Molenbeek</t>
  </si>
  <si>
    <t>Gingelom</t>
  </si>
  <si>
    <t>OCMW Gingelom</t>
  </si>
  <si>
    <t>Minimax</t>
  </si>
  <si>
    <t>verbouwing van de kinderopvang Minimax met 40 plaatsen op de Steenweg 107 - 109 - 111 in Gingelom</t>
  </si>
  <si>
    <t>20K041</t>
  </si>
  <si>
    <t>Oranjehuis vzw</t>
  </si>
  <si>
    <t>Organisatie voor bijzondere jeugdzorg in een modulair kader Oranjehuis</t>
  </si>
  <si>
    <t>nieuwbouw voor een Organisatie voor bijzondere jeugdzorg in een modulair kader met 4 plaatsen verblijf en 4 studio's in de Moorseelsestraat 146 in Kortrijk (Heule)</t>
  </si>
  <si>
    <t>22K001</t>
  </si>
  <si>
    <t>Geel</t>
  </si>
  <si>
    <t>De Waaiburg vzw</t>
  </si>
  <si>
    <t>Organisatie voor bijzondere jeugdzorg De Waaiburg</t>
  </si>
  <si>
    <t>ingrijpende duurzame verbouwing en uitbreiding (capaciteitsvervanging) van het bestaand administratief hoofdgebouw voor de Organisatie voor bijzondere jeugdzorg De Waaiburg in de Kameinestraat 35 in Geel</t>
  </si>
  <si>
    <t>22K044</t>
  </si>
  <si>
    <t>Turnhout</t>
  </si>
  <si>
    <t>Cirkant vzw</t>
  </si>
  <si>
    <t>Organisatie voor bijzondere jeugdzorg Cirkant</t>
  </si>
  <si>
    <t>nieuwbouw (vervanging) voor de Organisatie voor bijzondere jeugdzorg in een modulair kader met 3 studio’s voor gemeenschappelijk gebruik, ingrijpende duurzame verbouwing en uitbreiding van de site op de Steenweg op Oosthoven 23 in Turnhout</t>
  </si>
  <si>
    <t>23K004</t>
  </si>
  <si>
    <t>Alken</t>
  </si>
  <si>
    <t>De Wiekslag vzw</t>
  </si>
  <si>
    <t>Organisatie voor Bijzondere Jeugdzorg De Wiekslag</t>
  </si>
  <si>
    <t>nieuwbouw voor een organisatie voor bijzondere jeugdzorg in een modulair kader voor een leefgroep van 10 meisjes van 12 tot 18 jaar (capaciteitsvervanging) in de Jukstraat 33 in Hasselt</t>
  </si>
  <si>
    <t>24K050</t>
  </si>
  <si>
    <t>Mol</t>
  </si>
  <si>
    <t>Stijn vzw</t>
  </si>
  <si>
    <t>Meneer Miel</t>
  </si>
  <si>
    <r>
      <t xml:space="preserve">nieuwbouw voor de Kinderopvang Meneer Miel met 13 plaatsen in Galbergen 21/21A in Mol </t>
    </r>
    <r>
      <rPr>
        <i/>
        <sz val="10"/>
        <color theme="1"/>
        <rFont val="Calibri"/>
        <family val="2"/>
        <scheme val="minor"/>
      </rPr>
      <t>(de kinderopvang is voor 36 plaatsen (2 leefgroepen van elk 18 plaatsen). Voor 16 plaatsen werd reeds een  subsidiebelofte verleend op 12 september 2023 (dossier 23K008), voor 20 plaatsen werd op dezelfde datum een goedkeuring in autofinanciering verleend. Voor  13 plaatsen wordt nu een subsidiebelofte verleend).</t>
    </r>
  </si>
  <si>
    <t>BJB159-A-MV</t>
  </si>
  <si>
    <t>Vosselaar</t>
  </si>
  <si>
    <t>Ter Loke vzw</t>
  </si>
  <si>
    <t>Oganisatie voor Bijzondere Jeugdzorg Ter Loke</t>
  </si>
  <si>
    <t>verbouwing en uitbreiding van 2 bestaande panden naar 1 begeleidingstehuis, gelegen Kastelein 21 en 25 in Turnhout</t>
  </si>
  <si>
    <t>aanvullende belofte
door indexering 
na ingebruikname
20/12/2024</t>
  </si>
  <si>
    <t>23K038</t>
  </si>
  <si>
    <t>Zutendaal</t>
  </si>
  <si>
    <t>Kijoco vzw</t>
  </si>
  <si>
    <t>Organisatie voor Bijzondere Jeugdzorg Huize Sint-Augustinus</t>
  </si>
  <si>
    <t>nieuwbouw voor de Organisatie voor Bijzondere Jeugdzorg in de Langstraat 23-27-29 in Maasmechelen</t>
  </si>
  <si>
    <t>Voorzieningen voor Centra voor Algemeen Welzijnswerk</t>
  </si>
  <si>
    <t>21K024</t>
  </si>
  <si>
    <t>Asse</t>
  </si>
  <si>
    <t>Centrum Algemeen Welzijnswerk Halle-Vilvoorde vzw</t>
  </si>
  <si>
    <t>Centrum Algemeen Welzijnswerk Halle-Vilvoorde</t>
  </si>
  <si>
    <t>nieuwbouw van een residentieel centrum van algemeen welzijnswerk met 11 studio's met koppelbare kamers voor maximaal 24 personen (capaciteitsuitbreiding) in de Harensesteenweg 172-174 in Vilvoorde</t>
  </si>
  <si>
    <t>22K076</t>
  </si>
  <si>
    <t>Izegem</t>
  </si>
  <si>
    <t>Centrum Algemeen Welzijnswerk Centraal-West-Vlaanderen vzw</t>
  </si>
  <si>
    <t>20K200</t>
  </si>
  <si>
    <t>Tele-Onthaal Antwerpen vzw</t>
  </si>
  <si>
    <t>Tele-Onthaal Antwerpen</t>
  </si>
  <si>
    <t>aankoop met verbouwing van kantoren voor de diensten van Tele-Onthaal Antwerpen op het 6°, 7° en 8° verdieping (6,03 VTE, capaciteitsvervanging) in de Amerikalei 122, bus 16 in Antwerpen</t>
  </si>
  <si>
    <t>aanvullende belofte
door indexering 
na aanvangsbevel
7/11/2024</t>
  </si>
  <si>
    <t>22K027</t>
  </si>
  <si>
    <t>Centrum Algemeen Welzijnswerk Halle - Vilvoorde vzw</t>
  </si>
  <si>
    <t xml:space="preserve">Centrum Algemeen Welzijnswerk Halle - Vilvoorde </t>
  </si>
  <si>
    <t>CAW544-B-CE</t>
  </si>
  <si>
    <t>ingrijpende duurzame verbouwing met herinrichting en uitbreiding van het bestaande centrum voor algemeen welzijnswerk met kantoorruimten voor 21 VTE en onthaalfunctie in de Jean Baptiste Nowélei 33 in Vilvoorde</t>
  </si>
  <si>
    <t>Woonzorgvoorzieningen</t>
  </si>
  <si>
    <t>20K050</t>
  </si>
  <si>
    <t>Zorggroep Zusters van Berlaar vzw</t>
  </si>
  <si>
    <t>Buurtzorg Wiekevorst</t>
  </si>
  <si>
    <t>nieuwbouw (vervanging) van het Lokaal Dienstencentrum Het Pluspunt en het Dagverzorgingscentrum Sint-Jozef in de Sint-Jozefstraat 15 te Heist-op-den-Berg (Wiekevorst)</t>
  </si>
  <si>
    <t>aanvullende belofte
door indexering 
na ingebruikname
23/02/2024</t>
  </si>
  <si>
    <t>20K122</t>
  </si>
  <si>
    <t>Zorgcampus Denderrust vzw</t>
  </si>
  <si>
    <t>Woonzorgcentrum Denderrust</t>
  </si>
  <si>
    <t>uitbreiding voor het Dagverzorgingscentrum De Regenboog in de Alfons De Cockstraat 12 A in Aalst (Herdersem)</t>
  </si>
  <si>
    <t>22K026</t>
  </si>
  <si>
    <t>Mintus - OCMW Brugge</t>
  </si>
  <si>
    <t>Lokaal Dienstencentrum 
't Reitje</t>
  </si>
  <si>
    <t>nieuwbouw van het Lokaal Dienstencentrum 't Reitje in de Scharphoutstraat 42 in Brugge (Lissewege)</t>
  </si>
  <si>
    <t>aanvullende belofte
door indexering 
na aanvangsbevel
25/03/2024</t>
  </si>
  <si>
    <t>22K059</t>
  </si>
  <si>
    <t>Bocholt</t>
  </si>
  <si>
    <t>Gemeente Bocholt</t>
  </si>
  <si>
    <t>Lokaal Dienstencentrum Het Dorpshuis</t>
  </si>
  <si>
    <t>voltooiingswerken voor een lokaal dienstencentrum in de Brugstraat 4 in Bocholt</t>
  </si>
  <si>
    <t>aanvullende belofte
door indexering 
na aanvangsbevel
3/04/2024</t>
  </si>
  <si>
    <t>20K042</t>
  </si>
  <si>
    <t>Ichtegem</t>
  </si>
  <si>
    <t>OCMW Ichtegem</t>
  </si>
  <si>
    <t>Lokaal Dienstencentrum Dorpshuis De Ster</t>
  </si>
  <si>
    <t>nieuwbouw (vervanging) voor het Lokaal Dienstencentrum Dorpshuis De Ster op het Dokter Bruwierplein 1 in Ichtegem</t>
  </si>
  <si>
    <t>BZ648-O-TD</t>
  </si>
  <si>
    <t>Zwalm</t>
  </si>
  <si>
    <t>Zorgnetwerk Cur@-Z vzw</t>
  </si>
  <si>
    <t>Huize Roborst</t>
  </si>
  <si>
    <t>nieuwbouw van een dagverzorgingscentrum en een lokaal dienstencentrum in de Gaverbosdreef / Marktplein / Decoenestraat in Zwalm (Munkzwalm)</t>
  </si>
  <si>
    <t>aanvullende belofte
door indexering 
na aanvangsbevel
15/05/2024</t>
  </si>
  <si>
    <t>20K088</t>
  </si>
  <si>
    <t>Zonnebeke</t>
  </si>
  <si>
    <t>Gemeente Zonnebeke</t>
  </si>
  <si>
    <t>Lokaal Dienstencentrum Villa Zonnedaele</t>
  </si>
  <si>
    <t>verbouwing voor het Lokaal Dienstencentrum Villa Zonnedaele in de Berten Pilstraat 5c in Zonnebeke</t>
  </si>
  <si>
    <t>aanvullende belofte
door indexering 
na aanvangsbevel
11/06/2024</t>
  </si>
  <si>
    <t>19K025</t>
  </si>
  <si>
    <t>Ieper</t>
  </si>
  <si>
    <t>Huize Zonnelied vzw</t>
  </si>
  <si>
    <t>Huize Zonnelied</t>
  </si>
  <si>
    <t>verbouwing en uitbreiding van een dagverzorgingscentrum in de Stationsstraat 14 te Ieper</t>
  </si>
  <si>
    <t>gewijzigde belofte
11/06/2024</t>
  </si>
  <si>
    <t>20K178</t>
  </si>
  <si>
    <t>Herselt</t>
  </si>
  <si>
    <t>OCMW Herselt</t>
  </si>
  <si>
    <t>Lokaal Dienstencentrum Varenberg</t>
  </si>
  <si>
    <t>ingrijpende duurzame verbouwing en uitbreiding voor het Lokaal Dienstencentrum Varenberg met antennepunt Bergom (capaciteitsuitbreiding) in de Hoge Dreef 5 in Herselt</t>
  </si>
  <si>
    <t>23K020</t>
  </si>
  <si>
    <t>Lummen</t>
  </si>
  <si>
    <t>OCMW Lummen</t>
  </si>
  <si>
    <t>Lokaal Dienstencentrum 't Klavertje</t>
  </si>
  <si>
    <t>nieuwbouw (vervanging) voor het Lokaal Dienstencentrum 't Klavertje in de Dr. Vanderhoeydonckstraat 56 in Lummen</t>
  </si>
  <si>
    <t>OZ130-W-IDB</t>
  </si>
  <si>
    <t>Menen</t>
  </si>
  <si>
    <t>Christelijke Integrale Gezondheids- en Bejaardenzorg vzw</t>
  </si>
  <si>
    <t>Huize Ter Walle - 't Vermaak</t>
  </si>
  <si>
    <t xml:space="preserve">nieuwbouw van een 2° dagverzorgingscentrum in de Kortrijkstraat 104 in Menen </t>
  </si>
  <si>
    <t>aanvullende belofte
door indexering 
na ingebruikname
29/07/2024</t>
  </si>
  <si>
    <t>21K054</t>
  </si>
  <si>
    <t>Grobbendonk</t>
  </si>
  <si>
    <t>OCMW Grobbendonk</t>
  </si>
  <si>
    <t>Lokaal Dienstencentrum OCMW Grobbendonk</t>
  </si>
  <si>
    <t>nieuwbouw van een antennepunt voor een bestaand lokaal dienstencentrum in de Kasteeldreef 1 in Grobbendonk (Bouwel)</t>
  </si>
  <si>
    <t>23K006</t>
  </si>
  <si>
    <t>Duffel</t>
  </si>
  <si>
    <t>OCMW Duffel</t>
  </si>
  <si>
    <t>Lokaal Dienstecentrum Duffel</t>
  </si>
  <si>
    <t>uitbreiding en verbouwing van een lokaal dienstencentrum (capaciteitsuitbreiding) in de Kwakkelenberg 3 in Duffel</t>
  </si>
  <si>
    <t>21K044</t>
  </si>
  <si>
    <t>Lille</t>
  </si>
  <si>
    <t>Gemeente Lille</t>
  </si>
  <si>
    <t>Lokaal Dienstencentrum Lindelo</t>
  </si>
  <si>
    <t>nieuwbouw van een lokaal dienstencentrum op het Kerkplein 20A in Lille</t>
  </si>
  <si>
    <t>aanvullende belofte
door indexering 
na aanvangsbevel
28/11/2024</t>
  </si>
  <si>
    <t>20K196</t>
  </si>
  <si>
    <t>Langemark-Poelkapelle</t>
  </si>
  <si>
    <t>Openbaar Centrum voor Maatschappelijk Welzijn van Langemark-Poelkapelle</t>
  </si>
  <si>
    <t>Zorgcampus De Boomgaard</t>
  </si>
  <si>
    <t>uitbreiding voor het Dagverzorgingscentrum 't Nest en uitbreiding met verbouwing voor het Lokaal Dienstencentrum De Stek in de Lekkerboterstraat 1 in Langemark-Poelkapelle</t>
  </si>
  <si>
    <t>aanvullende belofte
door indexering 
na aanvangsbevel
4/12/2024</t>
  </si>
  <si>
    <t>19K005</t>
  </si>
  <si>
    <t>Peer</t>
  </si>
  <si>
    <t>OCMW Peer</t>
  </si>
  <si>
    <t>Lokaal Dienstencentrum De Schommel</t>
  </si>
  <si>
    <t>nieuwbouw van het Lokaal Dienstencentrum De Schommel in de Kloosterstraat 23 in Peer</t>
  </si>
  <si>
    <t>19K018</t>
  </si>
  <si>
    <t>Spiere-Helkijn</t>
  </si>
  <si>
    <t>Curando O.L.V. van 7 Weeën Ruiselede vzw</t>
  </si>
  <si>
    <t>Lokaal Dienstencentrum en Dagverzorgingscentrum Helkijn</t>
  </si>
  <si>
    <t>nieuwbouw van een dagverzorgingscentrum en een lokaal dienstencentrum in de Elleboogstraat in Spiere-Helkijn</t>
  </si>
  <si>
    <t>20K027</t>
  </si>
  <si>
    <t>nieuwbouw van het Lokaal Dienstencentrum Varenberg in de Wolfsdonksesteenweg 204 in Herselt</t>
  </si>
  <si>
    <t>20K047</t>
  </si>
  <si>
    <t>De Kolleblomme</t>
  </si>
  <si>
    <t xml:space="preserve">nieuwbouw (vervanging) van het Dagverzorgingscentrum Kolleblomme in de Mellestraat 15 in Kortrijk (Heule) en nieuwbouw (vervanging) van het Lokaal Dienstencentrum De Condé in de Condédreef 16 in Kortrijk </t>
  </si>
  <si>
    <t>20K114</t>
  </si>
  <si>
    <t>Sint-Regina' s Godshuis vzw</t>
  </si>
  <si>
    <t>Woonzorgcentrum Leiehome</t>
  </si>
  <si>
    <t>nieuwbouw van een lokaal dienstencentrum in Korenstuk in Gent (Drongen)</t>
  </si>
  <si>
    <t>21K036</t>
  </si>
  <si>
    <t>Kapellen</t>
  </si>
  <si>
    <t>OCMW Kapellen</t>
  </si>
  <si>
    <t>Lokaal Dienstencentrum 't Bruggeske</t>
  </si>
  <si>
    <t>aankoop zonder verbouwing voor het Lokaal Dienstencentrum 't Bruggeske in de Hoevensebaan 16 in Kapellen</t>
  </si>
  <si>
    <t>aanvullende belofte
door reële notariskosten en registratierechten 
17/12/2024</t>
  </si>
  <si>
    <t>OZ117-W-TD</t>
  </si>
  <si>
    <t>Roeselare</t>
  </si>
  <si>
    <t>Motena</t>
  </si>
  <si>
    <t>Pluk-de-dagcentrum Sint-Henricus</t>
  </si>
  <si>
    <t>nieuwbouw (vervanging) voor het Dagverzorgingscentrum Sint-Henricus in de Sint-Rochusstraat 12 te Roeselare</t>
  </si>
  <si>
    <t>OZ122-B-MV</t>
  </si>
  <si>
    <t>Wemmel</t>
  </si>
  <si>
    <t>OCMW Wemmel</t>
  </si>
  <si>
    <t>Lokaal Dienstencentrum Eureka</t>
  </si>
  <si>
    <t>nieuwbouw (vervanging) van Lokaal Dienstencentrum Eureka in de J. De Ridderlaan in Wemmel</t>
  </si>
  <si>
    <t>21K071</t>
  </si>
  <si>
    <t>Laarne</t>
  </si>
  <si>
    <t>OCMW Zorgband Leie en Schelde</t>
  </si>
  <si>
    <t>Lokaal Dienstencentrum 't Binnenhof</t>
  </si>
  <si>
    <t>nieuwbouw (vervanging) voor het Lokaal Dienstencentrum 't Binnenhof in de Oostremstraat in Laarne</t>
  </si>
  <si>
    <t>OZ115-B-TD</t>
  </si>
  <si>
    <t>Anderlecht</t>
  </si>
  <si>
    <t>Cosmos-Excelsior vzw</t>
  </si>
  <si>
    <t>Lokaal Dienstencentrum Cosmos</t>
  </si>
  <si>
    <t>uitbreiding en ingrijpende duurzame verbouwing van het Lokaal Dienstencentrum Cosmos in de Jorezstraat 21 in Anderlecht</t>
  </si>
  <si>
    <t>aanvullende belofte
door indexering
na ingebruikname
19/12/2024</t>
  </si>
  <si>
    <t>Voorzieningen voor Preventieve en ambulante Gezondheidszorg</t>
  </si>
  <si>
    <t>22K032</t>
  </si>
  <si>
    <t>Integra vzw</t>
  </si>
  <si>
    <t>Centrum Geestelijke Gezondheidszorg Integra</t>
  </si>
  <si>
    <t xml:space="preserve">ingrijpende duurzame verbouwing voor een centrum voor geestelijke gezondheidszorg en een revalidatieovereenkomst Integra (allebei capaciteitsvervanging) in de Henri Decleenestraat 7-9 in Genk </t>
  </si>
  <si>
    <t>22K018</t>
  </si>
  <si>
    <t>Blankenberge</t>
  </si>
  <si>
    <t>Centrum voor Geestelijke Gezondheidszorg Prisma vzw</t>
  </si>
  <si>
    <t>Centrum voor Geestelijke Gezondheidszorg Prisma</t>
  </si>
  <si>
    <t>nieuwbouw voor het Centrum Geestelijke Gezondheidszorg Prisma (capaciteitsvervanging) in de Zwevezelestraat 3 in Torhout</t>
  </si>
  <si>
    <t>20K174</t>
  </si>
  <si>
    <t>Centrum voor Geestelijke Gezondheidszorg Mandel en Leie vzw</t>
  </si>
  <si>
    <t>Centrum voor Geestelijke Gezondheidszorg Mandel en Leie</t>
  </si>
  <si>
    <t>aankoop met verbouwing van een kantoorgebouw voor het Centrum voor Geestelijke Gezondheidszorg Mandel en Leie voor 20 VTE' s (capaciteitsuitbreiding) in de Beverlei 3 in Kortrijk</t>
  </si>
  <si>
    <t>gewijzigde belofte
27/05/2024</t>
  </si>
  <si>
    <t>22K035</t>
  </si>
  <si>
    <t>Centrum Geestelijke Gezondheidszorg Prisma vzw</t>
  </si>
  <si>
    <t>Centrum Geestelijke Gezondheidszorg Prisma</t>
  </si>
  <si>
    <t>aankoop met verbouwing van de tweede verdieping van gebouw 'de Volksbond' voor het Centrum Geestelijke Gezondheidszorg Prisma in de Kanunnik Dr. Louis Colensstraat 7 in Oostende</t>
  </si>
  <si>
    <t>aanvullende belofte
door indexering 
na aanvangsbevel
16/10/2024</t>
  </si>
  <si>
    <t>20K176</t>
  </si>
  <si>
    <t>Centrum voor Geestelijke Gezondheidszorg Kempen vzw</t>
  </si>
  <si>
    <t>Centrum voor Geestelijke Gezondheidszorg Kempen</t>
  </si>
  <si>
    <t>nieuwbouw en ingrijpende duurzame verbouwing voor 32,7 VTE (capaciteitsvervanging) voor het Centrum voor Geestelijke Gezondheidszorg Kempen in de Graatakker 106-108 in Turnhout</t>
  </si>
  <si>
    <t>PAG151-O-MV</t>
  </si>
  <si>
    <t>Centrum voor Geestelijke Gezondheidszorg Waas en Dender vzw</t>
  </si>
  <si>
    <t>Centrum voor Geestelijke Gezondheidszorg Waas en Dender</t>
  </si>
  <si>
    <t>aankoop met verbouwing van een centrum voor geestelijke gezondheidszorg in de Gentsesteenweg 84 in Dendermonde</t>
  </si>
  <si>
    <t>PAG142-A-MV</t>
  </si>
  <si>
    <t>Wijkgezondheidscentrum De Regent vzw</t>
  </si>
  <si>
    <t>Wijkgezondheidscentrum De Regent</t>
  </si>
  <si>
    <t>nieuwbouw van het Wijkgezondheidscentrum De Regent in de Regentstraat 1 te Antwerpen</t>
  </si>
  <si>
    <t>Voorzieningen voor Personen met een handicap</t>
  </si>
  <si>
    <t>PH801-SAM-O-MCI</t>
  </si>
  <si>
    <t>Therapeutisch Kinderdagverblijf Het Veer vzw</t>
  </si>
  <si>
    <t>Multifunctioneel Centrum Het Veer</t>
  </si>
  <si>
    <t>nieuwbouw en verbouwing  van een multifunctioneel centrum in de Kazernestraat 37 te Sint-Niklaas</t>
  </si>
  <si>
    <t>aanvullende belofte
door indexering 
na ingebruikname
18/12/2023</t>
  </si>
  <si>
    <t>23BU057</t>
  </si>
  <si>
    <t>Oostende</t>
  </si>
  <si>
    <t>Centrum voor Ambulante Revalidatie Stappie vzw</t>
  </si>
  <si>
    <t>Centrum voor Ambulante Revalidatie Stappie</t>
  </si>
  <si>
    <t>aankoop bijzondere uitrusting: 10 laptops voor het Centrum voor Ambulante Revalidatie Stappie in de Koninginnelaan 55-57 in Oostende</t>
  </si>
  <si>
    <t>23BU058</t>
  </si>
  <si>
    <t>23BU059</t>
  </si>
  <si>
    <t>23BU062</t>
  </si>
  <si>
    <t>Buggenhout</t>
  </si>
  <si>
    <t>Revalidatiecentrum Buggenhout vzw</t>
  </si>
  <si>
    <t>Centrum voor Ambulante Revalidatie Buggenhout</t>
  </si>
  <si>
    <t>aankoop bijzondere uitrusting: 20 laptops met Microsoft 365 Business Premium licentie en de nodige beveiligingssoftware voor het Centrum voor Ambulante Revalidatie Buggenhout in het Klaverveld 3 in Buggenhout</t>
  </si>
  <si>
    <t>PH778-A-MCI-KLF</t>
  </si>
  <si>
    <t>Ranst</t>
  </si>
  <si>
    <t xml:space="preserve">Emmaüs vzw </t>
  </si>
  <si>
    <t>DVC Zevenbergen</t>
  </si>
  <si>
    <t>nieuwbouw voor het Multifunctioneel Centrum met 4 plaatsen in de Boerenkrijglaan 25 te Ranst</t>
  </si>
  <si>
    <t>23K009</t>
  </si>
  <si>
    <t>Huize Tordale vzw</t>
  </si>
  <si>
    <t>Huize Tordale</t>
  </si>
  <si>
    <t>uitbreiding voor de technische dienst, wasserij, bureau- en therapieruimte voor Huize Tordale in de Neckarstraat 1 in Torhout</t>
  </si>
  <si>
    <t>aanvullende belofte
door indexering 
na aanvangsbevel
16/05/2024</t>
  </si>
  <si>
    <t>23BU047</t>
  </si>
  <si>
    <t>OCMW Motena</t>
  </si>
  <si>
    <t>Centrum voor Ambulante Revalidatie Therapeutisch Zorgpunt N</t>
  </si>
  <si>
    <t>aankoop bijzondere uitrusting: aankoop van ICT-middelen voor 20 personen voor het Centrum voor Ambulante Revalidatie Therapeutisch Zorgpunt N in de Gasthuisstraat 10 in Roeselare</t>
  </si>
  <si>
    <t>24BU061</t>
  </si>
  <si>
    <t>aankoop bijzondere uitrusting: aankoop van ICT-middelen en infrastructuur voor het Centrum voor Ambulante Revalidatie Therapeutisch Zorgpunt N in de Gasthuisstraat 10 in Roeselare</t>
  </si>
  <si>
    <t>24BU062</t>
  </si>
  <si>
    <t>aankoop bijzondere uitrusting: voor het Centrum voor Ambulante Revalidatie Therapeutisch Zorgpunt N</t>
  </si>
  <si>
    <t>20K053</t>
  </si>
  <si>
    <t>Deinze</t>
  </si>
  <si>
    <t>Multifunctioneel Centrum Ten Dries vzw</t>
  </si>
  <si>
    <t>Multifunctioneel Centrum Ten Dries</t>
  </si>
  <si>
    <t>nieuwbouw (vervanging) voor het Multifunctioneel Centrum Ten Dries voor 32 kinderen en jongeren (internaat met 4 leefgroepen van 8) met een leefruimte voor 16 kinderen en jongeren (semi-internaat) in de Dennendreef 62 in Deinze</t>
  </si>
  <si>
    <t>gewijzigde belofte
4/07/2024</t>
  </si>
  <si>
    <t>22K003</t>
  </si>
  <si>
    <t>Drongen</t>
  </si>
  <si>
    <t>Centrum voor Ambulante Revalidatie Bolt vzw</t>
  </si>
  <si>
    <t>Centrum voor Ambulante Revalidatie Bolt</t>
  </si>
  <si>
    <t>aankoop met verbouwing voor het Centrum voor Ambulante Revalidatie Bolt (capaciteitsvervanging) in de Kloosterstraat 6 in Drongen</t>
  </si>
  <si>
    <t>22BU077</t>
  </si>
  <si>
    <t>Werken Glorieux vzw</t>
  </si>
  <si>
    <t>Centrum voor Ambulante Revalidatie NOK-centrum</t>
  </si>
  <si>
    <t>aankoop bijzondere uitrusting: 10 laptops, 25 hoofdtelefoons met micro, videoconferentie-systeem, 1 digitaal fototoestel, 1 digitale videocamera, 10 tablets, 1 audiometer, 2 smart TV’ s, 3 all-in-one printers en Microsoft Sharepoint voor het NOK-centrum in de S.M. Glorieuxlaan 55 in Ronse</t>
  </si>
  <si>
    <t>23BU073</t>
  </si>
  <si>
    <t>Zottegem</t>
  </si>
  <si>
    <t>Centrum voor Ambulante Revalidatie Wegwijs vzw</t>
  </si>
  <si>
    <t>Centrum voor Ambulante Revalidatie Wegwijs</t>
  </si>
  <si>
    <t>aankoop bijzondere uitrusting: geïntegreerd systeem voor audiologische apparatuur (audiometer, apparatuur en software voor tympanometer en emissiemetingen) voor diagnostische en therapeutische doeleinden voor gehoorrevalidatie voor het Centrum voor Ambulante Revalidatie Wegwijs in de Welzijnstraat 75-77 in Zottegem</t>
  </si>
  <si>
    <t>24BU002</t>
  </si>
  <si>
    <t>Zedelgem</t>
  </si>
  <si>
    <t>Centrum voor Ambulante Revalidatie Houtland - Westkust vzw</t>
  </si>
  <si>
    <t>Centrum voor Ambulante Revalidatie 't Veld</t>
  </si>
  <si>
    <t>aankoop bijzondere uitrusting: 10 laptops inclusief software en toebehoren voor het Centrum voor Ambulante Revalidatie 't Veld in de Ichtegemsestraat 32 in Zedelgem</t>
  </si>
  <si>
    <t>24BU019</t>
  </si>
  <si>
    <t>Westerlo</t>
  </si>
  <si>
    <t>Kristelijk Medico-Sociaal Leven vzw</t>
  </si>
  <si>
    <t>Revalidatiecentrum CARrewiel</t>
  </si>
  <si>
    <t>aankoop bijzondere uitrusting: 19 laptops en 6 tablets voor de therapeutische medewerkers in de 3 vestigingen in Turnhout, Mechelen en Zuiderkempen voor het Revalidatiecentrum CARrewiel in De Merodedreef 106 in Westerlo</t>
  </si>
  <si>
    <t>24BU039</t>
  </si>
  <si>
    <t>Centrum voor Ambulante Revalidatie Noordhoek vzw</t>
  </si>
  <si>
    <t>Centrum voor Ambulante Revalidatie Noordhoek</t>
  </si>
  <si>
    <t>aankoop bijzondere uitrusting: een audiometer, 6 ipad's en vervanging van de e-server met software Care Manager voor het Centrum voor Ambulante Revalidatie Noordhoek in de Aartrijkestraat 62 in Torhout</t>
  </si>
  <si>
    <t>24BU088</t>
  </si>
  <si>
    <t>aankoop bijzondere uitrusting: vervanging van de server en de I-Pad's voor het Centrum voor Ambulante Revalidatie Noordhoek in de Aartrijkestraat 62 in Torhout</t>
  </si>
  <si>
    <t>21K028</t>
  </si>
  <si>
    <t>Bornem</t>
  </si>
  <si>
    <t>Revalidatiecentrum Ter Linde vzw</t>
  </si>
  <si>
    <t>Revalidatiecentrum Ter Linde</t>
  </si>
  <si>
    <t>nieuwbouw voor het Revalidatiecentrum Ter Linde (voor 14,30 VTE) in de L. Van Kerckhovenstraat 62 in Puurs-Sint-Amands (Kalfort)</t>
  </si>
  <si>
    <t>aanvullende belofte
door indexering 
na aanvangsbevel
9/10/2024</t>
  </si>
  <si>
    <t>23K040</t>
  </si>
  <si>
    <t>Houthulst</t>
  </si>
  <si>
    <t>De Vleugels vzw</t>
  </si>
  <si>
    <t>De Vleugels</t>
  </si>
  <si>
    <t>nieuwbouw van een multifunctioneel centrum voor 20 jongeren (capaciteitsvervanging) in de Elisabethstraat 1 in Houthulst (Klerken)</t>
  </si>
  <si>
    <t>24BU091</t>
  </si>
  <si>
    <t>De Kade vzw</t>
  </si>
  <si>
    <t>Centrum voor Ambulante Revalidatie Spermalie</t>
  </si>
  <si>
    <t>aankoop van bijzondere uitrusting: geluidsdichte hoorcabine + testapparatuur voor zorggebruikers met gehoorverlies voor het Centrum voor Ambulante Revalidatie Spermalie in Ruddershove 6 in Brugge</t>
  </si>
  <si>
    <t>24BU024</t>
  </si>
  <si>
    <t>aankoop bijzondere uitrusting: een tympanometer en een Aurical Hitbox voor het Centrum voor Ambulante Revalidatie Stappie in de Koninginnelaan 55-57 in Oostende</t>
  </si>
  <si>
    <t>19K015</t>
  </si>
  <si>
    <t>Koninklijk Orthopedagogisch Centrum Antwerpen vzw</t>
  </si>
  <si>
    <t>Koninklijk Orthopedagogisch Centrum Antwerpen</t>
  </si>
  <si>
    <t>ingrijpende duurzame verbouwing van het Multifunctioneel Centrum Koninklijk Orthopedagogisch Centrum Antwerpen voor 39 kinderen in de Paleisstraat 108-110 in Antwerpen</t>
  </si>
  <si>
    <t>20K044</t>
  </si>
  <si>
    <t>Centrum voor Ambulante Revalidatie N.O.K.-Centrum</t>
  </si>
  <si>
    <t>nieuwbouw (vervanging) van een centrum ambulante revalidatie in de Glorieuxlaan 51 in Ronse</t>
  </si>
  <si>
    <t>20K084</t>
  </si>
  <si>
    <t>Oudenaarde</t>
  </si>
  <si>
    <t>Ter Eecken vzw</t>
  </si>
  <si>
    <t xml:space="preserve">Revalidatiecentrum Ter Eecken </t>
  </si>
  <si>
    <t>nieuwbouw voor het Centrum voor Ambulante Revalidatie Ter Eecken in de Vlaanderenstraat 2 in Oudenaarde</t>
  </si>
  <si>
    <t>21K060</t>
  </si>
  <si>
    <t>uitbreiding van het Multifunctioneel Centrum Horizon voor 13 plaatsen (10 capaciteitsvervanging + 3 capaciteitsuitbreiding) voor minderjarigen in de Stokstraat 1 in Houthulst (Klerken)</t>
  </si>
  <si>
    <t>PH6243-A-MCI</t>
  </si>
  <si>
    <t>Brecht</t>
  </si>
  <si>
    <t>Organisatie Broeders van Liefde vzw</t>
  </si>
  <si>
    <t>Orthopedagogisch Centrum Clara Fey</t>
  </si>
  <si>
    <t>uitbreiding van een internaatpaviljoen voor 98 bedden in de Kerklei 44 in Brecht</t>
  </si>
  <si>
    <t>PH764-W-MCI</t>
  </si>
  <si>
    <t>Centrum voor Abulante Revalidatie Houtland-Westkust vzw</t>
  </si>
  <si>
    <t>Centrum voor Abulante Revalidatie 't Veld</t>
  </si>
  <si>
    <t>uitbreiding van het Centrum voor Ambulante Revalidatie 't Veld in de Ichtegemsestraat 32 in Zedelgem (Aartrijke)</t>
  </si>
  <si>
    <t>PH766-B-MCI</t>
  </si>
  <si>
    <t>Pepingen</t>
  </si>
  <si>
    <t>Huize Terlo</t>
  </si>
  <si>
    <t>nieuwbouw van een internaat voor 61 bedden in de Kareelstraat 2 in Pepingen</t>
  </si>
  <si>
    <t>PH767-W-MCI</t>
  </si>
  <si>
    <t>Orthopedagogisch Centrum Sint-Idesbald</t>
  </si>
  <si>
    <t>nieuwbouw voor Itinera, forensische VAPH-unit voor 30 geïnterneerden met een mentale handicap in de Reigerlostraat 10 in Beernem</t>
  </si>
  <si>
    <t>PH769-O-MCI</t>
  </si>
  <si>
    <t>Orthopedagogisch Centrum Styrka</t>
  </si>
  <si>
    <t>nieuwbouw van het Multifunctioneel Centrum Sint-Jozef voor 72 plaatsen (minderjarigen-internaat) in de Ebergiste De Deynestraat 1 in Gent</t>
  </si>
  <si>
    <t>PH807-L-MCI</t>
  </si>
  <si>
    <t>Koninklijk Ondersteuningscentrum Ter Engelen Tevona vzw</t>
  </si>
  <si>
    <t>COVIDA</t>
  </si>
  <si>
    <t>Project 7: aankoop met verbouwing van een maaltijdproductiekeuken in de Koning Albertlaan 37-39 in Maaseik</t>
  </si>
  <si>
    <t>PH810-O-MCI</t>
  </si>
  <si>
    <t>OLO-Rotonde vzw</t>
  </si>
  <si>
    <t>Orthopedagogisch Centrum Nieuwe Vaart - Multifunctioneel Centrum</t>
  </si>
  <si>
    <t xml:space="preserve">nieuwbouw van een multifunctioneel centrum voor 4 leefgroepen met ondersteunende zorglokalen en refter voor 45 plaatsen in de Jozef Guislainstraat 47 in Gent  </t>
  </si>
  <si>
    <t>23K026</t>
  </si>
  <si>
    <t>Gavere</t>
  </si>
  <si>
    <t>Ortho-agogisch Centrum Broeder Ebergiste</t>
  </si>
  <si>
    <t>nieuwbouw (vervanging) van 6 units voor observatie, diagnose en behandeling in de Leenstraat 31 in Gavere (Vurste)</t>
  </si>
  <si>
    <t>21K026</t>
  </si>
  <si>
    <t>Emmaüs vzw</t>
  </si>
  <si>
    <t>Dienstverleningscentrum Zevenbergen</t>
  </si>
  <si>
    <t>nieuwbouw van een multifunctioneel centrum (internaat) met 6 plaatsen (capaciteitsvervanging) in de Boerenkrijglaan 25 in Ranst</t>
  </si>
  <si>
    <t xml:space="preserve">Psychiatrische Verzorgingstehuizen </t>
  </si>
  <si>
    <t>20K032</t>
  </si>
  <si>
    <t>Boechout</t>
  </si>
  <si>
    <t>Psychiatrisch Ziekenhuis Multiversum</t>
  </si>
  <si>
    <t>nieuwbouw voor 20 zorggebruikers (capaciteitsvervanging) voor het Psychiatrisch Verzorgingstehuis Multiversum in de Asberglaan 2 in Boechout</t>
  </si>
  <si>
    <t>20K009</t>
  </si>
  <si>
    <t>Psychiatrisch Verzorgingstehuis Dr. Guislain</t>
  </si>
  <si>
    <t xml:space="preserve">ingrijpende duurzame verbouwing en uitbreiding van een psychiatrisch verzorgingstehuis voor 14 bedden waarvan 10 bedden vervanging in de Lorkenstraat 30 in Gent </t>
  </si>
  <si>
    <t>057-ZH285-W-CE</t>
  </si>
  <si>
    <t>Jan Yperman Ziekenhuis vzw</t>
  </si>
  <si>
    <t>Jan Yperman Ziekenhuis</t>
  </si>
  <si>
    <t>uitbreiding van het ziekenhuis met een afdeling kinder- en jeugdpsychiatrie met 12 k-plaatsen - 7,8 VTE (na reconversie van 10 E-bedden en 9 D-bedden) in de Briekestraat 12 in Ieper</t>
  </si>
  <si>
    <t>aanvullende belofte
door indexering 
na ingebruikname
11/06/2024</t>
  </si>
  <si>
    <t>20K030</t>
  </si>
  <si>
    <t>Psychiatrisch Centrum Gent-Sleidinge vzw</t>
  </si>
  <si>
    <t>Psychiatrisch Centrum Gent-Sleidinge</t>
  </si>
  <si>
    <t>nieuwbouw voor Kinder- en Jeugdpsychiatrie Yügen voor meisjes van 12 tot 18 jaar met multiple en complexe problematiek met 4 k-dag en 8 k-nacht plaatsen (reconversie) in de Langendam 1B in Sleidinge</t>
  </si>
  <si>
    <t>aanvullende belofte
door indexering 
na aanvangsbevel
27/08/2024</t>
  </si>
  <si>
    <t>20K180</t>
  </si>
  <si>
    <t>Zelzate</t>
  </si>
  <si>
    <t>Psychiatrisch Verzorgingstehuis Sint-Jan-Baptist</t>
  </si>
  <si>
    <t>nieuwbouw van een dag- en nachtverblijf met 11 plaatsen (capaciteitsvervanging) voor het Psychiatrisch Verzorgingstehuis Grijphoek van het Psychiatrisch Centrum Sint-Jan-Baptist in de Grijphoek in Zelzate</t>
  </si>
  <si>
    <t>970-ZH274-A-CE</t>
  </si>
  <si>
    <t>Psychiatrisch Verzorgingstehuis Schorshaegen</t>
  </si>
  <si>
    <t>nieuwbouw (vervanging) voor het Psychiatrisch Verzorgingstehuis Schorshaegen met 30 PVT-bedden op de Boonmarkt 27 te Heist-op-den-Berg</t>
  </si>
  <si>
    <t>aanvullende belofte
door indexering 
na ingebruikname
16/12/2024</t>
  </si>
  <si>
    <t>937-ZH280-A-CE</t>
  </si>
  <si>
    <t>Zoersel</t>
  </si>
  <si>
    <t>Psychiatrisch Verzorgingstehuis De Landhuizen</t>
  </si>
  <si>
    <t>project 2: uitbreiding van het Psychiatrisch Verzorgingstehuis Wissel voor 20 bedden in de Bethaniënlei 4 in Zoersel en nieuwbouw van het Psychiatrisch Verzorgingstehuis Wende voor 40 bedden in de Achterstraat in Zoersel</t>
  </si>
  <si>
    <t>982-ZH294-B-CE</t>
  </si>
  <si>
    <t>Beernem</t>
  </si>
  <si>
    <t>Psychiatrisch Verzorgingstehuis Sint-Amandus</t>
  </si>
  <si>
    <t xml:space="preserve">nieuwbouw van een psychiatrisch verzorgingstehuis voor 60 bewoners (capaciteitsvervanging van 60 bestaande plaatsen in De Loot en in De Knop) in diverse woonvormen in de Reigerlostraat 10 in Beernem </t>
  </si>
  <si>
    <t>991-ZH278-L-CE</t>
  </si>
  <si>
    <t>Sint-Truiden</t>
  </si>
  <si>
    <t>Asster vzw</t>
  </si>
  <si>
    <t>Psychiatrisch Ziekenhuis Asster</t>
  </si>
  <si>
    <t>uitbreiding van het Psychiatrisch Verzorgingstehuis De Luwte met 15 bedden en ondersteunende lokalen in de Halmaalweg 2 in Sint-Truiden</t>
  </si>
  <si>
    <t>Totaal goedgekeurde investeringen</t>
  </si>
  <si>
    <t xml:space="preserve">Overzicht per provincie </t>
  </si>
  <si>
    <t>subsidiebelofte</t>
  </si>
  <si>
    <t>wijziging beloftes</t>
  </si>
  <si>
    <t>aanvullende belofte reële registratie- en notariskosten</t>
  </si>
  <si>
    <t>indexering na aanvangsbevel</t>
  </si>
  <si>
    <t>indexering na ingebruikname</t>
  </si>
  <si>
    <t>bestelaanvraag</t>
  </si>
  <si>
    <t>Totaal</t>
  </si>
  <si>
    <t>Algemeen totaal</t>
  </si>
  <si>
    <t>Verleende agressiesubsidies van 1 januari tot 31 december 2024</t>
  </si>
  <si>
    <r>
      <t xml:space="preserve">Subsidies voor preventie van agressie, vrijheidsbeperking of vrijheidsberoving: </t>
    </r>
    <r>
      <rPr>
        <sz val="11"/>
        <rFont val="Calibri"/>
        <family val="2"/>
        <scheme val="minor"/>
      </rPr>
      <t>Voorzieningen met een verblijfsfunctie die werken met minderjarigen kunnen VIPA-subsidies aanvragen voor projecten van preventieve infrastructurele maatregelen inzake agressie, vrijheidsbeperking of vrijheidsberoving. De investeringssubsidie bedraagt 75% van de kostenraming (excl. BTW) van het project met een maximumbedrag van 175.000 euro voor voorzieningen met minder dan 50 personen vermeerderd met 2.500 euro per verblijfsplaats voor voorzieningen vanaf 50 personen.  De aanrekening op de VIPA-kredieten gebeurt op het moment van de toezegging.</t>
    </r>
  </si>
  <si>
    <t>Gemeente</t>
  </si>
  <si>
    <t>Verleende agressiedossiers
(exclusief BTW)</t>
  </si>
  <si>
    <t>PVA 006 bis</t>
  </si>
  <si>
    <t>Cirkant</t>
  </si>
  <si>
    <r>
      <rPr>
        <b/>
        <sz val="10"/>
        <rFont val="Calibri"/>
        <family val="2"/>
        <scheme val="minor"/>
      </rPr>
      <t>buiteninrichting</t>
    </r>
    <r>
      <rPr>
        <sz val="10"/>
        <rFont val="Calibri"/>
        <family val="2"/>
        <scheme val="minor"/>
      </rPr>
      <t xml:space="preserve">: buitenomgeving Ciris                 
</t>
    </r>
    <r>
      <rPr>
        <b/>
        <sz val="10"/>
        <rFont val="Calibri"/>
        <family val="2"/>
        <scheme val="minor"/>
      </rPr>
      <t>binneninrichting</t>
    </r>
    <r>
      <rPr>
        <sz val="10"/>
        <rFont val="Calibri"/>
        <family val="2"/>
        <scheme val="minor"/>
      </rPr>
      <t>: binneninrichting De Box</t>
    </r>
  </si>
  <si>
    <t>PVA 008 bis</t>
  </si>
  <si>
    <t>Sint Truiden</t>
  </si>
  <si>
    <t>Asster</t>
  </si>
  <si>
    <t>ELGEZ</t>
  </si>
  <si>
    <r>
      <rPr>
        <b/>
        <sz val="10"/>
        <rFont val="Calibri"/>
        <family val="2"/>
        <scheme val="minor"/>
      </rPr>
      <t>binneninrichtin</t>
    </r>
    <r>
      <rPr>
        <sz val="10"/>
        <rFont val="Calibri"/>
        <family val="2"/>
        <scheme val="minor"/>
      </rPr>
      <t xml:space="preserve">g: 
1.ontvangstruimte voor de opnameafdelingen psycchosenzorg Orion 1-2              
2.comfortkamer voor afdeling ouderenzorg sirius 2    
3.comfortkamer voor afdeling ouderenzorg sirius 3 </t>
    </r>
  </si>
  <si>
    <t>PVA 009 tris</t>
  </si>
  <si>
    <t>Mechelen</t>
  </si>
  <si>
    <t>Jeugdzorg Emmaus Mechelen</t>
  </si>
  <si>
    <r>
      <rPr>
        <b/>
        <sz val="10"/>
        <rFont val="Calibri"/>
        <family val="2"/>
        <scheme val="minor"/>
      </rPr>
      <t>buiteninrichting</t>
    </r>
    <r>
      <rPr>
        <sz val="10"/>
        <rFont val="Calibri"/>
        <family val="2"/>
        <scheme val="minor"/>
      </rPr>
      <t xml:space="preserve">: inrichten tuin begeleidingshuis De Sibbe en de Vaart          
</t>
    </r>
    <r>
      <rPr>
        <b/>
        <sz val="10"/>
        <rFont val="Calibri"/>
        <family val="2"/>
        <scheme val="minor"/>
      </rPr>
      <t>binneninrichtin</t>
    </r>
    <r>
      <rPr>
        <sz val="10"/>
        <rFont val="Calibri"/>
        <family val="2"/>
        <scheme val="minor"/>
      </rPr>
      <t>g: binneninrichting leefruimte de Vaart</t>
    </r>
  </si>
  <si>
    <t>PVA 010 quater</t>
  </si>
  <si>
    <r>
      <rPr>
        <b/>
        <sz val="10"/>
        <rFont val="Calibri"/>
        <family val="2"/>
        <scheme val="minor"/>
      </rPr>
      <t>buiteninrichting</t>
    </r>
    <r>
      <rPr>
        <sz val="10"/>
        <rFont val="Calibri"/>
        <family val="2"/>
        <scheme val="minor"/>
      </rPr>
      <t>: buiten ontladings- en snoezelruimtes</t>
    </r>
  </si>
  <si>
    <t>PVA 011 quater</t>
  </si>
  <si>
    <t>Het GielsBos vzw</t>
  </si>
  <si>
    <t>Het GielsBos</t>
  </si>
  <si>
    <t>VAPH</t>
  </si>
  <si>
    <r>
      <rPr>
        <b/>
        <sz val="10"/>
        <rFont val="Calibri"/>
        <family val="2"/>
        <scheme val="minor"/>
      </rPr>
      <t>buiteninrichting</t>
    </r>
    <r>
      <rPr>
        <sz val="10"/>
        <rFont val="Calibri"/>
        <family val="2"/>
        <scheme val="minor"/>
      </rPr>
      <t xml:space="preserve">: therapeutische belevingstuin 
</t>
    </r>
    <r>
      <rPr>
        <b/>
        <sz val="10"/>
        <rFont val="Calibri"/>
        <family val="2"/>
        <scheme val="minor"/>
      </rPr>
      <t>binneninrichting</t>
    </r>
    <r>
      <rPr>
        <sz val="10"/>
        <rFont val="Calibri"/>
        <family val="2"/>
        <scheme val="minor"/>
      </rPr>
      <t xml:space="preserve">: hulpmiddelen bij het aanbieden van (sensorische) prikkels </t>
    </r>
  </si>
  <si>
    <t>PVA 015 quater</t>
  </si>
  <si>
    <t>Openbaar Psychiatrisch Zorgcentrum Geel</t>
  </si>
  <si>
    <r>
      <rPr>
        <b/>
        <sz val="10"/>
        <rFont val="Calibri"/>
        <family val="2"/>
        <scheme val="minor"/>
      </rPr>
      <t>buiteninrichting:</t>
    </r>
    <r>
      <rPr>
        <sz val="10"/>
        <rFont val="Calibri"/>
        <family val="2"/>
        <scheme val="minor"/>
      </rPr>
      <t xml:space="preserve">                                              
1.faciliterern van sport en beweging 
2.uitrusting sport en beweging            
</t>
    </r>
    <r>
      <rPr>
        <b/>
        <sz val="10"/>
        <rFont val="Calibri"/>
        <family val="2"/>
        <scheme val="minor"/>
      </rPr>
      <t>binneninrichting</t>
    </r>
    <r>
      <rPr>
        <sz val="10"/>
        <rFont val="Calibri"/>
        <family val="2"/>
        <scheme val="minor"/>
      </rPr>
      <t>: inrichten van een veilige en  comfortabele binnenomgeving</t>
    </r>
  </si>
  <si>
    <t>PVA 017 bis</t>
  </si>
  <si>
    <t>Psychiatrisch Centrum Dr Guislain</t>
  </si>
  <si>
    <r>
      <rPr>
        <b/>
        <sz val="10"/>
        <rFont val="Calibri"/>
        <family val="2"/>
        <scheme val="minor"/>
      </rPr>
      <t>buiteninrichtin</t>
    </r>
    <r>
      <rPr>
        <sz val="10"/>
        <rFont val="Calibri"/>
        <family val="2"/>
        <scheme val="minor"/>
      </rPr>
      <t>g:                                    
1.belevingstuin afdeling Kedron (psychogeriatrie) 
2.buitenomgeving afdeling Vàleo (verslavingszorg)</t>
    </r>
  </si>
  <si>
    <t>PVA 020 tris</t>
  </si>
  <si>
    <t xml:space="preserve">Universitair Ziekenhuis Gent </t>
  </si>
  <si>
    <t>Dienst Psychiatrie UZ Gent</t>
  </si>
  <si>
    <r>
      <rPr>
        <b/>
        <sz val="10"/>
        <rFont val="Calibri"/>
        <family val="2"/>
        <scheme val="minor"/>
      </rPr>
      <t>binneninrichting</t>
    </r>
    <r>
      <rPr>
        <sz val="10"/>
        <rFont val="Calibri"/>
        <family val="2"/>
        <scheme val="minor"/>
      </rPr>
      <t>: binnen- en buitenfitnesstoestellen Spoedpsychiatrie</t>
    </r>
  </si>
  <si>
    <t>PVA 023 bis</t>
  </si>
  <si>
    <t>Psychiatrisch Centrum Gent-Sleidinge VZW</t>
  </si>
  <si>
    <r>
      <rPr>
        <b/>
        <sz val="10"/>
        <rFont val="Calibri"/>
        <family val="2"/>
        <scheme val="minor"/>
      </rPr>
      <t>buiteninrichting:</t>
    </r>
    <r>
      <rPr>
        <sz val="10"/>
        <rFont val="Calibri"/>
        <family val="2"/>
        <scheme val="minor"/>
      </rPr>
      <t xml:space="preserve"> natuur, sport en spel</t>
    </r>
  </si>
  <si>
    <t>PVA 024 quater</t>
  </si>
  <si>
    <t>Lokeren</t>
  </si>
  <si>
    <t>Zorg en Onderwijs De Hagewinde vzw</t>
  </si>
  <si>
    <t>Multifunctioneel centrum De Hagewinde</t>
  </si>
  <si>
    <r>
      <rPr>
        <b/>
        <sz val="10"/>
        <rFont val="Calibri"/>
        <family val="2"/>
        <scheme val="minor"/>
      </rPr>
      <t>buiteninrichting:</t>
    </r>
    <r>
      <rPr>
        <sz val="10"/>
        <rFont val="Calibri"/>
        <family val="2"/>
        <scheme val="minor"/>
      </rPr>
      <t xml:space="preserve">                                       
1.inrichting speelplek dagopvang (troost- en boosplek)
2.Inrichting ontladingsplekken op het domein </t>
    </r>
    <r>
      <rPr>
        <b/>
        <sz val="10"/>
        <rFont val="Calibri"/>
        <family val="2"/>
        <scheme val="minor"/>
      </rPr>
      <t>binneninrichting</t>
    </r>
    <r>
      <rPr>
        <sz val="10"/>
        <rFont val="Calibri"/>
        <family val="2"/>
        <scheme val="minor"/>
      </rPr>
      <t>: verhogen van het akoestische comfort in dagbesteding- en leefruimtes</t>
    </r>
  </si>
  <si>
    <t>PVA 026 quater</t>
  </si>
  <si>
    <t>Gentbrugge</t>
  </si>
  <si>
    <t>Multifunctioneel centrum Sint-Gregorius</t>
  </si>
  <si>
    <r>
      <rPr>
        <b/>
        <sz val="10"/>
        <rFont val="Calibri"/>
        <family val="2"/>
        <scheme val="minor"/>
      </rPr>
      <t>binneninrichting</t>
    </r>
    <r>
      <rPr>
        <sz val="10"/>
        <rFont val="Calibri"/>
        <family val="2"/>
        <scheme val="minor"/>
      </rPr>
      <t>:
1.slaapkamerbeweking via deurverklikkers 2.cameratoezicht op slaapkamergangen</t>
    </r>
  </si>
  <si>
    <t>PVA 028 tris</t>
  </si>
  <si>
    <t>Bilzen</t>
  </si>
  <si>
    <t>Medisch Centrum St-Jozef vzw</t>
  </si>
  <si>
    <r>
      <rPr>
        <b/>
        <sz val="10"/>
        <rFont val="Calibri"/>
        <family val="2"/>
        <scheme val="minor"/>
      </rPr>
      <t xml:space="preserve">binneninrichting: 
</t>
    </r>
    <r>
      <rPr>
        <sz val="10"/>
        <rFont val="Calibri"/>
        <family val="2"/>
        <scheme val="minor"/>
      </rPr>
      <t>1.comfortroom Nexus                  
2.Prikkelregulering Unica</t>
    </r>
  </si>
  <si>
    <t>PVA 029 tris</t>
  </si>
  <si>
    <t>Vitaz vzw</t>
  </si>
  <si>
    <t>Vitaz</t>
  </si>
  <si>
    <r>
      <rPr>
        <b/>
        <sz val="10"/>
        <rFont val="Calibri"/>
        <family val="2"/>
        <scheme val="minor"/>
      </rPr>
      <t>buiteninrichting:</t>
    </r>
    <r>
      <rPr>
        <sz val="10"/>
        <rFont val="Calibri"/>
        <family val="2"/>
        <scheme val="minor"/>
      </rPr>
      <t xml:space="preserve"> wadi tuinaanleg en sport en spel voorzieningen
</t>
    </r>
    <r>
      <rPr>
        <b/>
        <sz val="10"/>
        <rFont val="Calibri"/>
        <family val="2"/>
        <scheme val="minor"/>
      </rPr>
      <t>binneninrichting:</t>
    </r>
    <r>
      <rPr>
        <sz val="10"/>
        <rFont val="Calibri"/>
        <family val="2"/>
        <scheme val="minor"/>
      </rPr>
      <t xml:space="preserve"> aangepast meubilair</t>
    </r>
  </si>
  <si>
    <t>PVA 036 bis</t>
  </si>
  <si>
    <t>Groep Zorg H.Familie vzw</t>
  </si>
  <si>
    <t>groep Zorg H. Familie vzw, afdeling Psychiatrisch Ziekenhuis H. Familie</t>
  </si>
  <si>
    <r>
      <rPr>
        <b/>
        <sz val="10"/>
        <rFont val="Calibri"/>
        <family val="2"/>
        <scheme val="minor"/>
      </rPr>
      <t>buiteninrichting:</t>
    </r>
    <r>
      <rPr>
        <sz val="10"/>
        <rFont val="Calibri"/>
        <family val="2"/>
        <scheme val="minor"/>
      </rPr>
      <t xml:space="preserve"> therapeutische rust- en activiteitentuin</t>
    </r>
  </si>
  <si>
    <t>PVA 038 tris</t>
  </si>
  <si>
    <t>Vereniging Ons Tehuis voor Zuid- West-Vlaanderen</t>
  </si>
  <si>
    <r>
      <rPr>
        <b/>
        <sz val="10"/>
        <rFont val="Calibri"/>
        <family val="2"/>
        <scheme val="minor"/>
      </rPr>
      <t>buiteninrichting</t>
    </r>
    <r>
      <rPr>
        <sz val="10"/>
        <rFont val="Calibri"/>
        <family val="2"/>
        <scheme val="minor"/>
      </rPr>
      <t>:
1.emotieregulerende installaties in de buitenruimte
2.tuinen nieuwbouw HDO</t>
    </r>
  </si>
  <si>
    <t>PVA 044 bis</t>
  </si>
  <si>
    <t>Emiliani vzw</t>
  </si>
  <si>
    <t>Emilani</t>
  </si>
  <si>
    <r>
      <rPr>
        <b/>
        <sz val="10"/>
        <rFont val="Calibri"/>
        <family val="2"/>
        <scheme val="minor"/>
      </rPr>
      <t xml:space="preserve">buiteninrichting:
</t>
    </r>
    <r>
      <rPr>
        <sz val="10"/>
        <rFont val="Calibri"/>
        <family val="2"/>
        <scheme val="minor"/>
      </rPr>
      <t xml:space="preserve">1.belevings-en activatietuin Molenberg    
2.rustruimte Graandreef               
</t>
    </r>
    <r>
      <rPr>
        <b/>
        <sz val="10"/>
        <rFont val="Calibri"/>
        <family val="2"/>
        <scheme val="minor"/>
      </rPr>
      <t xml:space="preserve">binneninrichting:                                          
</t>
    </r>
    <r>
      <rPr>
        <sz val="10"/>
        <rFont val="Calibri"/>
        <family val="2"/>
        <scheme val="minor"/>
      </rPr>
      <t>1.snoezelruimte Molenberg                      
2.woonruimte Molenberg</t>
    </r>
  </si>
  <si>
    <t>PVA 045 bis</t>
  </si>
  <si>
    <t>Blijdorp vzw</t>
  </si>
  <si>
    <t>Blijdorp</t>
  </si>
  <si>
    <r>
      <t xml:space="preserve">buiteninrichting:
</t>
    </r>
    <r>
      <rPr>
        <sz val="10"/>
        <rFont val="Calibri"/>
        <family val="2"/>
        <scheme val="minor"/>
      </rPr>
      <t>1.Blijdorp Buggenhout, optimaliseren van buitenspeelruimte                                        
2.Blijdorp Dendermonde, motorisch ontladen en rust</t>
    </r>
  </si>
  <si>
    <t>PVA 048 bis</t>
  </si>
  <si>
    <t>Genk</t>
  </si>
  <si>
    <t>Covida vzw</t>
  </si>
  <si>
    <t xml:space="preserve">Covida </t>
  </si>
  <si>
    <r>
      <rPr>
        <b/>
        <sz val="10"/>
        <rFont val="Calibri"/>
        <family val="2"/>
        <scheme val="minor"/>
      </rPr>
      <t xml:space="preserve">Binneninrichting: 
</t>
    </r>
    <r>
      <rPr>
        <sz val="10"/>
        <rFont val="Calibri"/>
        <family val="2"/>
        <scheme val="minor"/>
      </rPr>
      <t xml:space="preserve">1.Unit Oostheuvel                                                 
2.Unit Siemkensheuvel                                           
3.Unit Drie Linden   </t>
    </r>
  </si>
  <si>
    <t>PVA 058 tris</t>
  </si>
  <si>
    <t>Lovenjoel</t>
  </si>
  <si>
    <t>Adem vzw</t>
  </si>
  <si>
    <t>Adem</t>
  </si>
  <si>
    <r>
      <rPr>
        <b/>
        <sz val="10"/>
        <rFont val="Calibri"/>
        <family val="2"/>
        <scheme val="minor"/>
      </rPr>
      <t>buiteninrichting</t>
    </r>
    <r>
      <rPr>
        <sz val="10"/>
        <rFont val="Calibri"/>
        <family val="2"/>
        <scheme val="minor"/>
      </rPr>
      <t>: buitenspeelgoed grote jongens</t>
    </r>
    <r>
      <rPr>
        <b/>
        <sz val="10"/>
        <rFont val="Calibri"/>
        <family val="2"/>
        <scheme val="minor"/>
      </rPr>
      <t xml:space="preserve"> 
binneninrichting:
</t>
    </r>
    <r>
      <rPr>
        <sz val="10"/>
        <rFont val="Calibri"/>
        <family val="2"/>
        <scheme val="minor"/>
      </rPr>
      <t>1.snoezelruimte volwassenenzorg  - Remy 
2.snoezelruimte volwassenenzorg  - Nieuwe Philipslaan
3.inrichting prikkel(w)arme ruimte 2de app 4.inrichting crisisdienst (PIT)</t>
    </r>
  </si>
  <si>
    <t>PVA 066 tris</t>
  </si>
  <si>
    <t>Oostduinkerke</t>
  </si>
  <si>
    <t>Inspirant vzw</t>
  </si>
  <si>
    <t>Inspirant</t>
  </si>
  <si>
    <r>
      <rPr>
        <b/>
        <sz val="10"/>
        <rFont val="Calibri"/>
        <family val="2"/>
        <scheme val="minor"/>
      </rPr>
      <t xml:space="preserve">buiteninrichting:
</t>
    </r>
    <r>
      <rPr>
        <sz val="10"/>
        <rFont val="Calibri"/>
        <family val="2"/>
        <scheme val="minor"/>
      </rPr>
      <t xml:space="preserve">1.sportrerrein wordt ontladingsplein 
2.ontladingsmogelijkheden in de drie buitenprojecten
</t>
    </r>
    <r>
      <rPr>
        <b/>
        <sz val="10"/>
        <rFont val="Calibri"/>
        <family val="2"/>
        <scheme val="minor"/>
      </rPr>
      <t>binneninrichting:</t>
    </r>
    <r>
      <rPr>
        <sz val="10"/>
        <rFont val="Calibri"/>
        <family val="2"/>
        <scheme val="minor"/>
      </rPr>
      <t xml:space="preserve"> ontladingsmogelijkheden  </t>
    </r>
  </si>
  <si>
    <t>PVA 070 bis</t>
  </si>
  <si>
    <t>Kids vzw</t>
  </si>
  <si>
    <t>Kids</t>
  </si>
  <si>
    <r>
      <rPr>
        <b/>
        <sz val="10"/>
        <rFont val="Calibri"/>
        <family val="2"/>
        <scheme val="minor"/>
      </rPr>
      <t xml:space="preserve">buiteninrichting: </t>
    </r>
    <r>
      <rPr>
        <sz val="10"/>
        <rFont val="Calibri"/>
        <family val="2"/>
        <scheme val="minor"/>
      </rPr>
      <t xml:space="preserve">camerabewaking
</t>
    </r>
    <r>
      <rPr>
        <b/>
        <sz val="10"/>
        <rFont val="Calibri"/>
        <family val="2"/>
        <scheme val="minor"/>
      </rPr>
      <t>binnenruimtes</t>
    </r>
    <r>
      <rPr>
        <sz val="10"/>
        <rFont val="Calibri"/>
        <family val="2"/>
        <scheme val="minor"/>
      </rPr>
      <t xml:space="preserve">: herinrichting </t>
    </r>
  </si>
  <si>
    <t>PVA 085 bis</t>
  </si>
  <si>
    <r>
      <rPr>
        <b/>
        <sz val="10"/>
        <rFont val="Calibri"/>
        <family val="2"/>
        <scheme val="minor"/>
      </rPr>
      <t>buiteninrichtin</t>
    </r>
    <r>
      <rPr>
        <sz val="10"/>
        <rFont val="Calibri"/>
        <family val="2"/>
        <scheme val="minor"/>
      </rPr>
      <t>g: de buitenruimte als veilige plek voor de jongeren</t>
    </r>
  </si>
  <si>
    <t>PVA 086 bis</t>
  </si>
  <si>
    <t>Zorggroep Multiversum</t>
  </si>
  <si>
    <r>
      <rPr>
        <b/>
        <sz val="10"/>
        <rFont val="Calibri"/>
        <family val="2"/>
        <scheme val="minor"/>
      </rPr>
      <t>buiteninrichting:</t>
    </r>
    <r>
      <rPr>
        <sz val="10"/>
        <rFont val="Calibri"/>
        <family val="2"/>
        <scheme val="minor"/>
      </rPr>
      <t xml:space="preserve"> buitenfitness  </t>
    </r>
  </si>
  <si>
    <t>PVA 094 bis</t>
  </si>
  <si>
    <t>Ter Loke afdelingen BJB - Het Klavier</t>
  </si>
  <si>
    <r>
      <rPr>
        <b/>
        <sz val="10"/>
        <rFont val="Calibri"/>
        <family val="2"/>
        <scheme val="minor"/>
      </rPr>
      <t>buiteninrichting</t>
    </r>
    <r>
      <rPr>
        <sz val="10"/>
        <rFont val="Calibri"/>
        <family val="2"/>
        <scheme val="minor"/>
      </rPr>
      <t>: preventieve buiteninfrastructuur Cluster Het Klavier</t>
    </r>
  </si>
  <si>
    <t>PVA 099 bis</t>
  </si>
  <si>
    <t>Erembodegem</t>
  </si>
  <si>
    <t>Ruyskensveld vzw</t>
  </si>
  <si>
    <t>Ruyskensveld</t>
  </si>
  <si>
    <r>
      <rPr>
        <b/>
        <sz val="10"/>
        <rFont val="Calibri"/>
        <family val="2"/>
        <scheme val="minor"/>
      </rPr>
      <t>buiteninrichting</t>
    </r>
    <r>
      <rPr>
        <sz val="10"/>
        <rFont val="Calibri"/>
        <family val="2"/>
        <scheme val="minor"/>
      </rPr>
      <t xml:space="preserve">:
1.vergroening en optimaliseren van de buitenruimte (Campus Ronse)
2.sport en optspanning (Campus Ronse) 
3.rustplekken                                    
</t>
    </r>
    <r>
      <rPr>
        <b/>
        <sz val="10"/>
        <rFont val="Calibri"/>
        <family val="2"/>
        <scheme val="minor"/>
      </rPr>
      <t>binneninrichting</t>
    </r>
    <r>
      <rPr>
        <sz val="10"/>
        <rFont val="Calibri"/>
        <family val="2"/>
        <scheme val="minor"/>
      </rPr>
      <t>: binnen infrastructuur (Campus Ronse)</t>
    </r>
  </si>
  <si>
    <t>PVA 102</t>
  </si>
  <si>
    <t>Deurne</t>
  </si>
  <si>
    <t>De Vijver vzw</t>
  </si>
  <si>
    <t>De Vijver</t>
  </si>
  <si>
    <r>
      <rPr>
        <b/>
        <sz val="10"/>
        <rFont val="Calibri"/>
        <family val="2"/>
        <scheme val="minor"/>
      </rPr>
      <t>binneninrichting</t>
    </r>
    <r>
      <rPr>
        <sz val="10"/>
        <rFont val="Calibri"/>
        <family val="2"/>
        <scheme val="minor"/>
      </rPr>
      <t xml:space="preserve">: De hoeve/Drakenhof </t>
    </r>
  </si>
  <si>
    <t>PVA 104</t>
  </si>
  <si>
    <t>Veurne</t>
  </si>
  <si>
    <t>Havezate vzw</t>
  </si>
  <si>
    <t>Havenzate</t>
  </si>
  <si>
    <r>
      <rPr>
        <b/>
        <sz val="10"/>
        <rFont val="Calibri"/>
        <family val="2"/>
        <scheme val="minor"/>
      </rPr>
      <t>buiteninrichting</t>
    </r>
    <r>
      <rPr>
        <sz val="10"/>
        <rFont val="Calibri"/>
        <family val="2"/>
        <scheme val="minor"/>
      </rPr>
      <t xml:space="preserve">: aanleg van een groene omgeving 
</t>
    </r>
    <r>
      <rPr>
        <b/>
        <sz val="10"/>
        <rFont val="Calibri"/>
        <family val="2"/>
        <scheme val="minor"/>
      </rPr>
      <t xml:space="preserve">binneninrichting: </t>
    </r>
    <r>
      <rPr>
        <sz val="10"/>
        <rFont val="Calibri"/>
        <family val="2"/>
        <scheme val="minor"/>
      </rPr>
      <t>beweging/ontladingsmogelijkheden</t>
    </r>
  </si>
  <si>
    <t>PVA 105</t>
  </si>
  <si>
    <t>Scherpenheuvel</t>
  </si>
  <si>
    <t>Dienstencentrum Kamiano</t>
  </si>
  <si>
    <r>
      <rPr>
        <b/>
        <sz val="10"/>
        <rFont val="Calibri"/>
        <family val="2"/>
        <scheme val="minor"/>
      </rPr>
      <t>buiteninrichting</t>
    </r>
    <r>
      <rPr>
        <sz val="10"/>
        <rFont val="Calibri"/>
        <family val="2"/>
        <scheme val="minor"/>
      </rPr>
      <t xml:space="preserve">:aanleg belevingstuin
</t>
    </r>
    <r>
      <rPr>
        <b/>
        <sz val="10"/>
        <rFont val="Calibri"/>
        <family val="2"/>
        <scheme val="minor"/>
      </rPr>
      <t>binneninrichting</t>
    </r>
    <r>
      <rPr>
        <sz val="10"/>
        <rFont val="Calibri"/>
        <family val="2"/>
        <scheme val="minor"/>
      </rPr>
      <t>: snoezelruimte Ter Boogaerde</t>
    </r>
  </si>
  <si>
    <t>PVA 108</t>
  </si>
  <si>
    <t>Psychiatrisch Centrum Sint-Jan Baptist</t>
  </si>
  <si>
    <r>
      <rPr>
        <b/>
        <sz val="10"/>
        <rFont val="Calibri"/>
        <family val="2"/>
        <scheme val="minor"/>
      </rPr>
      <t>binneninrichting</t>
    </r>
    <r>
      <rPr>
        <sz val="10"/>
        <rFont val="Calibri"/>
        <family val="2"/>
        <scheme val="minor"/>
      </rPr>
      <t xml:space="preserve">: omvorming afzondering naar PAR Levanta
</t>
    </r>
    <r>
      <rPr>
        <b/>
        <sz val="10"/>
        <rFont val="Calibri"/>
        <family val="2"/>
        <scheme val="minor"/>
      </rPr>
      <t>buiteninrichting</t>
    </r>
    <r>
      <rPr>
        <sz val="10"/>
        <rFont val="Calibri"/>
        <family val="2"/>
        <scheme val="minor"/>
      </rPr>
      <t>: fitnestoestellen rond sporthal</t>
    </r>
  </si>
  <si>
    <t>PVA 110</t>
  </si>
  <si>
    <t>Unie-K vzw</t>
  </si>
  <si>
    <t>Unie-K</t>
  </si>
  <si>
    <r>
      <rPr>
        <b/>
        <sz val="10"/>
        <rFont val="Calibri"/>
        <family val="2"/>
        <scheme val="minor"/>
      </rPr>
      <t>buiteninrichting</t>
    </r>
    <r>
      <rPr>
        <sz val="10"/>
        <rFont val="Calibri"/>
        <family val="2"/>
        <scheme val="minor"/>
      </rPr>
      <t xml:space="preserve">: installatie ingegraven buitentrampoline 
</t>
    </r>
    <r>
      <rPr>
        <b/>
        <sz val="10"/>
        <rFont val="Calibri"/>
        <family val="2"/>
        <scheme val="minor"/>
      </rPr>
      <t>binneninrichting:</t>
    </r>
    <r>
      <rPr>
        <sz val="10"/>
        <rFont val="Calibri"/>
        <family val="2"/>
        <scheme val="minor"/>
      </rPr>
      <t xml:space="preserve"> 
1.inrichten en herinrichten snoezelruimtes 
2.vandaalbestendig maken van 5 kamers</t>
    </r>
  </si>
  <si>
    <t>PVA 111</t>
  </si>
  <si>
    <t>Heusden-Zolder</t>
  </si>
  <si>
    <t>Dienstencentrum 't Weyerke</t>
  </si>
  <si>
    <r>
      <rPr>
        <b/>
        <sz val="10"/>
        <rFont val="Calibri"/>
        <family val="2"/>
        <scheme val="minor"/>
      </rPr>
      <t xml:space="preserve">buiteninrichting: 
</t>
    </r>
    <r>
      <rPr>
        <sz val="10"/>
        <rFont val="Calibri"/>
        <family val="2"/>
        <scheme val="minor"/>
      </rPr>
      <t>1.stimulerende buitenomgeving 
2.ontspannende buitenomgeving</t>
    </r>
  </si>
  <si>
    <t>PVA 112</t>
  </si>
  <si>
    <r>
      <rPr>
        <b/>
        <sz val="10"/>
        <rFont val="Calibri"/>
        <family val="2"/>
        <scheme val="minor"/>
      </rPr>
      <t xml:space="preserve">binneninrichting: </t>
    </r>
    <r>
      <rPr>
        <sz val="10"/>
        <rFont val="Calibri"/>
        <family val="2"/>
        <scheme val="minor"/>
      </rPr>
      <t>verruimen leefruimte en ombouw tot rust- en gespreksruimte</t>
    </r>
  </si>
  <si>
    <t>PVA 113</t>
  </si>
  <si>
    <t>Algemeen Ziekenhuis Delta vzw</t>
  </si>
  <si>
    <t>Algemeen Ziekenhuis Delta</t>
  </si>
  <si>
    <r>
      <rPr>
        <b/>
        <sz val="10"/>
        <rFont val="Calibri"/>
        <family val="2"/>
        <scheme val="minor"/>
      </rPr>
      <t>binneninrichting</t>
    </r>
    <r>
      <rPr>
        <sz val="10"/>
        <rFont val="Calibri"/>
        <family val="2"/>
        <scheme val="minor"/>
      </rPr>
      <t>: omvormen van een isolatiekamer naar comfortroom</t>
    </r>
  </si>
  <si>
    <t>PVA 114</t>
  </si>
  <si>
    <t>Algemeen Ziekenhuis Groeninge vzw</t>
  </si>
  <si>
    <t>Algemeen Ziekenhuis Groeninge</t>
  </si>
  <si>
    <r>
      <rPr>
        <b/>
        <sz val="10"/>
        <rFont val="Calibri"/>
        <family val="2"/>
        <scheme val="minor"/>
      </rPr>
      <t>binneninrichting:</t>
    </r>
    <r>
      <rPr>
        <sz val="10"/>
        <rFont val="Calibri"/>
        <family val="2"/>
        <scheme val="minor"/>
      </rPr>
      <t xml:space="preserve"> 
1.twee comfortrooms InsideOut 
2.creatie van een psychiatrie vriendelijke en veilge box</t>
    </r>
  </si>
  <si>
    <t>PVA 115</t>
  </si>
  <si>
    <t>Algemeen Ziekenhuis Oostende vzw</t>
  </si>
  <si>
    <t>Algemeen Ziekenhuis Oostende</t>
  </si>
  <si>
    <r>
      <rPr>
        <b/>
        <sz val="10"/>
        <rFont val="Calibri"/>
        <family val="2"/>
        <scheme val="minor"/>
      </rPr>
      <t>buiteninrichting</t>
    </r>
    <r>
      <rPr>
        <sz val="10"/>
        <rFont val="Calibri"/>
        <family val="2"/>
        <scheme val="minor"/>
      </rPr>
      <t xml:space="preserve">: meubilair voor tuin AZO - Damiaan Paaz 
</t>
    </r>
    <r>
      <rPr>
        <b/>
        <sz val="10"/>
        <rFont val="Calibri"/>
        <family val="2"/>
        <scheme val="minor"/>
      </rPr>
      <t>binneninrichting</t>
    </r>
    <r>
      <rPr>
        <sz val="10"/>
        <rFont val="Calibri"/>
        <family val="2"/>
        <scheme val="minor"/>
      </rPr>
      <t>: 
1.omvorming ruimte dagziekenhuis AZO - Serruys tot comfortroom 
2.omvorming ruimtes AZO - Damiaan tot comfortroom 
3.meubilair binnen AZO - Damiaan</t>
    </r>
  </si>
  <si>
    <t>PVA 116</t>
  </si>
  <si>
    <t>Algemeen Ziekenhuis West vzw</t>
  </si>
  <si>
    <t>Algemeen Ziekenhuis West</t>
  </si>
  <si>
    <r>
      <rPr>
        <b/>
        <sz val="10"/>
        <rFont val="Calibri"/>
        <family val="2"/>
        <scheme val="minor"/>
      </rPr>
      <t>buiteninrichting:</t>
    </r>
    <r>
      <rPr>
        <sz val="10"/>
        <rFont val="Calibri"/>
        <family val="2"/>
        <scheme val="minor"/>
      </rPr>
      <t xml:space="preserve"> PAAZ terras dagzaal en bewegingsbank 
</t>
    </r>
    <r>
      <rPr>
        <b/>
        <sz val="10"/>
        <rFont val="Calibri"/>
        <family val="2"/>
        <scheme val="minor"/>
      </rPr>
      <t>binneninrichting</t>
    </r>
    <r>
      <rPr>
        <sz val="10"/>
        <rFont val="Calibri"/>
        <family val="2"/>
        <scheme val="minor"/>
      </rPr>
      <t>: 
1.PAAZ: afdeling veiliger maken                
2.PAAZ: halve deuren</t>
    </r>
  </si>
  <si>
    <t>PVA 117</t>
  </si>
  <si>
    <t>Aartrijke</t>
  </si>
  <si>
    <t>Orthoagogisch Centrum Cirkant</t>
  </si>
  <si>
    <r>
      <rPr>
        <b/>
        <sz val="10"/>
        <rFont val="Calibri"/>
        <family val="2"/>
        <scheme val="minor"/>
      </rPr>
      <t>buiteninrichting:</t>
    </r>
    <r>
      <rPr>
        <sz val="10"/>
        <rFont val="Calibri"/>
        <family val="2"/>
        <scheme val="minor"/>
      </rPr>
      <t xml:space="preserve"> de oase</t>
    </r>
  </si>
  <si>
    <t>PVA 119</t>
  </si>
  <si>
    <t>Groep Philippus Neri Geestelijke Gezondheidszorg vzw</t>
  </si>
  <si>
    <t xml:space="preserve">Groep Philippus Neri Geestelijke Gezondheidszorg TBE Waas en Dender </t>
  </si>
  <si>
    <r>
      <rPr>
        <b/>
        <sz val="10"/>
        <rFont val="Calibri"/>
        <family val="2"/>
        <scheme val="minor"/>
      </rPr>
      <t>binneninrichting</t>
    </r>
    <r>
      <rPr>
        <sz val="10"/>
        <rFont val="Calibri"/>
        <family val="2"/>
        <scheme val="minor"/>
      </rPr>
      <t>: prikkelarme kamer binnen afdeling Psychogeriatrie</t>
    </r>
  </si>
  <si>
    <t>PVA 120</t>
  </si>
  <si>
    <t>MKL vzw</t>
  </si>
  <si>
    <t>Zorgcampus Hof ter Schelde - afdeling De Stroming</t>
  </si>
  <si>
    <r>
      <rPr>
        <b/>
        <sz val="10"/>
        <rFont val="Calibri"/>
        <family val="2"/>
        <scheme val="minor"/>
      </rPr>
      <t>buiteninrichting:</t>
    </r>
    <r>
      <rPr>
        <sz val="10"/>
        <rFont val="Calibri"/>
        <family val="2"/>
        <scheme val="minor"/>
      </rPr>
      <t xml:space="preserve"> aanleg afgeschermde ingerichte groene omgeving</t>
    </r>
    <r>
      <rPr>
        <b/>
        <sz val="10"/>
        <rFont val="Calibri"/>
        <family val="2"/>
        <scheme val="minor"/>
      </rPr>
      <t xml:space="preserve"> 
binneninrichting:</t>
    </r>
    <r>
      <rPr>
        <sz val="10"/>
        <rFont val="Calibri"/>
        <family val="2"/>
        <scheme val="minor"/>
      </rPr>
      <t xml:space="preserve"> creëren veilige, prikkelarme zones binnenshuis</t>
    </r>
  </si>
  <si>
    <t>PVA 121</t>
  </si>
  <si>
    <t>Huize Eyckerheide vzw</t>
  </si>
  <si>
    <t>Huize Eyckerheide</t>
  </si>
  <si>
    <r>
      <rPr>
        <b/>
        <sz val="10"/>
        <rFont val="Calibri"/>
        <family val="2"/>
        <scheme val="minor"/>
      </rPr>
      <t>binneninrichting</t>
    </r>
    <r>
      <rPr>
        <sz val="10"/>
        <rFont val="Calibri"/>
        <family val="2"/>
        <scheme val="minor"/>
      </rPr>
      <t>: Tedere Thuizen: zachte zorg</t>
    </r>
  </si>
  <si>
    <t>PVA 122</t>
  </si>
  <si>
    <t>Jeugdzorg vzw</t>
  </si>
  <si>
    <t>Jeugdzorg afdeling Liaan</t>
  </si>
  <si>
    <r>
      <rPr>
        <b/>
        <sz val="10"/>
        <rFont val="Calibri"/>
        <family val="2"/>
        <scheme val="minor"/>
      </rPr>
      <t xml:space="preserve">buiteninrichting: </t>
    </r>
    <r>
      <rPr>
        <sz val="10"/>
        <rFont val="Calibri"/>
        <family val="2"/>
        <scheme val="minor"/>
      </rPr>
      <t>creeëren van spel- en sportmogelijkheden in de tuin</t>
    </r>
  </si>
  <si>
    <t>PVA 123</t>
  </si>
  <si>
    <t>Oostnieuwkerke</t>
  </si>
  <si>
    <t>Kerckstede vzw</t>
  </si>
  <si>
    <t>Kerckstede</t>
  </si>
  <si>
    <r>
      <rPr>
        <b/>
        <sz val="10"/>
        <rFont val="Calibri"/>
        <family val="2"/>
        <scheme val="minor"/>
      </rPr>
      <t>buiteninrichting:</t>
    </r>
    <r>
      <rPr>
        <sz val="10"/>
        <rFont val="Calibri"/>
        <family val="2"/>
        <scheme val="minor"/>
      </rPr>
      <t xml:space="preserve"> buitenaanleg ifv agressiepreventie</t>
    </r>
  </si>
  <si>
    <t>PVA 124</t>
  </si>
  <si>
    <t>Diegem</t>
  </si>
  <si>
    <t>Klim vzw</t>
  </si>
  <si>
    <t>Klim</t>
  </si>
  <si>
    <r>
      <rPr>
        <b/>
        <sz val="10"/>
        <rFont val="Calibri"/>
        <family val="2"/>
        <scheme val="minor"/>
      </rPr>
      <t>binneninrichting</t>
    </r>
    <r>
      <rPr>
        <sz val="10"/>
        <rFont val="Calibri"/>
        <family val="2"/>
        <scheme val="minor"/>
      </rPr>
      <t>: renovatie van bestaand deel tot een snoezelruimte</t>
    </r>
  </si>
  <si>
    <t>PVA 125</t>
  </si>
  <si>
    <t>Sint-Lambrechts-Woluwe</t>
  </si>
  <si>
    <t>Koninklijk Instituut Woluwe</t>
  </si>
  <si>
    <r>
      <rPr>
        <b/>
        <sz val="10"/>
        <rFont val="Calibri"/>
        <family val="2"/>
        <scheme val="minor"/>
      </rPr>
      <t>buiteninrichting</t>
    </r>
    <r>
      <rPr>
        <sz val="10"/>
        <rFont val="Calibri"/>
        <family val="2"/>
        <scheme val="minor"/>
      </rPr>
      <t xml:space="preserve">: proprioceptie en prikkelverwerking outdoor 
</t>
    </r>
    <r>
      <rPr>
        <b/>
        <sz val="10"/>
        <rFont val="Calibri"/>
        <family val="2"/>
        <scheme val="minor"/>
      </rPr>
      <t>binneninrichting:</t>
    </r>
    <r>
      <rPr>
        <sz val="10"/>
        <rFont val="Calibri"/>
        <family val="2"/>
        <scheme val="minor"/>
      </rPr>
      <t xml:space="preserve"> optimalistaie van het beveiligheidsaanbod</t>
    </r>
  </si>
  <si>
    <t>PVA 126</t>
  </si>
  <si>
    <t>Mariahuis vzw</t>
  </si>
  <si>
    <t>Mariahuis</t>
  </si>
  <si>
    <r>
      <rPr>
        <b/>
        <sz val="10"/>
        <rFont val="Calibri"/>
        <family val="2"/>
        <scheme val="minor"/>
      </rPr>
      <t>buiteninrichting:</t>
    </r>
    <r>
      <rPr>
        <sz val="10"/>
        <rFont val="Calibri"/>
        <family val="2"/>
        <scheme val="minor"/>
      </rPr>
      <t xml:space="preserve"> sportieve, ontspannende actiezone en rustgevende en veilige tuin</t>
    </r>
  </si>
  <si>
    <t>PVA 127</t>
  </si>
  <si>
    <t>Monnikenheide - Spectrum</t>
  </si>
  <si>
    <r>
      <rPr>
        <b/>
        <sz val="10"/>
        <rFont val="Calibri"/>
        <family val="2"/>
        <scheme val="minor"/>
      </rPr>
      <t>binneninrichting</t>
    </r>
    <r>
      <rPr>
        <sz val="10"/>
        <rFont val="Calibri"/>
        <family val="2"/>
        <scheme val="minor"/>
      </rPr>
      <t>: snoezel- en rustruimte Ponton</t>
    </r>
  </si>
  <si>
    <t>PVA 128</t>
  </si>
  <si>
    <t>Monsheide vzw</t>
  </si>
  <si>
    <t>Monsheide</t>
  </si>
  <si>
    <r>
      <rPr>
        <b/>
        <sz val="10"/>
        <rFont val="Calibri"/>
        <family val="2"/>
        <scheme val="minor"/>
      </rPr>
      <t>buiteninrichting</t>
    </r>
    <r>
      <rPr>
        <sz val="10"/>
        <rFont val="Calibri"/>
        <family val="2"/>
        <scheme val="minor"/>
      </rPr>
      <t xml:space="preserve">: (rustgevende) buitenaanleg   
</t>
    </r>
    <r>
      <rPr>
        <b/>
        <sz val="10"/>
        <rFont val="Calibri"/>
        <family val="2"/>
        <scheme val="minor"/>
      </rPr>
      <t>binneninrichting:</t>
    </r>
    <r>
      <rPr>
        <sz val="10"/>
        <rFont val="Calibri"/>
        <family val="2"/>
        <scheme val="minor"/>
      </rPr>
      <t xml:space="preserve"> plafonnering en bekabeling voor camerabewaking en deuralarmen</t>
    </r>
  </si>
  <si>
    <t>PVA 129</t>
  </si>
  <si>
    <t>Puurs-Sint-Amands</t>
  </si>
  <si>
    <t>Nektari vzw</t>
  </si>
  <si>
    <t>Nektari</t>
  </si>
  <si>
    <r>
      <rPr>
        <b/>
        <sz val="10"/>
        <rFont val="Calibri"/>
        <family val="2"/>
        <scheme val="minor"/>
      </rPr>
      <t>buiteninrichting:</t>
    </r>
    <r>
      <rPr>
        <sz val="10"/>
        <rFont val="Calibri"/>
        <family val="2"/>
        <scheme val="minor"/>
      </rPr>
      <t xml:space="preserve"> 
1.aanleg tuin woonondersteuning 
2.herinrichting vijver dagcentrum  
</t>
    </r>
    <r>
      <rPr>
        <b/>
        <sz val="10"/>
        <rFont val="Calibri"/>
        <family val="2"/>
        <scheme val="minor"/>
      </rPr>
      <t>binneninrichting:</t>
    </r>
    <r>
      <rPr>
        <sz val="10"/>
        <rFont val="Calibri"/>
        <family val="2"/>
        <scheme val="minor"/>
      </rPr>
      <t xml:space="preserve"> 
1.inrichting zomerhuis tot stilteplek 
2.herinrichting inkomhal dagcentrum 
3.installatie van een "box in box" werkatelier</t>
    </r>
  </si>
  <si>
    <t>PVA 131</t>
  </si>
  <si>
    <t>Oostrem vzw</t>
  </si>
  <si>
    <t>Oostrem</t>
  </si>
  <si>
    <r>
      <rPr>
        <b/>
        <sz val="10"/>
        <rFont val="Calibri"/>
        <family val="2"/>
        <scheme val="minor"/>
      </rPr>
      <t>buiteninrichting:</t>
    </r>
    <r>
      <rPr>
        <sz val="10"/>
        <rFont val="Calibri"/>
        <family val="2"/>
        <scheme val="minor"/>
      </rPr>
      <t xml:space="preserve"> stilteplek Home Bijloke  </t>
    </r>
    <r>
      <rPr>
        <b/>
        <sz val="10"/>
        <rFont val="Calibri"/>
        <family val="2"/>
        <scheme val="minor"/>
      </rPr>
      <t xml:space="preserve">           
binneninrichting:</t>
    </r>
    <r>
      <rPr>
        <sz val="10"/>
        <rFont val="Calibri"/>
        <family val="2"/>
        <scheme val="minor"/>
      </rPr>
      <t xml:space="preserve"> binneninrichting Home Bijloke </t>
    </r>
  </si>
  <si>
    <t>PVA 132</t>
  </si>
  <si>
    <t>Rekem</t>
  </si>
  <si>
    <t>Openbaar Psychiatrisch Zorgcentrum Rekem</t>
  </si>
  <si>
    <r>
      <rPr>
        <b/>
        <sz val="10"/>
        <rFont val="Calibri"/>
        <family val="2"/>
        <scheme val="minor"/>
      </rPr>
      <t>buiteninrichting:</t>
    </r>
    <r>
      <rPr>
        <sz val="10"/>
        <rFont val="Calibri"/>
        <family val="2"/>
        <scheme val="minor"/>
      </rPr>
      <t xml:space="preserve"> therapeutische tuin/stilte plek 
</t>
    </r>
    <r>
      <rPr>
        <b/>
        <sz val="10"/>
        <rFont val="Calibri"/>
        <family val="2"/>
        <scheme val="minor"/>
      </rPr>
      <t>binneninrichting:</t>
    </r>
    <r>
      <rPr>
        <sz val="10"/>
        <rFont val="Calibri"/>
        <family val="2"/>
        <scheme val="minor"/>
      </rPr>
      <t xml:space="preserve"> 
1.camerabewaking 
2.touchpanels anti-vandaal</t>
    </r>
  </si>
  <si>
    <t>PVA 133</t>
  </si>
  <si>
    <t>Pamela vzw</t>
  </si>
  <si>
    <t xml:space="preserve"> Pamele</t>
  </si>
  <si>
    <r>
      <rPr>
        <b/>
        <sz val="10"/>
        <rFont val="Calibri"/>
        <family val="2"/>
        <scheme val="minor"/>
      </rPr>
      <t>buiteninrichting:</t>
    </r>
    <r>
      <rPr>
        <sz val="10"/>
        <rFont val="Calibri"/>
        <family val="2"/>
        <scheme val="minor"/>
      </rPr>
      <t xml:space="preserve"> inrichten van een prikkelarm en groen belevingsterras 
</t>
    </r>
    <r>
      <rPr>
        <b/>
        <sz val="10"/>
        <rFont val="Calibri"/>
        <family val="2"/>
        <scheme val="minor"/>
      </rPr>
      <t>binneninrichting:</t>
    </r>
    <r>
      <rPr>
        <sz val="10"/>
        <rFont val="Calibri"/>
        <family val="2"/>
        <scheme val="minor"/>
      </rPr>
      <t xml:space="preserve"> Ontwikkelen van een veilig en beschermde binneninrichting</t>
    </r>
  </si>
  <si>
    <t>PVA 134</t>
  </si>
  <si>
    <t>Lede</t>
  </si>
  <si>
    <t>Psychiatrisch Centrum Ariadne</t>
  </si>
  <si>
    <r>
      <rPr>
        <b/>
        <sz val="10"/>
        <rFont val="Calibri"/>
        <family val="2"/>
        <scheme val="minor"/>
      </rPr>
      <t>binneninrichting:</t>
    </r>
    <r>
      <rPr>
        <sz val="10"/>
        <rFont val="Calibri"/>
        <family val="2"/>
        <scheme val="minor"/>
      </rPr>
      <t xml:space="preserve"> inzetten op tools en materiaal  met klemtoon op ontspanning, comfort (room) en de verhoging van de veiligheid </t>
    </r>
  </si>
  <si>
    <t>PVA 135</t>
  </si>
  <si>
    <t>Psychiatrisch Centrum Sint Amandus</t>
  </si>
  <si>
    <r>
      <rPr>
        <b/>
        <sz val="10"/>
        <rFont val="Calibri"/>
        <family val="2"/>
        <scheme val="minor"/>
      </rPr>
      <t>buiteninrichting</t>
    </r>
    <r>
      <rPr>
        <sz val="10"/>
        <rFont val="Calibri"/>
        <family val="2"/>
        <scheme val="minor"/>
      </rPr>
      <t xml:space="preserve">: infusietuin en troostplek 
</t>
    </r>
    <r>
      <rPr>
        <b/>
        <sz val="10"/>
        <rFont val="Calibri"/>
        <family val="2"/>
        <scheme val="minor"/>
      </rPr>
      <t>binneninrichting</t>
    </r>
    <r>
      <rPr>
        <sz val="10"/>
        <rFont val="Calibri"/>
        <family val="2"/>
        <scheme val="minor"/>
      </rPr>
      <t>: 
1.aanpassingen aan de binneninrichting 
2.uitrusting voor overige afd inzake veilige zorg</t>
    </r>
  </si>
  <si>
    <t>PVA 137</t>
  </si>
  <si>
    <t>Groep Philippus Neri Geestelijke Gezondheidszorg TBE Vlaamse Ardennen - Psychiatrisch Ziekenuis Frapello</t>
  </si>
  <si>
    <r>
      <rPr>
        <b/>
        <sz val="10"/>
        <rFont val="Calibri"/>
        <family val="2"/>
        <scheme val="minor"/>
      </rPr>
      <t>buiteninrichting:</t>
    </r>
    <r>
      <rPr>
        <sz val="10"/>
        <rFont val="Calibri"/>
        <family val="2"/>
        <scheme val="minor"/>
      </rPr>
      <t xml:space="preserve"> buitenruimte als healing environment 
</t>
    </r>
    <r>
      <rPr>
        <b/>
        <sz val="10"/>
        <rFont val="Calibri"/>
        <family val="2"/>
        <scheme val="minor"/>
      </rPr>
      <t xml:space="preserve">binneninrichting: </t>
    </r>
    <r>
      <rPr>
        <sz val="10"/>
        <rFont val="Calibri"/>
        <family val="2"/>
        <scheme val="minor"/>
      </rPr>
      <t xml:space="preserve">deuren naar herstel </t>
    </r>
  </si>
  <si>
    <t>PVA 138</t>
  </si>
  <si>
    <t>Gezondheidszorg Bermhertigheid Jesu vzw</t>
  </si>
  <si>
    <t>Psychiatrisch Ziekenhuis Heilig Hart Ieper</t>
  </si>
  <si>
    <r>
      <rPr>
        <b/>
        <sz val="10"/>
        <rFont val="Calibri"/>
        <family val="2"/>
        <scheme val="minor"/>
      </rPr>
      <t>binneninrichting</t>
    </r>
    <r>
      <rPr>
        <sz val="10"/>
        <rFont val="Calibri"/>
        <family val="2"/>
        <scheme val="minor"/>
      </rPr>
      <t>: 
1.spanning reducerende toestellen en materialen 
2.sluitmechanisme patientenkamers</t>
    </r>
  </si>
  <si>
    <t>PVA 139</t>
  </si>
  <si>
    <t>Psychiatrisch Ziekenuis Onzelievevrouw</t>
  </si>
  <si>
    <r>
      <rPr>
        <b/>
        <sz val="10"/>
        <rFont val="Calibri"/>
        <family val="2"/>
        <scheme val="minor"/>
      </rPr>
      <t>binneninrichting</t>
    </r>
    <r>
      <rPr>
        <sz val="10"/>
        <rFont val="Calibri"/>
        <family val="2"/>
        <scheme val="minor"/>
      </rPr>
      <t>: 
1.sluitmechanisme patiëntenkamers          
2.rust en ontspanning indoor</t>
    </r>
  </si>
  <si>
    <t>PVA 140</t>
  </si>
  <si>
    <t>Grimbergen</t>
  </si>
  <si>
    <t>Psychiatrisch Ziekenuis Sint-Alexius</t>
  </si>
  <si>
    <r>
      <rPr>
        <b/>
        <sz val="10"/>
        <rFont val="Calibri"/>
        <family val="2"/>
        <scheme val="minor"/>
      </rPr>
      <t>buiteninrichting:</t>
    </r>
    <r>
      <rPr>
        <sz val="10"/>
        <rFont val="Calibri"/>
        <family val="2"/>
        <scheme val="minor"/>
      </rPr>
      <t xml:space="preserve"> 
1.Avicenna - Inrichten buitenruimte          
2.Galenos ontspanningsmogelijkheden tuin  
</t>
    </r>
    <r>
      <rPr>
        <b/>
        <sz val="10"/>
        <rFont val="Calibri"/>
        <family val="2"/>
        <scheme val="minor"/>
      </rPr>
      <t>binneninrichting</t>
    </r>
    <r>
      <rPr>
        <sz val="10"/>
        <rFont val="Calibri"/>
        <family val="2"/>
        <scheme val="minor"/>
      </rPr>
      <t>: 
1.Avicenna - ombouw veilige omgeving met rustpunten en ontspanning                    
2.Galenos: ombouw naar veilige omgeving</t>
    </r>
  </si>
  <si>
    <t>PVA 141</t>
  </si>
  <si>
    <t>Diest</t>
  </si>
  <si>
    <t>Sint-Annendael Grauwzusters vzw</t>
  </si>
  <si>
    <t>Psychiatrisch Ziekenuis Sint-Annendael</t>
  </si>
  <si>
    <r>
      <rPr>
        <b/>
        <sz val="10"/>
        <rFont val="Calibri"/>
        <family val="2"/>
        <scheme val="minor"/>
      </rPr>
      <t>binneninrichting</t>
    </r>
    <r>
      <rPr>
        <sz val="10"/>
        <rFont val="Calibri"/>
        <family val="2"/>
        <scheme val="minor"/>
      </rPr>
      <t xml:space="preserve">: prikkelarme omgeving Sint-Andries </t>
    </r>
  </si>
  <si>
    <t xml:space="preserve">PVA 142 </t>
  </si>
  <si>
    <t>Ninove</t>
  </si>
  <si>
    <t>Schoonderhage vzw</t>
  </si>
  <si>
    <t>Schoonderhage</t>
  </si>
  <si>
    <r>
      <rPr>
        <b/>
        <sz val="10"/>
        <rFont val="Calibri"/>
        <family val="2"/>
        <scheme val="minor"/>
      </rPr>
      <t>binneninrichting</t>
    </r>
    <r>
      <rPr>
        <sz val="10"/>
        <rFont val="Calibri"/>
        <family val="2"/>
        <scheme val="minor"/>
      </rPr>
      <t>: prikkelarme en veilige omgeving Afdeling Aalst</t>
    </r>
  </si>
  <si>
    <t>PVA 145</t>
  </si>
  <si>
    <t>Vondels vzw</t>
  </si>
  <si>
    <t>Vondels</t>
  </si>
  <si>
    <r>
      <rPr>
        <b/>
        <sz val="10"/>
        <rFont val="Calibri"/>
        <family val="2"/>
        <scheme val="minor"/>
      </rPr>
      <t xml:space="preserve">buiteninrichitng: 
</t>
    </r>
    <r>
      <rPr>
        <sz val="10"/>
        <rFont val="Calibri"/>
        <family val="2"/>
        <scheme val="minor"/>
      </rPr>
      <t>1.belevingstuin                                       
2.natuurlijke terugtrekplek</t>
    </r>
  </si>
  <si>
    <t>PVA 146</t>
  </si>
  <si>
    <t>Heverlee</t>
  </si>
  <si>
    <t>Sporen vzw</t>
  </si>
  <si>
    <t>Sporen</t>
  </si>
  <si>
    <r>
      <rPr>
        <b/>
        <sz val="10"/>
        <rFont val="Calibri"/>
        <family val="2"/>
        <scheme val="minor"/>
      </rPr>
      <t>buiteninrichting</t>
    </r>
    <r>
      <rPr>
        <sz val="10"/>
        <rFont val="Calibri"/>
        <family val="2"/>
        <scheme val="minor"/>
      </rPr>
      <t xml:space="preserve">: 
1.traumasensitieve buiteninrichting Kinderdorp 
2.inrichting tuin de Zwier  
</t>
    </r>
    <r>
      <rPr>
        <b/>
        <sz val="10"/>
        <rFont val="Calibri"/>
        <family val="2"/>
        <scheme val="minor"/>
      </rPr>
      <t>binneninrichting:</t>
    </r>
    <r>
      <rPr>
        <sz val="10"/>
        <rFont val="Calibri"/>
        <family val="2"/>
        <scheme val="minor"/>
      </rPr>
      <t xml:space="preserve"> traumasensitieve binneninrichting Kinderdorp</t>
    </r>
  </si>
  <si>
    <t>PVA 147</t>
  </si>
  <si>
    <t>Het Ziekenhuisnetwerk Antwerpen vzw</t>
  </si>
  <si>
    <t>Psychiatrisch Ziekenhuis Stuivenberg</t>
  </si>
  <si>
    <r>
      <rPr>
        <b/>
        <sz val="10"/>
        <rFont val="Calibri"/>
        <family val="2"/>
        <scheme val="minor"/>
      </rPr>
      <t>binneninrichting:</t>
    </r>
    <r>
      <rPr>
        <sz val="10"/>
        <rFont val="Calibri"/>
        <family val="2"/>
        <scheme val="minor"/>
      </rPr>
      <t xml:space="preserve"> toegangescontrole redidentenkamers</t>
    </r>
  </si>
  <si>
    <t>PVA 148</t>
  </si>
  <si>
    <t>Eke</t>
  </si>
  <si>
    <t>Zonnehoeve Living+ vzw</t>
  </si>
  <si>
    <t>Zonnehoeve Living+</t>
  </si>
  <si>
    <r>
      <rPr>
        <b/>
        <sz val="10"/>
        <rFont val="Calibri"/>
        <family val="2"/>
        <scheme val="minor"/>
      </rPr>
      <t>buiteninrichting</t>
    </r>
    <r>
      <rPr>
        <sz val="10"/>
        <rFont val="Calibri"/>
        <family val="2"/>
        <scheme val="minor"/>
      </rPr>
      <t>: rust in hoofd en lichaam_Buiten caroussel</t>
    </r>
  </si>
  <si>
    <t>PVA 149</t>
  </si>
  <si>
    <t>Roosdaal</t>
  </si>
  <si>
    <t>Zonnelied vzw</t>
  </si>
  <si>
    <t>Zonnelied</t>
  </si>
  <si>
    <r>
      <rPr>
        <b/>
        <sz val="10"/>
        <rFont val="Calibri"/>
        <family val="2"/>
        <scheme val="minor"/>
      </rPr>
      <t>buiteninrichting:</t>
    </r>
    <r>
      <rPr>
        <sz val="10"/>
        <rFont val="Calibri"/>
        <family val="2"/>
        <scheme val="minor"/>
      </rPr>
      <t xml:space="preserve"> inrichten van een veilige tuinomgeving - Campus Brussel 't Zinneke
</t>
    </r>
    <r>
      <rPr>
        <b/>
        <sz val="10"/>
        <rFont val="Calibri"/>
        <family val="2"/>
        <scheme val="minor"/>
      </rPr>
      <t>binneninrichting:</t>
    </r>
    <r>
      <rPr>
        <sz val="10"/>
        <rFont val="Calibri"/>
        <family val="2"/>
        <scheme val="minor"/>
      </rPr>
      <t xml:space="preserve"> Vrijheidsbeperkende hulpmiddelen - campus Roosdaal</t>
    </r>
  </si>
  <si>
    <t>PVA 150</t>
  </si>
  <si>
    <t>De Bolster vzw</t>
  </si>
  <si>
    <t>De Bolster</t>
  </si>
  <si>
    <r>
      <rPr>
        <b/>
        <sz val="10"/>
        <rFont val="Calibri"/>
        <family val="2"/>
        <scheme val="minor"/>
      </rPr>
      <t>binneninrichting:</t>
    </r>
    <r>
      <rPr>
        <sz val="10"/>
        <rFont val="Calibri"/>
        <family val="2"/>
        <scheme val="minor"/>
      </rPr>
      <t xml:space="preserve"> optimalisatie ggebouw De Gaverkant</t>
    </r>
  </si>
  <si>
    <t>PVA 151</t>
  </si>
  <si>
    <t>Raakzaam vzw</t>
  </si>
  <si>
    <t>Raakzaam</t>
  </si>
  <si>
    <r>
      <rPr>
        <b/>
        <sz val="10"/>
        <rFont val="Calibri"/>
        <family val="2"/>
        <scheme val="minor"/>
      </rPr>
      <t>buiteninrichting</t>
    </r>
    <r>
      <rPr>
        <sz val="10"/>
        <rFont val="Calibri"/>
        <family val="2"/>
        <scheme val="minor"/>
      </rPr>
      <t xml:space="preserve">: toegankelijke en prikkelarme tuin 
</t>
    </r>
    <r>
      <rPr>
        <b/>
        <sz val="10"/>
        <rFont val="Calibri"/>
        <family val="2"/>
        <scheme val="minor"/>
      </rPr>
      <t>binneninrichting</t>
    </r>
    <r>
      <rPr>
        <sz val="10"/>
        <rFont val="Calibri"/>
        <family val="2"/>
        <scheme val="minor"/>
      </rPr>
      <t>: technologie  voor ondersteuning bij agressie en preventie</t>
    </r>
  </si>
  <si>
    <t>PVA 152</t>
  </si>
  <si>
    <t>De Patio</t>
  </si>
  <si>
    <r>
      <rPr>
        <b/>
        <sz val="10"/>
        <rFont val="Calibri"/>
        <family val="2"/>
        <scheme val="minor"/>
      </rPr>
      <t>buiteninrichting</t>
    </r>
    <r>
      <rPr>
        <sz val="10"/>
        <rFont val="Calibri"/>
        <family val="2"/>
        <scheme val="minor"/>
      </rPr>
      <t xml:space="preserve">:
1.ontspannings-, rust- en ontmoetingsmogelijkheden in tuin afd Estas  
2.ontspannings-, rust- en ontmoetingsmogelijkheden in tuin afd 't Groot Hersberge 
3.plaatsen van twee speeltorens  
</t>
    </r>
    <r>
      <rPr>
        <b/>
        <sz val="10"/>
        <rFont val="Calibri"/>
        <family val="2"/>
        <scheme val="minor"/>
      </rPr>
      <t>binneninrichting:</t>
    </r>
    <r>
      <rPr>
        <sz val="10"/>
        <rFont val="Calibri"/>
        <family val="2"/>
        <scheme val="minor"/>
      </rPr>
      <t xml:space="preserve"> 
1.verruimen van ontspanningsmogelijkheden afdeling 't Laar 
2.garage herinrichten tot ontspannings- en rustruimte afd De Schoor 
3.verruimen ontspannings- en rustmogelijkheden afd Cruushove</t>
    </r>
  </si>
  <si>
    <t>PVA 154</t>
  </si>
  <si>
    <t>Oostakker</t>
  </si>
  <si>
    <t>Mozaïk vzw</t>
  </si>
  <si>
    <t>Mozaïk</t>
  </si>
  <si>
    <r>
      <rPr>
        <b/>
        <sz val="10"/>
        <rFont val="Calibri"/>
        <family val="2"/>
        <scheme val="minor"/>
      </rPr>
      <t>binneninrichting:</t>
    </r>
    <r>
      <rPr>
        <sz val="10"/>
        <rFont val="Calibri"/>
        <family val="2"/>
        <scheme val="minor"/>
      </rPr>
      <t xml:space="preserve"> 
1.herinrichting time-out ruimte tot prikkelarme relaxruimte 
2.aanpassing inrichting GES woning</t>
    </r>
  </si>
  <si>
    <t>PVA 155</t>
  </si>
  <si>
    <t>Merlijn vzw</t>
  </si>
  <si>
    <t>Merlijn</t>
  </si>
  <si>
    <r>
      <rPr>
        <b/>
        <sz val="10"/>
        <rFont val="Calibri"/>
        <family val="2"/>
        <scheme val="minor"/>
      </rPr>
      <t>buiteninrichting:</t>
    </r>
    <r>
      <rPr>
        <sz val="10"/>
        <rFont val="Calibri"/>
        <family val="2"/>
        <scheme val="minor"/>
      </rPr>
      <t xml:space="preserve"> 
1.ingegraven trampolines 
2.samen schommelen 
</t>
    </r>
    <r>
      <rPr>
        <b/>
        <sz val="10"/>
        <rFont val="Calibri"/>
        <family val="2"/>
        <scheme val="minor"/>
      </rPr>
      <t xml:space="preserve">binneninrichting:
</t>
    </r>
    <r>
      <rPr>
        <sz val="10"/>
        <rFont val="Calibri"/>
        <family val="2"/>
        <scheme val="minor"/>
      </rPr>
      <t>1.veilige motorische speelruimte
2.veilig, comfortabel en zustig zitten</t>
    </r>
  </si>
  <si>
    <t>Goedgekeurde projecten klimaatsubsidies van 1 januari tot 31 december 2024</t>
  </si>
  <si>
    <r>
      <rPr>
        <b/>
        <sz val="11"/>
        <rFont val="Calibri"/>
        <family val="2"/>
        <scheme val="minor"/>
      </rPr>
      <t>Kimaatsubsidies</t>
    </r>
    <r>
      <rPr>
        <sz val="11"/>
        <rFont val="Calibri"/>
        <family val="2"/>
        <scheme val="minor"/>
      </rPr>
      <t>: Erkende en vergunde voorzieningen binnen de sectoren van Welzijn, Volksgezondheid en Gezin kunnen VIPA-subsidies aanvragen voor het uitvoeren van energiebesparende maatregelen, op voorwaarde dat ze eerst via het Vlaams Energiebedrijf een energiescan hebben laten uitvoeren. Het overzicht bevat de toegezegde ‘klimaatsubsidies’. De aanrekening op de VIPA-kredieten gebeurt op het moment van de toezegging.</t>
    </r>
  </si>
  <si>
    <t>Zorgvoorzieningstype</t>
  </si>
  <si>
    <t>Voorziening/Gebouw</t>
  </si>
  <si>
    <t>Maatregel</t>
  </si>
  <si>
    <t>Verleende klimaatsubsidies</t>
  </si>
  <si>
    <t>VKF-916-5</t>
  </si>
  <si>
    <t>Kleuteropvang</t>
  </si>
  <si>
    <t>Gemeente Tessenderlo</t>
  </si>
  <si>
    <t>Pinokkio Hulst</t>
  </si>
  <si>
    <t>Isoleren pompen/kranen/hydraulica</t>
  </si>
  <si>
    <t>VKF-874-5</t>
  </si>
  <si>
    <t>BKO Pinokkio</t>
  </si>
  <si>
    <t>Monitoring</t>
  </si>
  <si>
    <t>VKF-53-7</t>
  </si>
  <si>
    <t>Subsidie-eenheid VAPH</t>
  </si>
  <si>
    <t>Ter Bank</t>
  </si>
  <si>
    <t>S87</t>
  </si>
  <si>
    <t>Schrijnwerkrenovatie Aluminium</t>
  </si>
  <si>
    <t>VKF-50-3</t>
  </si>
  <si>
    <t>G102</t>
  </si>
  <si>
    <t>VKF-53-6</t>
  </si>
  <si>
    <t>Renovatie beglazing</t>
  </si>
  <si>
    <t>VKF-50-4</t>
  </si>
  <si>
    <t>Totaal Vlaanderen</t>
  </si>
  <si>
    <t>VKF-53-5</t>
  </si>
  <si>
    <t>Dakisolatie plat dak</t>
  </si>
  <si>
    <t>VKF-1046-1</t>
  </si>
  <si>
    <t>Revalidatieovereenkomsten</t>
  </si>
  <si>
    <t>Ascendere</t>
  </si>
  <si>
    <t>CAR Klim Op</t>
  </si>
  <si>
    <t>Warmtepompen en koeling</t>
  </si>
  <si>
    <t>VKF-595-3</t>
  </si>
  <si>
    <t>Algemeen ziekenhuis</t>
  </si>
  <si>
    <t>AZ ZENO</t>
  </si>
  <si>
    <t>Campus Blankenberge</t>
  </si>
  <si>
    <t>Renovatie ventilatie</t>
  </si>
  <si>
    <t>VKF-1047-3</t>
  </si>
  <si>
    <t>VZW AZ MARIA MIDDELARES (AZ Maria Middelares)</t>
  </si>
  <si>
    <t>Kasteel Hanet</t>
  </si>
  <si>
    <t>Schrijnwerkrenovatie</t>
  </si>
  <si>
    <t>VKF-1047-2</t>
  </si>
  <si>
    <t>Muurisolatie</t>
  </si>
  <si>
    <t>VKF-1047-4</t>
  </si>
  <si>
    <t>Stookplaatsrenovatie</t>
  </si>
  <si>
    <t>VKF-1047-1</t>
  </si>
  <si>
    <t>Dakisolatie</t>
  </si>
  <si>
    <t>VKF-1048-1</t>
  </si>
  <si>
    <t>Psychiatrisch ziekenhuis</t>
  </si>
  <si>
    <t>Gebouw E - Revalidatiecentrum</t>
  </si>
  <si>
    <t>VKF-1049-7</t>
  </si>
  <si>
    <t>Organisatie voor Bijzondere Jeugdzorg</t>
  </si>
  <si>
    <t>Herberg Stanske</t>
  </si>
  <si>
    <t>VKF-1049-5</t>
  </si>
  <si>
    <t>Schrijnwerkrenovatie Hout</t>
  </si>
  <si>
    <t>VKF-1049-1</t>
  </si>
  <si>
    <t>Buitengevel</t>
  </si>
  <si>
    <t>VKF-1049-3</t>
  </si>
  <si>
    <t>Overige</t>
  </si>
  <si>
    <t>VKF-1049-10</t>
  </si>
  <si>
    <t>VKF-1049-2</t>
  </si>
  <si>
    <t>Dakisolatie hellend dak</t>
  </si>
  <si>
    <t>VKF-238-5</t>
  </si>
  <si>
    <t>Klimop</t>
  </si>
  <si>
    <t>Zonneboiler</t>
  </si>
  <si>
    <t>VKF-241-5</t>
  </si>
  <si>
    <t>Studio 3</t>
  </si>
  <si>
    <t>VKF-1049-4</t>
  </si>
  <si>
    <t>Renovatie SWW</t>
  </si>
  <si>
    <t>VKF-1049-8</t>
  </si>
  <si>
    <t>Vloerisolatie (onder de vloerplaat)</t>
  </si>
  <si>
    <t>VKF-242-4</t>
  </si>
  <si>
    <t>Triangel</t>
  </si>
  <si>
    <t>VKF-242-5</t>
  </si>
  <si>
    <t>VKF-1049-9</t>
  </si>
  <si>
    <t>VKF-1049-6</t>
  </si>
  <si>
    <t>VKF-296-3</t>
  </si>
  <si>
    <t>Woonzorgcentrum</t>
  </si>
  <si>
    <t>Sint-Regina's Godshuis</t>
  </si>
  <si>
    <t>Leiehome</t>
  </si>
  <si>
    <t>Gebouwisolatie</t>
  </si>
  <si>
    <t>VKF-1011-2</t>
  </si>
  <si>
    <t>VZW Emmaüs</t>
  </si>
  <si>
    <t>JZEM/02</t>
  </si>
  <si>
    <t>VKF-1011-3</t>
  </si>
  <si>
    <t>VKF-626-4</t>
  </si>
  <si>
    <t>Oranjehuis</t>
  </si>
  <si>
    <t>Trainingcentrum</t>
  </si>
  <si>
    <t>Binnenmuurisolatie</t>
  </si>
  <si>
    <t>VKF-626-5</t>
  </si>
  <si>
    <t>VKF-1050-2</t>
  </si>
  <si>
    <t>Milieuboerderij de Palingbeek</t>
  </si>
  <si>
    <t>VKF-1050-1</t>
  </si>
  <si>
    <t>VKF-1050-3</t>
  </si>
  <si>
    <t>Regeltechn.ventilatie</t>
  </si>
  <si>
    <t>VKF-940-2</t>
  </si>
  <si>
    <t>Medisch Pedagogisch Centrum Sint-Franciscus</t>
  </si>
  <si>
    <t>Sportcomplex</t>
  </si>
  <si>
    <t>VKF-113-13</t>
  </si>
  <si>
    <t>Katholieke Universiteit te Leuven</t>
  </si>
  <si>
    <t>UZ Leuven - Campus Gasthuisberg</t>
  </si>
  <si>
    <t>Centraliseren verwarming</t>
  </si>
  <si>
    <t>VKF-1051-1</t>
  </si>
  <si>
    <t>Start West-Vlaanderen - Begeleiding van personen met een verstandelijke beperking en hun gezin</t>
  </si>
  <si>
    <t>Start West-Vlaanderen</t>
  </si>
  <si>
    <t>VKF-1051-2</t>
  </si>
  <si>
    <t>VKF-1062-1</t>
  </si>
  <si>
    <t>VZW DE VLEUGELS</t>
  </si>
  <si>
    <t>Technische dienst en wasserij</t>
  </si>
  <si>
    <t>VKF-1060-2</t>
  </si>
  <si>
    <t>Schakel</t>
  </si>
  <si>
    <t>VKF-1060-3</t>
  </si>
  <si>
    <t>VKF-1060-5</t>
  </si>
  <si>
    <t>VKF-1063-1</t>
  </si>
  <si>
    <t>Zuidkant</t>
  </si>
  <si>
    <t>VKF-1052-1</t>
  </si>
  <si>
    <t>Camino</t>
  </si>
  <si>
    <t>VKF-1063-5</t>
  </si>
  <si>
    <t>VKF-1055-1</t>
  </si>
  <si>
    <t>Horizon</t>
  </si>
  <si>
    <t>VKF-1059-1</t>
  </si>
  <si>
    <t>Link</t>
  </si>
  <si>
    <t>VKF-1058-1</t>
  </si>
  <si>
    <t>Linde</t>
  </si>
  <si>
    <t>VKF-1063-3</t>
  </si>
  <si>
    <t>Regeltechnisch</t>
  </si>
  <si>
    <t>VKF-1063-2</t>
  </si>
  <si>
    <t>VKF-1059-2</t>
  </si>
  <si>
    <t>VKF-1063-6</t>
  </si>
  <si>
    <t>VKF-1063-7</t>
  </si>
  <si>
    <t>VKF-1055-2</t>
  </si>
  <si>
    <t>VKF-1053-1</t>
  </si>
  <si>
    <t>Hippo</t>
  </si>
  <si>
    <t>VKF-1061-1</t>
  </si>
  <si>
    <t>Smisse 40</t>
  </si>
  <si>
    <t>VKF-1060-4</t>
  </si>
  <si>
    <t>VKF-1060-6</t>
  </si>
  <si>
    <t>VKF-1063-4</t>
  </si>
  <si>
    <t>Vervangen pompen</t>
  </si>
  <si>
    <t>VKF-1060-1</t>
  </si>
  <si>
    <t>VKF-1054-1</t>
  </si>
  <si>
    <t>Hofstee</t>
  </si>
  <si>
    <t>VKF-1056-1</t>
  </si>
  <si>
    <t>Klerkenhof</t>
  </si>
  <si>
    <t>VKF-1062-2</t>
  </si>
  <si>
    <t>VKF-1060-7</t>
  </si>
  <si>
    <t>VKF-1060-8</t>
  </si>
  <si>
    <t>VKF-1057-1</t>
  </si>
  <si>
    <t>Kubus</t>
  </si>
  <si>
    <t>VKF-1064-9</t>
  </si>
  <si>
    <t>t Weyerke</t>
  </si>
  <si>
    <t>t Weyerke-ZAC4</t>
  </si>
  <si>
    <t>VKF-1064-5</t>
  </si>
  <si>
    <t>VKF-1064-1</t>
  </si>
  <si>
    <t>VKF-1064-2</t>
  </si>
  <si>
    <t>VKF-1064-8</t>
  </si>
  <si>
    <t>Vloerisolatie (op de vloerplaat)</t>
  </si>
  <si>
    <t>VKF-1064-7</t>
  </si>
  <si>
    <t>Verhogen luchtdichtheid</t>
  </si>
  <si>
    <t>VKF-1064-4</t>
  </si>
  <si>
    <t>VKF-1064-6</t>
  </si>
  <si>
    <t>Schrijnwerkrenovatie PVC</t>
  </si>
  <si>
    <t>VKF-1064-3</t>
  </si>
  <si>
    <t>VKF-1065-4</t>
  </si>
  <si>
    <t>VZW Kompas - dagcentrum</t>
  </si>
  <si>
    <t>VZW Kompas Omega</t>
  </si>
  <si>
    <t>VKF-1065-3</t>
  </si>
  <si>
    <t>VKF-1065-2</t>
  </si>
  <si>
    <t>VKF-1065-1</t>
  </si>
  <si>
    <t>VKF-1066-4</t>
  </si>
  <si>
    <t>Groepsopvang</t>
  </si>
  <si>
    <t>BOELIEBOE</t>
  </si>
  <si>
    <t>Boelieboe Malle</t>
  </si>
  <si>
    <t>VKF-1066-1</t>
  </si>
  <si>
    <t>Boelieboe</t>
  </si>
  <si>
    <t>Boelieboe Brecht</t>
  </si>
  <si>
    <t>VKF-1066-3</t>
  </si>
  <si>
    <t>VKF-1066-2</t>
  </si>
  <si>
    <t>VKF-1066-5</t>
  </si>
  <si>
    <t>VKF-1067-1</t>
  </si>
  <si>
    <t>Auricula</t>
  </si>
  <si>
    <t>Kinderdagverblijf Auricula</t>
  </si>
  <si>
    <t>VKF-1067-5</t>
  </si>
  <si>
    <t>VKF-1067-4</t>
  </si>
  <si>
    <t>VKF-1067-2</t>
  </si>
  <si>
    <t>VKF-1067-3</t>
  </si>
  <si>
    <t>VKF-1068-10</t>
  </si>
  <si>
    <t>BINNENSTAD</t>
  </si>
  <si>
    <t>Boninvest achteraan</t>
  </si>
  <si>
    <t>VKF-1068-9</t>
  </si>
  <si>
    <t>VKF-1068-4</t>
  </si>
  <si>
    <t>VKF-1068-1</t>
  </si>
  <si>
    <t>VKF-1069-6</t>
  </si>
  <si>
    <t>Willemijnendreef</t>
  </si>
  <si>
    <t>VKF-1069-5</t>
  </si>
  <si>
    <t>VKF-1068-6</t>
  </si>
  <si>
    <t>VKF-1068-5</t>
  </si>
  <si>
    <t>VKF-1069-4</t>
  </si>
  <si>
    <t>VKF-1069-1</t>
  </si>
  <si>
    <t>VKF-1068-3</t>
  </si>
  <si>
    <t>VKF-1068-8</t>
  </si>
  <si>
    <t>VKF-1069-3</t>
  </si>
  <si>
    <t>VKF-1068-2</t>
  </si>
  <si>
    <t>VKF-1068-7</t>
  </si>
  <si>
    <t>VKF-1069-2</t>
  </si>
  <si>
    <t>VKF-1070-1</t>
  </si>
  <si>
    <t>WINTERSHOVE</t>
  </si>
  <si>
    <t>Wintershove</t>
  </si>
  <si>
    <t>VKF-1070-2</t>
  </si>
  <si>
    <t>VKF-1071-8</t>
  </si>
  <si>
    <t>Vereniging waar armen het woord nemen</t>
  </si>
  <si>
    <t>Bij Ons - Chez Nous</t>
  </si>
  <si>
    <t>Chez Nous Bij Ons</t>
  </si>
  <si>
    <t>VKF-1071-1</t>
  </si>
  <si>
    <t>VKF-1071-3</t>
  </si>
  <si>
    <t>VKF-1071-2</t>
  </si>
  <si>
    <t>VKF-1071-7</t>
  </si>
  <si>
    <t>VKF-1071-5</t>
  </si>
  <si>
    <t>VKF-1071-4</t>
  </si>
  <si>
    <t>VKF-1071-6</t>
  </si>
  <si>
    <t>VKF-1072-2</t>
  </si>
  <si>
    <t>Centrum voor algemeen welzijnswerk</t>
  </si>
  <si>
    <t>CAW CENTRAAL-WEST-VLAANDEREN</t>
  </si>
  <si>
    <t>Nijverheidsstraat 11</t>
  </si>
  <si>
    <t>VKF-1072-3</t>
  </si>
  <si>
    <t>Vloerisolatie</t>
  </si>
  <si>
    <t>VKF-1072-1</t>
  </si>
  <si>
    <t>Duurzame energieopslag</t>
  </si>
  <si>
    <t>VKF-206-2</t>
  </si>
  <si>
    <t>Psychiatrisch verzorgingstehuis</t>
  </si>
  <si>
    <t>GEZONDHEIDSZORG 'BERMHERTIGHEID JESU'</t>
  </si>
  <si>
    <t>PVT Het Tempelhof</t>
  </si>
  <si>
    <t>VKF-1073-1</t>
  </si>
  <si>
    <t>PTC Rustenburg</t>
  </si>
  <si>
    <t>VKF-206-3</t>
  </si>
  <si>
    <t>VKF-204-3</t>
  </si>
  <si>
    <t>PZ Heilig Hart</t>
  </si>
  <si>
    <t>Isoleren leidingen</t>
  </si>
  <si>
    <t>VKF-1074-3</t>
  </si>
  <si>
    <t>SENIORENZORG SINT-VINCENTIUS ANZEGEM - Ter Berk RVT</t>
  </si>
  <si>
    <t>WZC Ter Berk</t>
  </si>
  <si>
    <t>VKF-1074-2</t>
  </si>
  <si>
    <t>VKF-1074-4</t>
  </si>
  <si>
    <t>VKF-1074-1</t>
  </si>
  <si>
    <t>VKF-751-8</t>
  </si>
  <si>
    <t>AZ Delta Roeselare</t>
  </si>
  <si>
    <t>VKF-751-9</t>
  </si>
  <si>
    <t>VKF-750-5</t>
  </si>
  <si>
    <t>AZ Delta Menen</t>
  </si>
  <si>
    <t>VKF-750-4</t>
  </si>
  <si>
    <t>VKF-750-6</t>
  </si>
  <si>
    <t>VKF-752-7</t>
  </si>
  <si>
    <t>AZ Delta Torhout</t>
  </si>
  <si>
    <t>VKF-752-6</t>
  </si>
  <si>
    <t>VKF-1075-1</t>
  </si>
  <si>
    <t>Havinet</t>
  </si>
  <si>
    <t>Zonnestraal vzw, gebouw C</t>
  </si>
  <si>
    <t>VKF-1075-3</t>
  </si>
  <si>
    <t>VKF-1075-2</t>
  </si>
  <si>
    <t>VKF-507-5</t>
  </si>
  <si>
    <t>OCMW Vereniging SAKURA</t>
  </si>
  <si>
    <t>wzc Ter Durme</t>
  </si>
  <si>
    <t>VKF-507-3</t>
  </si>
  <si>
    <t>VKF-507-4</t>
  </si>
  <si>
    <t>VKF-1076-1</t>
  </si>
  <si>
    <t>VIRO</t>
  </si>
  <si>
    <t>Ons Tehuis - Hoofdgebouw</t>
  </si>
  <si>
    <t>VKF-1077-1</t>
  </si>
  <si>
    <t>VILLA DUIMELOT</t>
  </si>
  <si>
    <t>Villa Duimelot</t>
  </si>
  <si>
    <t>VKF-1077-2</t>
  </si>
  <si>
    <t>VKF-1077-6</t>
  </si>
  <si>
    <t>Villa Kiekeboe</t>
  </si>
  <si>
    <t>VKF-1077-4</t>
  </si>
  <si>
    <t>VKF-1077-7</t>
  </si>
  <si>
    <t>VKF-1077-3</t>
  </si>
  <si>
    <t>VKF-1077-5</t>
  </si>
  <si>
    <t>VKF-1078-3</t>
  </si>
  <si>
    <t>Wijkgezondheidscentrum</t>
  </si>
  <si>
    <t>Medisch Huis Lange Leem 385</t>
  </si>
  <si>
    <t>Huisartsengroep lange leem 385</t>
  </si>
  <si>
    <t>VKF-1078-1</t>
  </si>
  <si>
    <t>VKF-1078-2</t>
  </si>
  <si>
    <t>VKF-1078-4</t>
  </si>
  <si>
    <t>VKF-1041-2</t>
  </si>
  <si>
    <t>Het Ziekenhuisnetwerk Antwerpen</t>
  </si>
  <si>
    <t>ZNA Hoge Beuken</t>
  </si>
  <si>
    <t>VKF-968-3</t>
  </si>
  <si>
    <t>VITAZ</t>
  </si>
  <si>
    <t>Logistiek platform</t>
  </si>
  <si>
    <t>VKF-490-4</t>
  </si>
  <si>
    <t>ORGANISATIE BROEDERS VAN LIEFDE</t>
  </si>
  <si>
    <t>Broeder Ebergiste Het Veer</t>
  </si>
  <si>
    <t>VKF-1045-1</t>
  </si>
  <si>
    <t>De Sleutel - ACB</t>
  </si>
  <si>
    <t>VKF-1079-3</t>
  </si>
  <si>
    <t>Broeder Ebergiste Afdeling Warande</t>
  </si>
  <si>
    <t>VKF-490-7</t>
  </si>
  <si>
    <t>VKF-1079-1</t>
  </si>
  <si>
    <t>VKF-490-6</t>
  </si>
  <si>
    <t>VKF-1079-2</t>
  </si>
  <si>
    <t>VKF-490-5</t>
  </si>
  <si>
    <t>Regeltechn.verwarming</t>
  </si>
  <si>
    <t>RPE-1153-1</t>
  </si>
  <si>
    <t>INSPIRANT</t>
  </si>
  <si>
    <t>Inspirant aan zee | MFC - gebouw A-N</t>
  </si>
  <si>
    <t>PV-panelen</t>
  </si>
  <si>
    <t>RPE-1153-2</t>
  </si>
  <si>
    <t>Relamping</t>
  </si>
  <si>
    <t>RPE-1153-3</t>
  </si>
  <si>
    <t>Relighting</t>
  </si>
  <si>
    <t>RPE-1154-1</t>
  </si>
  <si>
    <t>Inspirant aan zee | MFC - Gebouw G</t>
  </si>
  <si>
    <t>RPE-1155-1</t>
  </si>
  <si>
    <t>Inspirant aan zee | MFC - Gebouw H-I-J</t>
  </si>
  <si>
    <t>RPE-1155-2</t>
  </si>
  <si>
    <t>RPE-1156-1</t>
  </si>
  <si>
    <t>Inspirant Aartrijke | MFC</t>
  </si>
  <si>
    <t>RPE-1156-2</t>
  </si>
  <si>
    <t>RPE-1189-1</t>
  </si>
  <si>
    <t>RPE-1204-1</t>
  </si>
  <si>
    <t>RPE-1205-1</t>
  </si>
  <si>
    <t>AZ Delta Rumbeke</t>
  </si>
  <si>
    <t>RPE-286-4</t>
  </si>
  <si>
    <t>ZIEKENHUIS AAN DE STROOM</t>
  </si>
  <si>
    <t>ZNA Middelheim</t>
  </si>
  <si>
    <t>RPE-473-6</t>
  </si>
  <si>
    <t>ZNA Jan Palfijn</t>
  </si>
  <si>
    <t>RPE-750-3</t>
  </si>
  <si>
    <t>RPE-751-4</t>
  </si>
  <si>
    <t>RPE-87-9</t>
  </si>
  <si>
    <t>AZ RIVIERENLAND</t>
  </si>
  <si>
    <t>Algemeen Ziekenhuis Heilige Familie</t>
  </si>
  <si>
    <t>RPS-100-2</t>
  </si>
  <si>
    <t>De Waaiburg</t>
  </si>
  <si>
    <t>De Pitstop</t>
  </si>
  <si>
    <t>RPS-1011-2</t>
  </si>
  <si>
    <t>Relighting/relamping</t>
  </si>
  <si>
    <t>RPS-101-3</t>
  </si>
  <si>
    <t>t Spoor</t>
  </si>
  <si>
    <t>RPS-1013-5</t>
  </si>
  <si>
    <t>RAAKZAAM</t>
  </si>
  <si>
    <t>Dagcentrum Sint-Niklaas OLVP</t>
  </si>
  <si>
    <t>RPS-1013-6</t>
  </si>
  <si>
    <t>RPS-1022-5</t>
  </si>
  <si>
    <t>DE SPEELBERG</t>
  </si>
  <si>
    <t>De Speelberg</t>
  </si>
  <si>
    <t>RPS-1022-6</t>
  </si>
  <si>
    <t>RPS-1022-7</t>
  </si>
  <si>
    <t>RPS-1022-8</t>
  </si>
  <si>
    <t>RPS-1027-2</t>
  </si>
  <si>
    <t>Centrum voor Ambulante Revalidatie D.A.T.</t>
  </si>
  <si>
    <t>Centrum Ambulante Revalidatie DAT</t>
  </si>
  <si>
    <t>RPS-1041-2</t>
  </si>
  <si>
    <t>RPS-1080-1</t>
  </si>
  <si>
    <t>Stad Oostende</t>
  </si>
  <si>
    <t>De Ballon</t>
  </si>
  <si>
    <t>RPS-1081-1</t>
  </si>
  <si>
    <t>Groep van Assistentiewoningen</t>
  </si>
  <si>
    <t>De Zeeparel</t>
  </si>
  <si>
    <t>RPS-1082-1</t>
  </si>
  <si>
    <t>Lokaal dienstencentrum</t>
  </si>
  <si>
    <t>LDC DE BOEIE</t>
  </si>
  <si>
    <t>RPS-1083-1</t>
  </si>
  <si>
    <t>Openbaar Centrum voor Maatschappelijk Welzijn van Oostende</t>
  </si>
  <si>
    <t>Zorg aan Zee: A. Lacourt</t>
  </si>
  <si>
    <t>RPS-1084-1</t>
  </si>
  <si>
    <t>Openbaar Centrum voor Maatschappelijk Welzijn van Pittem</t>
  </si>
  <si>
    <t>woonzorgcentrum Sint-Remigius</t>
  </si>
  <si>
    <t>RPS-1085-1</t>
  </si>
  <si>
    <t>Openbaar Centrum voor Maatschappelijk Welzijn van Damme</t>
  </si>
  <si>
    <t>Opvanghuis</t>
  </si>
  <si>
    <t>RPS-1085-2</t>
  </si>
  <si>
    <t>RPS-1085-3</t>
  </si>
  <si>
    <t>RPS-1085-4</t>
  </si>
  <si>
    <t>RPS-1085-5</t>
  </si>
  <si>
    <t>RPS-1086-1</t>
  </si>
  <si>
    <t>Centrum voor dagverzorging</t>
  </si>
  <si>
    <t>VITAS</t>
  </si>
  <si>
    <t>Corsala</t>
  </si>
  <si>
    <t>RPS-1087-1</t>
  </si>
  <si>
    <t>WZC Reigersvliet</t>
  </si>
  <si>
    <t>RPS-1088-1</t>
  </si>
  <si>
    <t>OCSF DCH</t>
  </si>
  <si>
    <t>RPS-1089-1</t>
  </si>
  <si>
    <t>az West</t>
  </si>
  <si>
    <t>RPS-1089-2</t>
  </si>
  <si>
    <t>RPS-1089-3</t>
  </si>
  <si>
    <t>RPS-1089-4</t>
  </si>
  <si>
    <t>Sensibilisering</t>
  </si>
  <si>
    <t>RPS-1090-1</t>
  </si>
  <si>
    <t>RPS-1090-2</t>
  </si>
  <si>
    <t>RPS-1091-1</t>
  </si>
  <si>
    <t>de Pijl nieuwbouw</t>
  </si>
  <si>
    <t>RPS-1092-1</t>
  </si>
  <si>
    <t>RPS-1093-1</t>
  </si>
  <si>
    <t>KONINKLIJK ONDERSTEUNINGSCENTRUM TER ENGELEN TEVONA</t>
  </si>
  <si>
    <t>De Giek</t>
  </si>
  <si>
    <t>RPS-1093-2</t>
  </si>
  <si>
    <t>RPS-1093-3</t>
  </si>
  <si>
    <t>RPS-1094-1</t>
  </si>
  <si>
    <t>Tevona Dagcentrum (Blok B)</t>
  </si>
  <si>
    <t>RPS-1094-3</t>
  </si>
  <si>
    <t>RPS-1095-1</t>
  </si>
  <si>
    <t>Tevona De Es (Blok D)</t>
  </si>
  <si>
    <t>RPS-1096-1</t>
  </si>
  <si>
    <t>Tevona Dienstencentrum (Blok C)</t>
  </si>
  <si>
    <t>RPS-1096-2</t>
  </si>
  <si>
    <t>RPS-1097-1</t>
  </si>
  <si>
    <t>WZC (blok A)</t>
  </si>
  <si>
    <t>RPS-1097-2</t>
  </si>
  <si>
    <t>RPS-1097-3</t>
  </si>
  <si>
    <t>RPS-1097-4</t>
  </si>
  <si>
    <t>RPS-1097-6</t>
  </si>
  <si>
    <t>RPS-1097-7</t>
  </si>
  <si>
    <t>RPS-1098-1</t>
  </si>
  <si>
    <t>De Lovie</t>
  </si>
  <si>
    <t>Het Begijnhof Poortgebouw</t>
  </si>
  <si>
    <t>RPS-1099-1</t>
  </si>
  <si>
    <t>Dienst voor Thuisverpleging</t>
  </si>
  <si>
    <t>Het Wit-Gele Kruis van West-Vlaanderen</t>
  </si>
  <si>
    <t>WGK W-VL Afdelingsgebouw Bredene</t>
  </si>
  <si>
    <t>RPS-1100-1</t>
  </si>
  <si>
    <t>HVA/01</t>
  </si>
  <si>
    <t>RPS-1101-1</t>
  </si>
  <si>
    <t>JZEA/01</t>
  </si>
  <si>
    <t>RPS-1101-2</t>
  </si>
  <si>
    <t>RPS-1102-1</t>
  </si>
  <si>
    <t>JZEM/09</t>
  </si>
  <si>
    <t>RPS-1103-1</t>
  </si>
  <si>
    <t>JZEM/26</t>
  </si>
  <si>
    <t>RPS-1103-2</t>
  </si>
  <si>
    <t>RPS-1104-1</t>
  </si>
  <si>
    <t>WZC Ambroos - AMB/01</t>
  </si>
  <si>
    <t>RPS-1105-1</t>
  </si>
  <si>
    <t>CENTRUM VOOR JEUGDZORG DE KANTEL</t>
  </si>
  <si>
    <t>De Linde</t>
  </si>
  <si>
    <t>RPS-1105-2</t>
  </si>
  <si>
    <t>RPS-1106-1</t>
  </si>
  <si>
    <t>De Mispel</t>
  </si>
  <si>
    <t>RPS-1106-2</t>
  </si>
  <si>
    <t>RPS-1107-1</t>
  </si>
  <si>
    <t>De Moerbei</t>
  </si>
  <si>
    <t>RPS-1107-2</t>
  </si>
  <si>
    <t>RPS-1108-1</t>
  </si>
  <si>
    <t>Apojo</t>
  </si>
  <si>
    <t>dagcentrum</t>
  </si>
  <si>
    <t>RPS-1108-2</t>
  </si>
  <si>
    <t>RPS-1108-3</t>
  </si>
  <si>
    <t>RPS-1108-4</t>
  </si>
  <si>
    <t>RPS-1108-5</t>
  </si>
  <si>
    <t>RPS-1108-6</t>
  </si>
  <si>
    <t>RPS-1108-7</t>
  </si>
  <si>
    <t>RPS-1109-1</t>
  </si>
  <si>
    <t>Zorg en Welzijn</t>
  </si>
  <si>
    <t>Assistentiewoningen De Amberboom (</t>
  </si>
  <si>
    <t>RPS-1110-1</t>
  </si>
  <si>
    <t>WZC Heilige Familie</t>
  </si>
  <si>
    <t>RPS-1111-1</t>
  </si>
  <si>
    <t>WZC Sint-Jozef</t>
  </si>
  <si>
    <t>RPS-1111-2</t>
  </si>
  <si>
    <t>RPS-1111-3</t>
  </si>
  <si>
    <t>RPS-1112-1</t>
  </si>
  <si>
    <t>De Ukkies</t>
  </si>
  <si>
    <t>Erasmuslaan</t>
  </si>
  <si>
    <t>RPS-1112-2</t>
  </si>
  <si>
    <t>RPS-1112-3</t>
  </si>
  <si>
    <t>RPS-1113-1</t>
  </si>
  <si>
    <t>Kameleon</t>
  </si>
  <si>
    <t>RPS-1114-1</t>
  </si>
  <si>
    <t>Boterlaarhof</t>
  </si>
  <si>
    <t>RPS-1114-2</t>
  </si>
  <si>
    <t>RPS-1115-1</t>
  </si>
  <si>
    <t>VZW KATRINAHOF</t>
  </si>
  <si>
    <t>Katrinahof - dagcentrum</t>
  </si>
  <si>
    <t>RPS-1115-2</t>
  </si>
  <si>
    <t>RPS-1116-1</t>
  </si>
  <si>
    <t>Katrinahof - Fromentin</t>
  </si>
  <si>
    <t>RPS-1116-2</t>
  </si>
  <si>
    <t>RPS-1117-1</t>
  </si>
  <si>
    <t>Katrinahof - HALEWEIN</t>
  </si>
  <si>
    <t>RPS-1117-2</t>
  </si>
  <si>
    <t>RPS-1117-3</t>
  </si>
  <si>
    <t>RPS-1118-1</t>
  </si>
  <si>
    <t>Katrinahof BL100</t>
  </si>
  <si>
    <t>RPS-1118-2</t>
  </si>
  <si>
    <t>RPS-1119-1</t>
  </si>
  <si>
    <t>Villa Louis</t>
  </si>
  <si>
    <t>RPS-1121-1</t>
  </si>
  <si>
    <t>Woon- en Zorgcentrum Home Vrijzicht vzw</t>
  </si>
  <si>
    <t>Residentie Elisabeth</t>
  </si>
  <si>
    <t>RPS-1121-2</t>
  </si>
  <si>
    <t>RPS-1122-1</t>
  </si>
  <si>
    <t>Beschut wonen</t>
  </si>
  <si>
    <t>Eigen Woonst</t>
  </si>
  <si>
    <t>Ieperstraat 119</t>
  </si>
  <si>
    <t>RPS-1123-1</t>
  </si>
  <si>
    <t>Ieperstraat 83</t>
  </si>
  <si>
    <t>RPS-1124-1</t>
  </si>
  <si>
    <t>Poedermagazijn 47</t>
  </si>
  <si>
    <t>RPS-1125-1</t>
  </si>
  <si>
    <t>Vander Merschplein</t>
  </si>
  <si>
    <t>RPS-1126-1</t>
  </si>
  <si>
    <t>Volkslaan</t>
  </si>
  <si>
    <t>RPS-1127-1</t>
  </si>
  <si>
    <t>Emiliani</t>
  </si>
  <si>
    <t>Emiliani hoofdsite</t>
  </si>
  <si>
    <t>RPS-1128-1</t>
  </si>
  <si>
    <t>De Wissel</t>
  </si>
  <si>
    <t>OverKop Tienen - Oude basisschool</t>
  </si>
  <si>
    <t>RPS-1129-1</t>
  </si>
  <si>
    <t>Nottebohm Home</t>
  </si>
  <si>
    <t>Nottebohm Woonzorgcentrum</t>
  </si>
  <si>
    <t>RPS-1129-2</t>
  </si>
  <si>
    <t>RPS-1129-3</t>
  </si>
  <si>
    <t>RPS-1130-1</t>
  </si>
  <si>
    <t>Klim vzw - Vestiging De Klink Diegem</t>
  </si>
  <si>
    <t>RPS-1131-1</t>
  </si>
  <si>
    <t>Klim vzw - Vestiging Michielsheem Dilbeek</t>
  </si>
  <si>
    <t>RPS-1132-1</t>
  </si>
  <si>
    <t>Martine Van Camp</t>
  </si>
  <si>
    <t>DIO1 KAB</t>
  </si>
  <si>
    <t>RPS-1132-2</t>
  </si>
  <si>
    <t>RPS-1133-1</t>
  </si>
  <si>
    <t>Centrum voor Kinderzorg en Gezinsondersteuning</t>
  </si>
  <si>
    <t>Het Open Poortje</t>
  </si>
  <si>
    <t>CKG Het Open Poortje Waasland</t>
  </si>
  <si>
    <t>RPS-1134-1</t>
  </si>
  <si>
    <t>LT Voorkempen - K&amp;G</t>
  </si>
  <si>
    <t>RPS-1135-1</t>
  </si>
  <si>
    <t>DE VIJVER</t>
  </si>
  <si>
    <t>Hoekhuis</t>
  </si>
  <si>
    <t>RPS-1136-1</t>
  </si>
  <si>
    <t>Rijhuis</t>
  </si>
  <si>
    <t>RPS-1137-1</t>
  </si>
  <si>
    <t>Woonwerking</t>
  </si>
  <si>
    <t>RPS-1138-1</t>
  </si>
  <si>
    <t>De Valier Molenstraat</t>
  </si>
  <si>
    <t>RPS-1139-1</t>
  </si>
  <si>
    <t>Huis Eygen</t>
  </si>
  <si>
    <t>RPS-1139-2</t>
  </si>
  <si>
    <t>RPS-1140-1</t>
  </si>
  <si>
    <t>Valier 2</t>
  </si>
  <si>
    <t>RPS-1140-2</t>
  </si>
  <si>
    <t>RPS-1141-1</t>
  </si>
  <si>
    <t>Valier 3</t>
  </si>
  <si>
    <t>RPS-1141-2</t>
  </si>
  <si>
    <t>RPS-1141-3</t>
  </si>
  <si>
    <t>RPS-1141-4</t>
  </si>
  <si>
    <t>RPS-1142-1</t>
  </si>
  <si>
    <t>Valier 4</t>
  </si>
  <si>
    <t>RPS-1142-2</t>
  </si>
  <si>
    <t>RPS-1143-1</t>
  </si>
  <si>
    <t>Onze-Lieve-Vrouw van Antwerpen</t>
  </si>
  <si>
    <t>WZC Onze-Lieve-Vrouw van Antwerpen</t>
  </si>
  <si>
    <t>RPS-1144-1</t>
  </si>
  <si>
    <t>UNIE-K</t>
  </si>
  <si>
    <t>De Waaiberg - Centraal Gebouw</t>
  </si>
  <si>
    <t>RPS-1145-1</t>
  </si>
  <si>
    <t>De Waaiberg - Woning 1 &amp; 2</t>
  </si>
  <si>
    <t>RPS-1145-2</t>
  </si>
  <si>
    <t>RPS-1146-1</t>
  </si>
  <si>
    <t>De Waaiberg - Woning 3, 4, 5 &amp; 6</t>
  </si>
  <si>
    <t>RPS-1147-1</t>
  </si>
  <si>
    <t>Ons Erf - gebouw A</t>
  </si>
  <si>
    <t>RPS-1148-1</t>
  </si>
  <si>
    <t>Ons Erf - gebouw B</t>
  </si>
  <si>
    <t>RPS-1148-2</t>
  </si>
  <si>
    <t>RPS-1149-1</t>
  </si>
  <si>
    <t>RPS-1149-2</t>
  </si>
  <si>
    <t>RPS-1150-1</t>
  </si>
  <si>
    <t>CONECTO</t>
  </si>
  <si>
    <t>WZC Ter Hovingen</t>
  </si>
  <si>
    <t>RPS-1151-1</t>
  </si>
  <si>
    <t>Integrale Bejaardenzorg Sint-Jozef</t>
  </si>
  <si>
    <t>De Ruyschaert</t>
  </si>
  <si>
    <t>RPS-1151-2</t>
  </si>
  <si>
    <t>RPS-1151-3</t>
  </si>
  <si>
    <t>RPS-1151-4</t>
  </si>
  <si>
    <t>RPS-1151-5</t>
  </si>
  <si>
    <t>RPS-1151-6</t>
  </si>
  <si>
    <t>RPS-1152-1</t>
  </si>
  <si>
    <t>Residentie Het Kloosterhof</t>
  </si>
  <si>
    <t>RPS-1157-1</t>
  </si>
  <si>
    <t>Exalta</t>
  </si>
  <si>
    <t>SF Morgenster</t>
  </si>
  <si>
    <t>RPS-1157-2</t>
  </si>
  <si>
    <t>RPS-1158-1</t>
  </si>
  <si>
    <t>WZC Morgenster</t>
  </si>
  <si>
    <t>RPS-1158-2</t>
  </si>
  <si>
    <t>RPS-1159-1</t>
  </si>
  <si>
    <t>RPS-1159-2</t>
  </si>
  <si>
    <t>RPS-1160-1</t>
  </si>
  <si>
    <t>Stijn</t>
  </si>
  <si>
    <t>Klimroos Trefpunt De Gorten</t>
  </si>
  <si>
    <t>RPS-1160-2</t>
  </si>
  <si>
    <t>RPS-1161-1</t>
  </si>
  <si>
    <t>Klimroos Vliegden Noord</t>
  </si>
  <si>
    <t>RPS-1162-1</t>
  </si>
  <si>
    <t>Klimroos Vliegden Oost</t>
  </si>
  <si>
    <t>RPS-1162-2</t>
  </si>
  <si>
    <t>RPS-1163-1</t>
  </si>
  <si>
    <t>Sint-Gerardus Het Verblijf</t>
  </si>
  <si>
    <t>RPS-1164-2</t>
  </si>
  <si>
    <t>Sint-Oda Adelberg</t>
  </si>
  <si>
    <t>RPS-1165-1</t>
  </si>
  <si>
    <t>Sint-Oda hei 3-4</t>
  </si>
  <si>
    <t>RPS-1166-1</t>
  </si>
  <si>
    <t>Sint-Oda hei 7-8</t>
  </si>
  <si>
    <t>RPS-1167-1</t>
  </si>
  <si>
    <t>Sint-Oda Vloeter</t>
  </si>
  <si>
    <t>RPS-1168-1</t>
  </si>
  <si>
    <t>RPS-1169-1</t>
  </si>
  <si>
    <t>Dommelhof</t>
  </si>
  <si>
    <t>Huis Den Hoek</t>
  </si>
  <si>
    <t>RPS-1170-1</t>
  </si>
  <si>
    <t>Huis Perkeveld</t>
  </si>
  <si>
    <t>RPS-1171-1</t>
  </si>
  <si>
    <t>Huis Wingerberg</t>
  </si>
  <si>
    <t>RPS-1172-1</t>
  </si>
  <si>
    <t>Curando - WZC Marialove</t>
  </si>
  <si>
    <t>MARIALOVE</t>
  </si>
  <si>
    <t>RPS-1173-1</t>
  </si>
  <si>
    <t>GAW Patershof</t>
  </si>
  <si>
    <t>Westervier</t>
  </si>
  <si>
    <t>RPS-1174-1</t>
  </si>
  <si>
    <t>Initiatieven voor Kortverblijf, Oppas en Opvang</t>
  </si>
  <si>
    <t>Het Passantenhuis D en Res. Christiana</t>
  </si>
  <si>
    <t>RPS-1176-1</t>
  </si>
  <si>
    <t>Sint-Jozef Rusthuis</t>
  </si>
  <si>
    <t>Rusthuis Sint Jozef - Wilgendries Aspelare</t>
  </si>
  <si>
    <t>RPS-1177-1</t>
  </si>
  <si>
    <t>RPS-1177-2</t>
  </si>
  <si>
    <t>RPS-1178-1</t>
  </si>
  <si>
    <t>RPS-1178-2</t>
  </si>
  <si>
    <t>RPS-1178-3</t>
  </si>
  <si>
    <t>RPS-1178-4</t>
  </si>
  <si>
    <t>RPS-1178-5</t>
  </si>
  <si>
    <t>RPS-1179-1</t>
  </si>
  <si>
    <t>RPS-1180-1</t>
  </si>
  <si>
    <t>RPS-1181-1</t>
  </si>
  <si>
    <t>HOME SINT-JOZEF vzw</t>
  </si>
  <si>
    <t>Home Sint-Jozef</t>
  </si>
  <si>
    <t>RPS-1181-2</t>
  </si>
  <si>
    <t>RPS-1182-1</t>
  </si>
  <si>
    <t>ZORG-SAAM ZUSTERS KINDSHEID JESU</t>
  </si>
  <si>
    <t>WZC De Regenboog</t>
  </si>
  <si>
    <t>RPS-1182-2</t>
  </si>
  <si>
    <t>RPS-1183-1</t>
  </si>
  <si>
    <t>WZC Ons Zomerheem</t>
  </si>
  <si>
    <t>RPS-1183-2</t>
  </si>
  <si>
    <t>RPS-1184-1</t>
  </si>
  <si>
    <t>WZC Sint-Vincentius</t>
  </si>
  <si>
    <t>RPS-1184-2</t>
  </si>
  <si>
    <t>RPS-1185-1</t>
  </si>
  <si>
    <t>Zilvervogel</t>
  </si>
  <si>
    <t>Zilvervogel Reninge (nieuw WZC)</t>
  </si>
  <si>
    <t>RPS-1186-1</t>
  </si>
  <si>
    <t>Campus Kennedylaan</t>
  </si>
  <si>
    <t>RPS-1187-1</t>
  </si>
  <si>
    <t>WOON- EN ZORGCENTRUM TEN ANKER</t>
  </si>
  <si>
    <t>WZC Ten Anker</t>
  </si>
  <si>
    <t>RPS-1187-2</t>
  </si>
  <si>
    <t>RPS-1187-3</t>
  </si>
  <si>
    <t>RPS-1188-1</t>
  </si>
  <si>
    <t>HET TUINKABOUTERHUISJE</t>
  </si>
  <si>
    <t>Het Tuin Kabouterhuisje</t>
  </si>
  <si>
    <t>RPS-1188-2</t>
  </si>
  <si>
    <t>RPS-1188-3</t>
  </si>
  <si>
    <t>RPS-1188-4</t>
  </si>
  <si>
    <t>RPS-1188-5</t>
  </si>
  <si>
    <t>RPS-1188-6</t>
  </si>
  <si>
    <t>RPS-1188-7</t>
  </si>
  <si>
    <t>RPS-1188-8</t>
  </si>
  <si>
    <t>RPS-1188-9</t>
  </si>
  <si>
    <t>RPS-1190-1</t>
  </si>
  <si>
    <t>Integro</t>
  </si>
  <si>
    <t>INTEGRO campus Immaculata</t>
  </si>
  <si>
    <t>RPS-1191-1</t>
  </si>
  <si>
    <t>Woon- en Zorgbedrijf Wervik</t>
  </si>
  <si>
    <t>Woonzorgcentrum Het Pardoen</t>
  </si>
  <si>
    <t>RPS-1192-1</t>
  </si>
  <si>
    <t>VIRO vzw</t>
  </si>
  <si>
    <t>Ons Tehuis - ADO-huis</t>
  </si>
  <si>
    <t>RPS-1193-1</t>
  </si>
  <si>
    <t>RPS-1193-2</t>
  </si>
  <si>
    <t>RPS-1193-3</t>
  </si>
  <si>
    <t>RPS-1193-4</t>
  </si>
  <si>
    <t>RPS-1193-5</t>
  </si>
  <si>
    <t>RPS-1193-6</t>
  </si>
  <si>
    <t>RPS-1194-1</t>
  </si>
  <si>
    <t>WOONZORGNETWERK SPIRIT</t>
  </si>
  <si>
    <t>Woonzorgcentrum Avondrust</t>
  </si>
  <si>
    <t>RPS-1194-2</t>
  </si>
  <si>
    <t>RPS-1194-3</t>
  </si>
  <si>
    <t>RPS-1195-1</t>
  </si>
  <si>
    <t>WZC Sint Godelieve</t>
  </si>
  <si>
    <t>RPS-1196-1</t>
  </si>
  <si>
    <t>Xplo vzw</t>
  </si>
  <si>
    <t>ROE Leliestraat</t>
  </si>
  <si>
    <t>RPS-1197-1</t>
  </si>
  <si>
    <t>OOOC XPLO</t>
  </si>
  <si>
    <t>WER Onthaal vzw en leefgroepen OOOC De Wijzer</t>
  </si>
  <si>
    <t>RPS-1198-1</t>
  </si>
  <si>
    <t>RPS-1198-2</t>
  </si>
  <si>
    <t>RPS-1199-1</t>
  </si>
  <si>
    <t>AZ St.-Elisabeth Herentals VZW</t>
  </si>
  <si>
    <t>Ziekenhuis</t>
  </si>
  <si>
    <t>RPS-1200-1</t>
  </si>
  <si>
    <t>ZNA Psychiatrisch Ziekenhuis Stuivenberg</t>
  </si>
  <si>
    <t>RPS-1201-1</t>
  </si>
  <si>
    <t>Felies Junior</t>
  </si>
  <si>
    <t>IBO De Mallemolen</t>
  </si>
  <si>
    <t>RPS-1201-2</t>
  </si>
  <si>
    <t>RPS-1202-1</t>
  </si>
  <si>
    <t>Ons Huis</t>
  </si>
  <si>
    <t>NAH Nieuwe notelaar / 7 Gaven</t>
  </si>
  <si>
    <t>RPS-1203-1</t>
  </si>
  <si>
    <t>KINDERDAGVERBLIJF RAINBOWS</t>
  </si>
  <si>
    <t>Kinderdagverblijf Rainbows</t>
  </si>
  <si>
    <t>RPS-1203-2</t>
  </si>
  <si>
    <t>RPS-1203-3</t>
  </si>
  <si>
    <t>RPS-1-3</t>
  </si>
  <si>
    <t>Centrum voor geestelijke gezondheidszorg</t>
  </si>
  <si>
    <t>Centrum voor Geestelijke Gezondheidszorg Andante</t>
  </si>
  <si>
    <t>Centrum voor geestelijke gezondheidszorg Andante vzw</t>
  </si>
  <si>
    <t>RPS-145-2</t>
  </si>
  <si>
    <t>Openbaar Centrum voor Maatschappelijk Welzijn van Sint-Laureins</t>
  </si>
  <si>
    <t>Woonzorgcentrum Sint-Jozef</t>
  </si>
  <si>
    <t>RPS-145-3</t>
  </si>
  <si>
    <t>RPS-145-4</t>
  </si>
  <si>
    <t>RPS-145-5</t>
  </si>
  <si>
    <t>RPS-145-6</t>
  </si>
  <si>
    <t>RPS-145-7</t>
  </si>
  <si>
    <t>RPS-145-8</t>
  </si>
  <si>
    <t>RPS-147-7</t>
  </si>
  <si>
    <t>Openbaar Centrum voor Maatschappelijk Welzijn van Tessenderlo</t>
  </si>
  <si>
    <t>WZC Heuvelheem</t>
  </si>
  <si>
    <t>RPS-216-2</t>
  </si>
  <si>
    <t>Zorg en onderwijs De Hagewinde</t>
  </si>
  <si>
    <t>Kleuterwerking</t>
  </si>
  <si>
    <t>RPS-217-8</t>
  </si>
  <si>
    <t>Paviljoen Arlechino/Tarmac</t>
  </si>
  <si>
    <t>RPS-219-9</t>
  </si>
  <si>
    <t>Paviljoen Tijl/Nele</t>
  </si>
  <si>
    <t>RPS-221-3</t>
  </si>
  <si>
    <t>Zorggroep De Ark/Atelier</t>
  </si>
  <si>
    <t>RPS-223-5</t>
  </si>
  <si>
    <t>Zorggroep Pinocchio</t>
  </si>
  <si>
    <t>RPS-225-4</t>
  </si>
  <si>
    <t>Openbaar Centrum voor Maatschappelijk Welzijn van Buggenhout</t>
  </si>
  <si>
    <t>Herfstdroom</t>
  </si>
  <si>
    <t>RPS-227-8</t>
  </si>
  <si>
    <t>Fatima-site</t>
  </si>
  <si>
    <t>RPS-239-2</t>
  </si>
  <si>
    <t>Oudebaan</t>
  </si>
  <si>
    <t>RPS-242-4</t>
  </si>
  <si>
    <t>RPS-267-2</t>
  </si>
  <si>
    <t>RPS-303-2</t>
  </si>
  <si>
    <t>t Venster - Oud gebouw</t>
  </si>
  <si>
    <t>RPS-304-7</t>
  </si>
  <si>
    <t>Werken Glorieux</t>
  </si>
  <si>
    <t>AZ Glorieux</t>
  </si>
  <si>
    <t>RPS-304-8</t>
  </si>
  <si>
    <t>RPS-338-4</t>
  </si>
  <si>
    <t>Centrum Ambulante Diensten</t>
  </si>
  <si>
    <t>Boei 1</t>
  </si>
  <si>
    <t>Brussel Hoofdstad</t>
  </si>
  <si>
    <t>RPS-357-7</t>
  </si>
  <si>
    <t>Jan Yperman ziekenhuis campus Ieper</t>
  </si>
  <si>
    <t>RPS-361-3</t>
  </si>
  <si>
    <t>Kamertraining Luikstraat</t>
  </si>
  <si>
    <t>RPS-374-2</t>
  </si>
  <si>
    <t>Kloosterhof</t>
  </si>
  <si>
    <t>RPS-422-4</t>
  </si>
  <si>
    <t>O.L.V. VAN TROOST</t>
  </si>
  <si>
    <t>AZ Sint-Blasius</t>
  </si>
  <si>
    <t>RPS-422-5</t>
  </si>
  <si>
    <t>RPS-447-2</t>
  </si>
  <si>
    <t>Sint-Oda Sens-city</t>
  </si>
  <si>
    <t>RPS-45-5</t>
  </si>
  <si>
    <t>Medisch Pedagogisch Instituut De Kindervriend vereniging zonder winstoogmerk</t>
  </si>
  <si>
    <t>Gebouw G + H</t>
  </si>
  <si>
    <t>RPS-462-4</t>
  </si>
  <si>
    <t>AZ Sint-Dimpna</t>
  </si>
  <si>
    <t>Sint-Dimpna Ziekenhuis Geel</t>
  </si>
  <si>
    <t>RPS-475-4</t>
  </si>
  <si>
    <t>INTEGRO campus St. Jozef</t>
  </si>
  <si>
    <t>RPS-476-3</t>
  </si>
  <si>
    <t>INTEGRO campus Voorzienigheid</t>
  </si>
  <si>
    <t>RPS-506-3</t>
  </si>
  <si>
    <t>WZC Hof van Eksaarde</t>
  </si>
  <si>
    <t>RPS-507-3</t>
  </si>
  <si>
    <t>RPS-508-3</t>
  </si>
  <si>
    <t>WZC Ter Moere</t>
  </si>
  <si>
    <t>RPS-511-2</t>
  </si>
  <si>
    <t>Sint-Franciscusziekenhuis</t>
  </si>
  <si>
    <t>RPS-515-1</t>
  </si>
  <si>
    <t>Sint-Oda hei 1-2</t>
  </si>
  <si>
    <t>RPS-516-2</t>
  </si>
  <si>
    <t>Sint-Oda Hei 5-6</t>
  </si>
  <si>
    <t>RPS-531-2</t>
  </si>
  <si>
    <t>De Brem</t>
  </si>
  <si>
    <t>RPS-531-3</t>
  </si>
  <si>
    <t>RPS-534-4</t>
  </si>
  <si>
    <t>LDC 't Viooltje</t>
  </si>
  <si>
    <t>RPS-534-5</t>
  </si>
  <si>
    <t>RPS-534-6</t>
  </si>
  <si>
    <t>RPS-535-3</t>
  </si>
  <si>
    <t>Panukkel</t>
  </si>
  <si>
    <t>RPS-535-4</t>
  </si>
  <si>
    <t>RPS-553-9</t>
  </si>
  <si>
    <t>Openbaar Centrum voor Maatschappelijk Welzijn van De Haan</t>
  </si>
  <si>
    <t>Dienstencentrum Kerklommer</t>
  </si>
  <si>
    <t>RPS-554-5</t>
  </si>
  <si>
    <t>Kerklommer</t>
  </si>
  <si>
    <t>RPS-576-3</t>
  </si>
  <si>
    <t>Onthaal-, observatie- en oriëntatiecentrum</t>
  </si>
  <si>
    <t>Onthaal-, Observatie- en Oriëntatiecentrum Ter Heide</t>
  </si>
  <si>
    <t>Hoofdgebouw</t>
  </si>
  <si>
    <t>RPS-577-3</t>
  </si>
  <si>
    <t>Martens - Sotteau</t>
  </si>
  <si>
    <t>Martens-sotteau</t>
  </si>
  <si>
    <t>RPS-578-3</t>
  </si>
  <si>
    <t>Regionaal Ziekenhuis Heilig Hart Tienen</t>
  </si>
  <si>
    <t>MC Aarschot</t>
  </si>
  <si>
    <t>RPS-578-4</t>
  </si>
  <si>
    <t>RPS-594-3</t>
  </si>
  <si>
    <t>Organisatie met terreinwerking in de preventieve gezondheidszorg</t>
  </si>
  <si>
    <t>INST. TROPISCHE GENEESKUNDE - PRINS LEOPOLD</t>
  </si>
  <si>
    <t>ITG Nationalestraat</t>
  </si>
  <si>
    <t>RPS-613-8</t>
  </si>
  <si>
    <t>vzw Ondersteunings-en zorgcentrum Sint-Vincentius</t>
  </si>
  <si>
    <t>RPS-613-9</t>
  </si>
  <si>
    <t>Sint-Vincentius</t>
  </si>
  <si>
    <t>RPS-618-7</t>
  </si>
  <si>
    <t>CKG/01</t>
  </si>
  <si>
    <t>RPS-618-8</t>
  </si>
  <si>
    <t>RPS-620-2</t>
  </si>
  <si>
    <t>JZEA/02</t>
  </si>
  <si>
    <t>RPS-620-3</t>
  </si>
  <si>
    <t>RPS-621-3</t>
  </si>
  <si>
    <t>JZEA/04</t>
  </si>
  <si>
    <t>RPS-622-3</t>
  </si>
  <si>
    <t>JZEA/06</t>
  </si>
  <si>
    <t>RPS-622-4</t>
  </si>
  <si>
    <t>RPS-623-3</t>
  </si>
  <si>
    <t>JZEM/01</t>
  </si>
  <si>
    <t>RPS-623-4</t>
  </si>
  <si>
    <t>RPS-624-3</t>
  </si>
  <si>
    <t>JZEM/05</t>
  </si>
  <si>
    <t>RPS-624-4</t>
  </si>
  <si>
    <t>RPS-624-5</t>
  </si>
  <si>
    <t>JZEM/07</t>
  </si>
  <si>
    <t>RPS-625-2</t>
  </si>
  <si>
    <t>JZEM/10</t>
  </si>
  <si>
    <t>RPS-625-3</t>
  </si>
  <si>
    <t>RPS-625-4</t>
  </si>
  <si>
    <t>RPS-664-12</t>
  </si>
  <si>
    <t>Mariënstede</t>
  </si>
  <si>
    <t>Kasteel</t>
  </si>
  <si>
    <t>RPS-664-13</t>
  </si>
  <si>
    <t>RPS-664-14</t>
  </si>
  <si>
    <t>RPS-665-12</t>
  </si>
  <si>
    <t>vzw Mariënstede</t>
  </si>
  <si>
    <t>RPS-682-6</t>
  </si>
  <si>
    <t>De Witte Mol - 4 gebouwen / 8 leefgroepen + centrumgebouw</t>
  </si>
  <si>
    <t>RPS-682-7</t>
  </si>
  <si>
    <t>RPS-683-9</t>
  </si>
  <si>
    <t>Kamiano Groenhoef</t>
  </si>
  <si>
    <t>RPS-70-3</t>
  </si>
  <si>
    <t>Woonzorgcentrum Kanunnik Triest VZW</t>
  </si>
  <si>
    <t>WZC Kanunnik Triest vzw</t>
  </si>
  <si>
    <t>RPS-719-4</t>
  </si>
  <si>
    <t>DE HULSTER</t>
  </si>
  <si>
    <t>Kotlab</t>
  </si>
  <si>
    <t>RPS-723-5</t>
  </si>
  <si>
    <t>Passiebloem</t>
  </si>
  <si>
    <t>RPS-744-2</t>
  </si>
  <si>
    <t>WZC Sint Eligius</t>
  </si>
  <si>
    <t>RPS-745-6</t>
  </si>
  <si>
    <t>Centrum voor Kinderzorg en Gezinsondersteuning Kapoentje</t>
  </si>
  <si>
    <t>Brabantstraat</t>
  </si>
  <si>
    <t>RPS-746-6</t>
  </si>
  <si>
    <t>Langestraat</t>
  </si>
  <si>
    <t>RPS-789-12</t>
  </si>
  <si>
    <t>Kinderdagverblijf Rainbows vzw</t>
  </si>
  <si>
    <t>RPS-789-13</t>
  </si>
  <si>
    <t>RPS-813-7</t>
  </si>
  <si>
    <t>OCSF Den Heuvel Hasselt</t>
  </si>
  <si>
    <t>RPS-841-2</t>
  </si>
  <si>
    <t>Christelijke Integrale Gezondheids- en Bejaardenzorg</t>
  </si>
  <si>
    <t>Huize Ter Walle</t>
  </si>
  <si>
    <t>RPS-850-2</t>
  </si>
  <si>
    <t>Hoofdgebouw Dorp vzw</t>
  </si>
  <si>
    <t>RPS-862-7</t>
  </si>
  <si>
    <t>INTEGRO campus Cecilia</t>
  </si>
  <si>
    <t>RPS-874-10</t>
  </si>
  <si>
    <t>RPS-874-11</t>
  </si>
  <si>
    <t>RPS-874-12</t>
  </si>
  <si>
    <t>RPS-874-13</t>
  </si>
  <si>
    <t>RPS-874-14</t>
  </si>
  <si>
    <t>RPS-874-15</t>
  </si>
  <si>
    <t>RPS-874-17</t>
  </si>
  <si>
    <t>RPS-874-5</t>
  </si>
  <si>
    <t>RPS-874-6</t>
  </si>
  <si>
    <t>RPS-874-7</t>
  </si>
  <si>
    <t>RPS-874-8</t>
  </si>
  <si>
    <t>RPS-874-9</t>
  </si>
  <si>
    <t>RPS-885-4</t>
  </si>
  <si>
    <t>JZEM/11</t>
  </si>
  <si>
    <t>RPS-909-7</t>
  </si>
  <si>
    <t>GEZINSACTIVITEITENCENTRUM HET BALANSKE</t>
  </si>
  <si>
    <t>gezinsactiviteiten het balanske</t>
  </si>
  <si>
    <t>RPS-910-2</t>
  </si>
  <si>
    <t>Beverlaai Kortrijk</t>
  </si>
  <si>
    <t>RPS-913-6</t>
  </si>
  <si>
    <t>RUSTHUIS PALLIETER</t>
  </si>
  <si>
    <t>Pallieter</t>
  </si>
  <si>
    <t>RPS-916-5</t>
  </si>
  <si>
    <t>RPS-916-6</t>
  </si>
  <si>
    <t>RPS-918-5</t>
  </si>
  <si>
    <t>De Hoeve Activiteitencentrum</t>
  </si>
  <si>
    <t>RPS-919-6</t>
  </si>
  <si>
    <t>De Hoeve Woningen</t>
  </si>
  <si>
    <t>RPS-919-7</t>
  </si>
  <si>
    <t>RPS-940-2</t>
  </si>
  <si>
    <t>RPS-947-5</t>
  </si>
  <si>
    <t>t Klavertje Beukenveld</t>
  </si>
  <si>
    <t>RPS-947-6</t>
  </si>
  <si>
    <t>RPS-960-6</t>
  </si>
  <si>
    <t>Celtic</t>
  </si>
  <si>
    <t>RPS-961-10</t>
  </si>
  <si>
    <t>Kapoentje Blankenberge</t>
  </si>
  <si>
    <t>RPS-961-9</t>
  </si>
  <si>
    <t>RPS-966-3</t>
  </si>
  <si>
    <t>Kasteel Moeland</t>
  </si>
  <si>
    <t>RPS-966-4</t>
  </si>
  <si>
    <t>RPS-966-5</t>
  </si>
  <si>
    <t>RPS-967-2</t>
  </si>
  <si>
    <t>K-Dienst</t>
  </si>
  <si>
    <t>RPS-967-3</t>
  </si>
  <si>
    <t>RPS-967-4</t>
  </si>
  <si>
    <t>RPS-967-5</t>
  </si>
  <si>
    <t>RPS-968-3</t>
  </si>
  <si>
    <t>RPS-968-4</t>
  </si>
  <si>
    <t>RPS-968-5</t>
  </si>
  <si>
    <t>RPS-968-6</t>
  </si>
  <si>
    <t>RPS-969-3</t>
  </si>
  <si>
    <t>Ter Wilgen</t>
  </si>
  <si>
    <t>RPS-969-4</t>
  </si>
  <si>
    <t>RPS-969-5</t>
  </si>
  <si>
    <t>RPS-969-6</t>
  </si>
  <si>
    <t>RPS-970-3</t>
  </si>
  <si>
    <t>Vitaz - Site SL</t>
  </si>
  <si>
    <t>RPS-970-4</t>
  </si>
  <si>
    <t>RPS-970-5</t>
  </si>
  <si>
    <t>RPS-970-6</t>
  </si>
  <si>
    <t>RPS-970-7</t>
  </si>
  <si>
    <t>RPS-971-10</t>
  </si>
  <si>
    <t>VITAZ vzw</t>
  </si>
  <si>
    <t>RPS-971-11</t>
  </si>
  <si>
    <t>RPS-971-12</t>
  </si>
  <si>
    <t>RPS-971-8</t>
  </si>
  <si>
    <t>RPS-971-9</t>
  </si>
  <si>
    <t>RPS-98-2</t>
  </si>
  <si>
    <t>De Stap, Centrum voor Kinderzorg en Gezinsondersteuning</t>
  </si>
  <si>
    <t>De Stap vzw</t>
  </si>
  <si>
    <t>RPS-99-4</t>
  </si>
  <si>
    <t>De Leeuwerik</t>
  </si>
  <si>
    <t>VKF-1029-1</t>
  </si>
  <si>
    <t>Centrum Algemeen Welzijnswerk De Kempen</t>
  </si>
  <si>
    <t>Hofkwartier Herentals</t>
  </si>
  <si>
    <t>VKF-714-12</t>
  </si>
  <si>
    <t>Onze-Lieve-Vrouw Gasthuis</t>
  </si>
  <si>
    <t>WZC OLV Gasthuis</t>
  </si>
  <si>
    <t>VKF-1204-1</t>
  </si>
  <si>
    <t>Organisatie Broeders van Liefde</t>
  </si>
  <si>
    <t>De Sleutel - ACA</t>
  </si>
  <si>
    <t>VKF-1204-4</t>
  </si>
  <si>
    <t>VKF-1204-3</t>
  </si>
  <si>
    <t>VKF-1205-1</t>
  </si>
  <si>
    <t>Koninklijk Instituut Woluwe - Prekelinden</t>
  </si>
  <si>
    <t>VKF-1205-2</t>
  </si>
  <si>
    <t>VKF-1206-2</t>
  </si>
  <si>
    <t>Kristelijk Medico-Sociaal Leven</t>
  </si>
  <si>
    <t>Muylenberg Hoofdgebouw</t>
  </si>
  <si>
    <t>VKF-1206-1</t>
  </si>
  <si>
    <t>VKF-1207-1</t>
  </si>
  <si>
    <t>Letha</t>
  </si>
  <si>
    <t>VKF-1207-2</t>
  </si>
  <si>
    <t>VKF-51-7</t>
  </si>
  <si>
    <t>Medisch-Pedagogisch Centrum Priorij Ter Bank</t>
  </si>
  <si>
    <t>G104</t>
  </si>
  <si>
    <t>VKF-51-6</t>
  </si>
  <si>
    <t>VKF-51-5</t>
  </si>
  <si>
    <t>VKF-1209-2</t>
  </si>
  <si>
    <t>Het Leeuwenwelp -  Lions</t>
  </si>
  <si>
    <t>Leeuwenwelp</t>
  </si>
  <si>
    <t>VKF-1209-5</t>
  </si>
  <si>
    <t>VKF-1209-7</t>
  </si>
  <si>
    <t>VKF-1209-1</t>
  </si>
  <si>
    <t>VKF-1209-6</t>
  </si>
  <si>
    <t>VKF-1209-8</t>
  </si>
  <si>
    <t>VKF-70-4</t>
  </si>
  <si>
    <t>VKF-601-2</t>
  </si>
  <si>
    <t>De Noortpoorte</t>
  </si>
  <si>
    <t>VKF-601-4</t>
  </si>
  <si>
    <t>VKF-1212-1</t>
  </si>
  <si>
    <t>Loods voertuigen</t>
  </si>
  <si>
    <t>VKF-613-11</t>
  </si>
  <si>
    <t>ondersteunings- en zorgcentrum Sint-Vincentius</t>
  </si>
  <si>
    <t>VKF-613-10</t>
  </si>
  <si>
    <t>VKF-1216-3</t>
  </si>
  <si>
    <t>Bemok</t>
  </si>
  <si>
    <t>Veerhuis, Walle 115</t>
  </si>
  <si>
    <t>VKF-1216-4</t>
  </si>
  <si>
    <t>VKF-1216-1</t>
  </si>
  <si>
    <t>VKF-1216-2</t>
  </si>
  <si>
    <t>VKF-1215-1</t>
  </si>
  <si>
    <t>Klokhuis Walle 141</t>
  </si>
  <si>
    <t>VKF-1215-2</t>
  </si>
  <si>
    <t>VKF-1215-8</t>
  </si>
  <si>
    <t>VKF-1215-3</t>
  </si>
  <si>
    <t>VKF-1112-4</t>
  </si>
  <si>
    <t>VKF-1217-3</t>
  </si>
  <si>
    <t>Kinderopvang de Duinhuisjes</t>
  </si>
  <si>
    <t>kinderdagverblijf de Duinhummeltjes</t>
  </si>
  <si>
    <t>VKF-1217-1</t>
  </si>
  <si>
    <t>VKF-1217-4</t>
  </si>
  <si>
    <t>VKF-841-3</t>
  </si>
  <si>
    <t>VKF-1118-3</t>
  </si>
  <si>
    <t>VKF-1118-8</t>
  </si>
  <si>
    <t>VKF-1118-6</t>
  </si>
  <si>
    <t>VKF-1118-5</t>
  </si>
  <si>
    <t>VKF-1118-4</t>
  </si>
  <si>
    <t>VKF-1116-3</t>
  </si>
  <si>
    <t>VKF-1116-4</t>
  </si>
  <si>
    <t>VKF-87-25</t>
  </si>
  <si>
    <t>VKF-87-16</t>
  </si>
  <si>
    <t>VKF-87-17</t>
  </si>
  <si>
    <t>VKE-87-10</t>
  </si>
  <si>
    <t>VKE-87-11</t>
  </si>
  <si>
    <t>VKF-87-12</t>
  </si>
  <si>
    <t>VKE-87-13</t>
  </si>
  <si>
    <t>VKF-87-19</t>
  </si>
  <si>
    <t>VKE-87-20</t>
  </si>
  <si>
    <t>VKE-87-21</t>
  </si>
  <si>
    <t>VKE-87-22</t>
  </si>
  <si>
    <t>VKE-87-23</t>
  </si>
  <si>
    <t>VKE-87-14</t>
  </si>
  <si>
    <t>VKE-87-15</t>
  </si>
  <si>
    <t>VKE-87-26</t>
  </si>
  <si>
    <t>VKE-87-24</t>
  </si>
  <si>
    <t>VKF-87-18</t>
  </si>
  <si>
    <t>VKF-88-4</t>
  </si>
  <si>
    <t>Campus Bornem</t>
  </si>
  <si>
    <t>VKF-88-5</t>
  </si>
  <si>
    <t>VKF-88-3</t>
  </si>
  <si>
    <t>VKF-646-10</t>
  </si>
  <si>
    <t>Woonzorgcentrum Lindelo</t>
  </si>
  <si>
    <t>Lindelo</t>
  </si>
  <si>
    <t>VKF-243-5</t>
  </si>
  <si>
    <t>Huize Sint-Vincentius</t>
  </si>
  <si>
    <t>Karakt</t>
  </si>
  <si>
    <t>VKF-1224-2</t>
  </si>
  <si>
    <t>Ubuntu Achtkanter</t>
  </si>
  <si>
    <t>Oudenaardsesteenweg 102</t>
  </si>
  <si>
    <t>VKF-1224-1</t>
  </si>
  <si>
    <t>VKF-1223-3</t>
  </si>
  <si>
    <t>Kerkhofstraat 44</t>
  </si>
  <si>
    <t>VKF-1223-1</t>
  </si>
  <si>
    <t>VKF-1225-2</t>
  </si>
  <si>
    <t>Sint Denijseweg 71</t>
  </si>
  <si>
    <t>VKF-1225-1</t>
  </si>
  <si>
    <t>VKF-1221-2</t>
  </si>
  <si>
    <t>Blokkestraat 29</t>
  </si>
  <si>
    <t>VKF-1221-3</t>
  </si>
  <si>
    <t>VKF-1220-1</t>
  </si>
  <si>
    <t>Beeklaan 79</t>
  </si>
  <si>
    <t>VKF-1222-1</t>
  </si>
  <si>
    <t>Julius Sabbestraat 45</t>
  </si>
  <si>
    <t>VKF-1226-2</t>
  </si>
  <si>
    <t>St Denijseweg 73</t>
  </si>
  <si>
    <t>VKF-1227-4</t>
  </si>
  <si>
    <t>PEGODE</t>
  </si>
  <si>
    <t>Dagwerking NIel</t>
  </si>
  <si>
    <t>VKF-1227-2</t>
  </si>
  <si>
    <t>VKF-1227-1</t>
  </si>
  <si>
    <t>VKF-1227-3</t>
  </si>
  <si>
    <t>VKF-1227-5</t>
  </si>
  <si>
    <t>VKF-1151-7</t>
  </si>
  <si>
    <t>VKF-679-6</t>
  </si>
  <si>
    <t>RUSTHUIS STRIJLAND</t>
  </si>
  <si>
    <t>WZC Strijland</t>
  </si>
  <si>
    <t>VKF-679-5</t>
  </si>
  <si>
    <t>VKF-679-7</t>
  </si>
  <si>
    <t>VKF-1230-2</t>
  </si>
  <si>
    <t>Inspirant in 't dorp - ASP 3</t>
  </si>
  <si>
    <t>Zoldervloer</t>
  </si>
  <si>
    <t>VKF-1230-1</t>
  </si>
  <si>
    <t>VKF-1231-1</t>
  </si>
  <si>
    <t>De Witte Mol - Zandmanneke</t>
  </si>
  <si>
    <t>VKF-1231-3</t>
  </si>
  <si>
    <t>VKF-1232-1</t>
  </si>
  <si>
    <t>Woonzorgcentrum Sint - Bernardus</t>
  </si>
  <si>
    <t>Sint-Bernardus</t>
  </si>
  <si>
    <t>VKF-1232-2</t>
  </si>
  <si>
    <t>VKF-1233-1</t>
  </si>
  <si>
    <t>Dienst voor Gezinszorg en Aanvullende Thuiszorg</t>
  </si>
  <si>
    <t>CURANDO O.L.V. van 7 WeeÙn Ruiselede</t>
  </si>
  <si>
    <t>Curando</t>
  </si>
  <si>
    <t>VKF-1233-2</t>
  </si>
  <si>
    <t>VKF-1233-7</t>
  </si>
  <si>
    <t>VKF-1233-9</t>
  </si>
  <si>
    <t>VKF-1233-8</t>
  </si>
  <si>
    <t>VKF-1233-5</t>
  </si>
  <si>
    <t>VKF-1233-11</t>
  </si>
  <si>
    <t>VKF-1233-10</t>
  </si>
  <si>
    <t>VKF-1233-6</t>
  </si>
  <si>
    <t>VKF-1234-4</t>
  </si>
  <si>
    <t>Kinderdagverblijf Molleke</t>
  </si>
  <si>
    <t>VKF-1234-1</t>
  </si>
  <si>
    <t>VKF-1235-1</t>
  </si>
  <si>
    <t>De Overbron</t>
  </si>
  <si>
    <t>De Overbron vzw</t>
  </si>
  <si>
    <t>VKF-1235-3</t>
  </si>
  <si>
    <t>VKF-1176-2</t>
  </si>
  <si>
    <t>RUSTHUIS SINT JOZEF</t>
  </si>
  <si>
    <t>VKF-1071-10</t>
  </si>
  <si>
    <t>VKF-910-3</t>
  </si>
  <si>
    <t>VKF-1238-1</t>
  </si>
  <si>
    <t>MeeGaan</t>
  </si>
  <si>
    <t>tBruut</t>
  </si>
  <si>
    <t>VKF-1238-2</t>
  </si>
  <si>
    <t>VKF-1238-3</t>
  </si>
  <si>
    <t>VKF-1239-3</t>
  </si>
  <si>
    <t>DE PAMPERKONTJES</t>
  </si>
  <si>
    <t>De Pamperkontjes Wemmel</t>
  </si>
  <si>
    <t>VKF-1239-4</t>
  </si>
  <si>
    <t>VKF-1239-2</t>
  </si>
  <si>
    <t>VKF-1037-2</t>
  </si>
  <si>
    <t>Zorgband Leie en Schelde, OCMW-vereniging van publiekrecht</t>
  </si>
  <si>
    <t>Serviceflats de Lijsterbes</t>
  </si>
  <si>
    <t>VKF-1040-2</t>
  </si>
  <si>
    <t>WZC Wielkine</t>
  </si>
  <si>
    <t>VKF-1199-2</t>
  </si>
  <si>
    <t>VKF-1199-3</t>
  </si>
  <si>
    <t>Ziekenhuis - Blok L</t>
  </si>
  <si>
    <t>VKF-1240-1</t>
  </si>
  <si>
    <t>Karus</t>
  </si>
  <si>
    <t>M10 Afdeling Jovo</t>
  </si>
  <si>
    <t>VKF-1241-1</t>
  </si>
  <si>
    <t>De Blokkendoos</t>
  </si>
  <si>
    <t>VKF-1241-2</t>
  </si>
  <si>
    <t>VKE-441-4</t>
  </si>
  <si>
    <t>St-Gregorius Sector W</t>
  </si>
  <si>
    <t>VKF-1242-1</t>
  </si>
  <si>
    <t>Initiatief Buitenschoolse Opvang</t>
  </si>
  <si>
    <t>Gemeente Kontich</t>
  </si>
  <si>
    <t>Kokon Centrum</t>
  </si>
  <si>
    <t>VKF-1242-2</t>
  </si>
  <si>
    <t>VKF-1242-3</t>
  </si>
  <si>
    <t>VKF-1243-1</t>
  </si>
  <si>
    <t>Meerminnehof</t>
  </si>
  <si>
    <t>WZC Meerminnehof</t>
  </si>
  <si>
    <t>VKF-1243-2</t>
  </si>
  <si>
    <t>VKF-1244-1</t>
  </si>
  <si>
    <t>Openbaar Centrum voor Maatschappelijk Welzijn van Boortmeerbeek</t>
  </si>
  <si>
    <t>BKO Ravot</t>
  </si>
  <si>
    <t>Comfortverhoging</t>
  </si>
  <si>
    <t>VKF-1244-2</t>
  </si>
  <si>
    <t>VKF-1245-1</t>
  </si>
  <si>
    <t>Openbaar Centrum voor Maatschappelijk Welzijn van Duffel</t>
  </si>
  <si>
    <t>WZC Sint-Elizabeth</t>
  </si>
  <si>
    <t>VKE-1246-1</t>
  </si>
  <si>
    <t>PC ARIADNE MAGAZIJN TECHNISCHE DIENST WASSERETTE</t>
  </si>
  <si>
    <t>VKE-1247-1</t>
  </si>
  <si>
    <t>PC Dr Guislain - Gebouw D</t>
  </si>
  <si>
    <t>Warmtepompen</t>
  </si>
  <si>
    <t>Goedgekeurde projecten persoonsvolgende financiering van 1 januari tot 31 december 2024</t>
  </si>
  <si>
    <r>
      <rPr>
        <b/>
        <sz val="11"/>
        <rFont val="Calibri"/>
        <family val="2"/>
        <scheme val="minor"/>
      </rPr>
      <t xml:space="preserve">Infrastructuurforfait personen met een handicap: </t>
    </r>
    <r>
      <rPr>
        <sz val="11"/>
        <rFont val="Calibri"/>
        <family val="2"/>
        <scheme val="minor"/>
      </rPr>
      <t>Deze betoelagingsvorm is van toepassing voor de meerderjarige personen met een handicap. Een voorziening kan een vraag indienen tot het bekomen van een akkoord infrastructuurforfait voor een beoogde investering. Zodra desbetreffende infrastructuur in gebruik wordt genomen, start de uitbetaling van het infrastructuurforfait. De grootte van dat forfait is afhankelijk van de zorgzwaarte van de personen met een handicap die gebruik maakt van de infrastructuur en wordt aangepast aan de bezetting. Rekening houdend met voorgaande elementen wordt het forfait voor onbepaalde duur jaarlijks uitbetaald zolang er bezetting is. Het forfait moet door de voorziening als korting doorgerekend worden naar de persoon met een handicap. Het forfait wordt jaarlijks aangerekend op de VIPA-kredieten op het moment van uitbetaling. Het overzicht bevat de voorzieningen die in 2024 een akkoord infrastructuurforfait verkregen. De betaling van subsidies zal dus voor deze projecten starten vanaf ingebruikname.</t>
    </r>
  </si>
  <si>
    <t>Globale investeringskost all-in 
(BTW + studiekosten) 
door de voorziening opgegeven</t>
  </si>
  <si>
    <t>Verleende infrastructuurforfaits</t>
  </si>
  <si>
    <t>PH888-O-IDB</t>
  </si>
  <si>
    <t>De Klokke vzw</t>
  </si>
  <si>
    <t>De Klokke</t>
  </si>
  <si>
    <t>nieuwbouw voor 36 gebruikers met woonondersteuning (31 capaciteitsvervanging en 5 capaciteitsuitbreiding) en voor 16,72 gebruikers met collectieve zorg (capaciteitsvervanging in de Abingdonstraat 101 in Sint-Niklaas</t>
  </si>
  <si>
    <t>PH869-B-IDB</t>
  </si>
  <si>
    <t>nieuwbouw voor project De Schakel voor 35 gebruikers met woonondersteuning en voor 5,44 gebruikers met collectieve zorg in de Frans Baetensstraat 55 in Lennik</t>
  </si>
  <si>
    <t>PH893-O-IDB</t>
  </si>
  <si>
    <t>Huisvesting voor Mindervaliden in het Meetjesland vzw</t>
  </si>
  <si>
    <t>Huisvesting voor Mindervaliden in het Meetjesland</t>
  </si>
  <si>
    <t>verbouwing van het dagcentrum Smulhuisje voor 10,62 gebruikers met dagondersteuning (capaciteitsvervanging) in de Nijverheidsstraat 3 en 3a in Lievegem</t>
  </si>
  <si>
    <t>PH889-B-IDB</t>
  </si>
  <si>
    <t>Tienen</t>
  </si>
  <si>
    <t>Huis in de Stad vzw</t>
  </si>
  <si>
    <t>Huis in de Stad</t>
  </si>
  <si>
    <t>nieuwbouw van een activiteitencentrum voor 6,93 gebruikers met dagondersteuning (capaciteitsuitbreiding) en voor 31 gebruikers met collectieve zorg (capaciteitsvervanging) in de Hamelendreef 60 in Tienen</t>
  </si>
  <si>
    <t>PH891-O-IDB</t>
  </si>
  <si>
    <t>Aalternatief vzw</t>
  </si>
  <si>
    <t>Aalternatief</t>
  </si>
  <si>
    <t>nieuwbouw voor 15 gebruikers met woonondersteuning en collectieve zorg (capacteitsuitbreiding) en voor 17 gebruikers met dagondersteuning (capaciteitsuitbreiding), uitbreiding met 13,71 gebruikers voor dagondersteuning zodra de voorziening een VAPH-erkenning bekomt, in de Stationsstraat 137 in Aalter</t>
  </si>
  <si>
    <t>PH852-L-MCI</t>
  </si>
  <si>
    <t>Wiric vzw</t>
  </si>
  <si>
    <t>Wiric</t>
  </si>
  <si>
    <t>nieuwbouw voor het project Sint-Anna voor 16 gebruikers met woonondersteuning, 4,14 gebruikers met collectieve zorg en 77,40 gebruikers met dagondersteuning (60 capaciteitsvervanging en 17,40 capaciteitsuitbreiding) in de Stenaartberg 3 in Sint-Truiden</t>
  </si>
  <si>
    <t>gewijzigd akkoord 28/06/2024</t>
  </si>
  <si>
    <t>PH884-W-IDB</t>
  </si>
  <si>
    <t>Unie-k vzw</t>
  </si>
  <si>
    <t>Unie-k</t>
  </si>
  <si>
    <t>nieuwbouw voor 66 gebruikers met woonondersteuning (capaciteitsvervanging) en voor 51,40 gebruikers met collectieve zorg in de Chartreuseweg 53 in Brugge</t>
  </si>
  <si>
    <t>PH885-W-IDB</t>
  </si>
  <si>
    <t>Moorslede</t>
  </si>
  <si>
    <t>Mariënstede vzw</t>
  </si>
  <si>
    <t>uitbreiding voor het Dagcentrum Tuinvleugel voor 10 gebruikers met woonondersteuning (capaciteitsvervanging) en voor 3,97 gebruikers met collectieve zorg in de Remi Dewittestraat 6 in Moorslede (Dadizele)</t>
  </si>
  <si>
    <t>PH876-W-IDB</t>
  </si>
  <si>
    <t>Koksijde</t>
  </si>
  <si>
    <t>Huize Rozenwingerd</t>
  </si>
  <si>
    <t>nieuwbouw voor 12 gebruikers met woonondersteuning (4 capaciteitsvervanging en 8 capaciteitsuitbreiding) en voor 2,66 gebruikers met collectieve zorg in de Bitterzoetlaan 9 in Koksijde (Oostduinkerke)</t>
  </si>
  <si>
    <t>PH901-O-IDB</t>
  </si>
  <si>
    <t>nieuwbouw voor 28 gebruikers met woonondersteuning en collectieve zorg en voor 16,22 gebruikers met dagondersteuning (allebei capaciteitsuitbreiding) en voor 2,13 forfaits ondersteunende diensten in Snoezelhof 1A in Stekene</t>
  </si>
  <si>
    <t>PH894-A-IDB</t>
  </si>
  <si>
    <t>Monnikenheide</t>
  </si>
  <si>
    <t>aankoop met verbouwing van het project 'de Smoutmolen' voor 23,75 gebruikers met dagondersteuning (12 capaciteitsvervanging en 11,75 capaciteitsuitbereiding) in de Kerkstraat 54 in Zoersel</t>
  </si>
  <si>
    <t>PH895-L-IDB</t>
  </si>
  <si>
    <t>ingrijpende duurzame verbouwing en uitbreiding van een dagcentrum voor 10,93 gebruikers met dagondersteuning (capaciteitsuitbreiding) in de Domherenstraat 3 in Heusden-Zolder</t>
  </si>
  <si>
    <t>PH897-A-IDB</t>
  </si>
  <si>
    <t>Putte</t>
  </si>
  <si>
    <t>G-Woon! vzw</t>
  </si>
  <si>
    <t>G-Woon!</t>
  </si>
  <si>
    <t>nieuwbouw voor 8 gebruikers met woonondersteuning en collectieve zorg (capaciteitsuitbreiding) in de Nieuwelei 19-23 in Mortsel</t>
  </si>
  <si>
    <t>PH904-O-IDB</t>
  </si>
  <si>
    <t>nieuwbouw voor 52 gebruikers met woonondersteuning (capaciteitsvervanging), voor 72,85 gebruikers met collectieve zorg, voor 15 gebruikers met dagondersteuning (capaciteitsvervanging) en voor 12,02 forfaits ondersteunende diensten in de Patershoek 2-6 en de Nauwstraat 146 in Belsele</t>
  </si>
  <si>
    <t>PH910-A-IDB</t>
  </si>
  <si>
    <t>Mekanders vzw</t>
  </si>
  <si>
    <t>Mekanders</t>
  </si>
  <si>
    <t>nieuwbouw van het woonhuis 'Goriën' voor 18 gebruikers met woonondersteuning (9 capaciteitsvervanging en 9 capaciteitsuitbreiding) en 15,02 gebruikers met collectieve zorg in de Hesstraat 2 in Retie</t>
  </si>
  <si>
    <t>PH898-B-IDB</t>
  </si>
  <si>
    <t>Galmaarden</t>
  </si>
  <si>
    <t>Wonen en Werken voor personen met Autisme vzw</t>
  </si>
  <si>
    <t>De Okkernoot</t>
  </si>
  <si>
    <t>nieuwbouw en uitbreiding voor 26 gebruikers met woonondersteuning (24 capaciteitsvervanging en 2 capaciteitsuitbreiding), voor 27,35 gebrukers met collectieve zorg en voor 17,53 forfaits ondersteunende diensten in de Repingestraat 12 in Galmaarden (Vollezele)</t>
  </si>
  <si>
    <t>PH908-W-IDB</t>
  </si>
  <si>
    <t>Damme</t>
  </si>
  <si>
    <t>Inclusiemo vzw
of Oranje vzw</t>
  </si>
  <si>
    <t>Oranje</t>
  </si>
  <si>
    <t>verbouwing en uitbreiding voor 12 gebruikers met woonondersteuning en collectieve zorg (capaciteitsuitbreiding) en voor 9,15 gebruikers met dagondersteuning in de Ronsaardbekestraat 55 in Brugge</t>
  </si>
  <si>
    <t>PH899-A-IDB</t>
  </si>
  <si>
    <t>Brasschaat</t>
  </si>
  <si>
    <t>De Vluchtheuvel</t>
  </si>
  <si>
    <t>nieuwbouw voor het Dagcentrum De Vluchtheuvel voor 33 gebruikers met collectieve zorg (capaciteitsvervanging) en voor 34,8  gebruikers met dagondersteuning (30 capaciteitsvervanging en 4,8 capaciteitsuitbreiding) in Laageind 32-34 in Stabroek</t>
  </si>
  <si>
    <t>PH760-O-MCI</t>
  </si>
  <si>
    <t>Gavere (Vurste)</t>
  </si>
  <si>
    <t>Ortho- agogisch Centrum Broeder Ebergiste</t>
  </si>
  <si>
    <t>nieuwbouw (vervanging) voor 27 gebruikers met woonondersteuning en collectieve zorg in de Leenstraat 31 in Gavere (Vurste)</t>
  </si>
  <si>
    <t>PH896-A-IDB</t>
  </si>
  <si>
    <t>nieuwbouw voor 45 gebruikers met woonondersteuning (tehuis niet-werkenden) (capaciteitsvervanging) en voor 36,38 gebruikers met collectieve zorg in de Boerenkrijglaan 25 in Ranst</t>
  </si>
  <si>
    <t>PH902-O-IDB</t>
  </si>
  <si>
    <t>De Hagewinde vzw</t>
  </si>
  <si>
    <t>De Hagewinde</t>
  </si>
  <si>
    <t>aankoop zonder verbouwing voor 23 gebruikers met woonondersteuning en collectieve zorg (13 capaciteitsvervanging en 10 capaciteitsuitbreiding) in de Begijnhofstraat in Lokeren</t>
  </si>
  <si>
    <t>Goedgekeurde projecten strategisch forfait van 1 januari tot 31 december 2024</t>
  </si>
  <si>
    <r>
      <rPr>
        <b/>
        <sz val="11"/>
        <rFont val="Calibri"/>
        <family val="2"/>
        <scheme val="minor"/>
      </rPr>
      <t>Strategisch forfait ziekenhuizen</t>
    </r>
    <r>
      <rPr>
        <sz val="11"/>
        <rFont val="Calibri"/>
        <family val="2"/>
        <scheme val="minor"/>
      </rPr>
      <t xml:space="preserve"> (voor nieuwbouw, uitbreiding van bestaande capaciteit en herconditionerings-investeringen): een ziekenhuis kan een vraag indienen tot het bekomen van een akkoord strategisch forfait. Zodra desbetreffende infrastructuur in gebruik wordt genomen, start de uitbetaling van het strategisch forfait. De grootte van dat forfait is afhankelijk van een aantal parameters (bv. aantal operatiekwartieren, aantal bedden) en wordt aangepast aan het effectief gebruik van die parameters. Rekening houdend met voorgaande elementen wordt het forfait voor onbepaalde duur jaarlijks uitbetaald zolang de onderliggende parameters in gebruik zijn. Het forfait wordt jaarlijks aangerekend op de VIPA-kredieten op het moment van uitbetaling. Het overzicht bevat de ziekenhuizen die in 2024 een akkoord strategisch forfait verkregen waarbij het bedrag van het jaarlijks strategisch forfait werd bepaald. De betaling van de investeringssubsidies voor deze dossiers start dus vanaf ingebruikname.</t>
    </r>
  </si>
  <si>
    <t>Type
ziekenhuis</t>
  </si>
  <si>
    <t>Verleende strategische forfaits
op kruissnelheid
(incl. intresten)</t>
  </si>
  <si>
    <t>204-ZH260</t>
  </si>
  <si>
    <t>Vilvoorde</t>
  </si>
  <si>
    <t>AZ</t>
  </si>
  <si>
    <t>Algemeen Ziekenhuis Jan Portaels vzw</t>
  </si>
  <si>
    <t>Algemeen Ziekenhuis Vilvoorde</t>
  </si>
  <si>
    <t>nieuwbouw van een flexibel ziekenhuis (capaciteitsvervanging) met 311 bedden op de CAT-site in de Luchthavenlaan-Woluwelaan in Vilvoorde</t>
  </si>
  <si>
    <t>Gewijzigd akkoord 5/02/2024</t>
  </si>
  <si>
    <t>963-ZH239</t>
  </si>
  <si>
    <t>PZ</t>
  </si>
  <si>
    <t>Psychiatrisch Ziekenhuis Onze-Lieve-Vrouw</t>
  </si>
  <si>
    <t>nieuwbouw voor deel A: BOPEC (onthaal, administratie, polikliniek, staf, directie en grote zaal) en deel B: De Variant (therapiecentrum) voor het Psychiatrisch Ziekenhuis Onze-Lieve-Vrouw in de Koning Albert I-laan 8 in Brugge</t>
  </si>
  <si>
    <t>243-ZH321</t>
  </si>
  <si>
    <t>Jessa Ziekenhuis vzw</t>
  </si>
  <si>
    <t>Jessa Ziekenhuis</t>
  </si>
  <si>
    <t xml:space="preserve">nieuwbouw van een eenheidscampus voor het Jessa Ziekenhuis (vervanging voor campussen Virga Jesse, Salvator, St. Ursula en logistieke campus Ekkelgarden) op de site Salvator in de Salvatorstraat 20 in Hasselt </t>
  </si>
  <si>
    <t>Gewijzigd akkoord 15/03/2024</t>
  </si>
  <si>
    <t>102-ZH326</t>
  </si>
  <si>
    <t xml:space="preserve">Mol  </t>
  </si>
  <si>
    <t>Heilig Hart Ziekenhuis vzw</t>
  </si>
  <si>
    <t>Heilig Hartziekenhuis</t>
  </si>
  <si>
    <t>nieuwbouw (vervanging) van een operatiekwartier, ondersteunende diensten (kleedruimten personeel), oncologisch dagziekenhuis en geriatrisch dagziekenhuis, beddenhuis voor geriatrie, apotheek en keuken in het Heilig Hart Ziekenhuis in de Gasthuisstraat 1 in Mol</t>
  </si>
  <si>
    <t>961-ZH297</t>
  </si>
  <si>
    <t>Psychiatrisch Ziekenhuis Heilig Hart</t>
  </si>
  <si>
    <t>nieuwbouw van het project CURAM: deel A: crisiseenheid met 20 A- bedden en deel B: De Wending 1 met 32 A-bedden en 25 a(d)-plaatsen, afdeling voor verslavingszorg in de Poperingseweg 16 te Ieper</t>
  </si>
  <si>
    <t>Gewijzigd akkoord 27/05/2024</t>
  </si>
  <si>
    <t>952-ZH315
deelproject 1</t>
  </si>
  <si>
    <t>Medisch Centrum Sint-Jozef vzw</t>
  </si>
  <si>
    <t>Medisch Centrum Sint-Jozef</t>
  </si>
  <si>
    <t>nieuwbouw voor 56 bedden en 24 plaatsen dagziekenhuis (capaciteitsvervanging) , uitbreiding van de keuken, nieuwbouw van het Medisch Technisch Centrum op de Campus Zuid - fase 1 - voor het Medisch Centrum Sint-Jozef in de Abdijstraat 2 in Bilzen</t>
  </si>
  <si>
    <t>952-ZH315
deelproject 2</t>
  </si>
  <si>
    <t>ingrijpende duurzame verbouwing van het revalidatiecentrum en verbouwing van het Abdissenhuis met uitbreiding voor het cafetaria voor het Medisch Centrum Sint-Jozef in de Abdijstraat 2 in Bilzen</t>
  </si>
  <si>
    <t>959-ZH333</t>
  </si>
  <si>
    <t>Karus vzw</t>
  </si>
  <si>
    <t>Psychatrisch Centrum Caritas</t>
  </si>
  <si>
    <t>nieuwbouw van een crisisafdeling (high security) met inbegrip van een high intensive care en medium care tot low security afdeling met 60 A-bedden en 10 a(d)-plaatsen (allemaal capaciteitsvervanging) voor het Psychiatrisch Centrum Caritas in de Caritasstraat 76 in Melle</t>
  </si>
  <si>
    <t>Organisatietype</t>
  </si>
  <si>
    <t>UZ</t>
  </si>
  <si>
    <t>RZ</t>
  </si>
  <si>
    <r>
      <t>Toestelfinanciering ziekenhuizen</t>
    </r>
    <r>
      <rPr>
        <sz val="11"/>
        <rFont val="Calibri"/>
        <family val="2"/>
        <scheme val="minor"/>
      </rPr>
      <t>: Het VIPA verstrekt een forfaitaire betoelaging voor volgende zware medische apparatuur in de ziekenhuizen:</t>
    </r>
  </si>
  <si>
    <t>- Bestralingsapparaat: een apparaat dat geïnstalleerd is bij een dienst voor radiotherapie</t>
  </si>
  <si>
    <t>- NMR: een magnetische resonantietomograaf</t>
  </si>
  <si>
    <t>- PET-scanner</t>
  </si>
  <si>
    <t>Erk. Nr.</t>
  </si>
  <si>
    <t>Type</t>
  </si>
  <si>
    <t>Ziekenhuis aan de Stroom</t>
  </si>
  <si>
    <t>Algemeen Ziekenhuis Sint-Blasius</t>
  </si>
  <si>
    <t>Dendermonde</t>
  </si>
  <si>
    <t>Algemeen Ziekenhuis Maria-Middelares</t>
  </si>
  <si>
    <t>Algemeen Ziekenhuis Sint-Maarten</t>
  </si>
  <si>
    <t>AZ Alma</t>
  </si>
  <si>
    <t>TOTAAL</t>
  </si>
  <si>
    <t>AZ Sint-Jan Brugge</t>
  </si>
  <si>
    <t>Regionaal Ziekenhuis Jan Yperman</t>
  </si>
  <si>
    <t>Algemeen Ziekenhuis Turnhout</t>
  </si>
  <si>
    <t>Lier</t>
  </si>
  <si>
    <t xml:space="preserve">AZ Rivierenland </t>
  </si>
  <si>
    <t>Algemeen Ziekenhuis Sint-Maria</t>
  </si>
  <si>
    <t>Halle</t>
  </si>
  <si>
    <t>Regionaal Ziekenhuis Heilig Hart</t>
  </si>
  <si>
    <t>Algemeen Ziekenhuis Heilig Hart</t>
  </si>
  <si>
    <t xml:space="preserve">Algemeen Ziekenhuis Delta </t>
  </si>
  <si>
    <t>Sint-Jozefskliniek</t>
  </si>
  <si>
    <t>Onze-Lieve-Vrouwziekenhuis</t>
  </si>
  <si>
    <t>Sint-Vincentiusziekenhuis</t>
  </si>
  <si>
    <t>Algemeen Ziekenhuis Sint-Lucas</t>
  </si>
  <si>
    <t>Assebroek - Brugge</t>
  </si>
  <si>
    <t>UZ Brussel</t>
  </si>
  <si>
    <t>Jette</t>
  </si>
  <si>
    <t>Algemeen Ziekenhuis Oudenaarde</t>
  </si>
  <si>
    <t xml:space="preserve">AV A.S.Z. </t>
  </si>
  <si>
    <t>Algemeen Ziekenhuis Jan Portaels Vilvoorde</t>
  </si>
  <si>
    <t>Algemeen Ziekenhuis Sint-Elisabeth</t>
  </si>
  <si>
    <t>Jessa Ziekenhuis A.V.</t>
  </si>
  <si>
    <t>AZ Sint-Lucas</t>
  </si>
  <si>
    <t>UZ Antwerpen</t>
  </si>
  <si>
    <t>Herentals</t>
  </si>
  <si>
    <t xml:space="preserve">AZ West </t>
  </si>
  <si>
    <t>UZ Leuven</t>
  </si>
  <si>
    <t>Ziekenhuis Oost-Limburg</t>
  </si>
  <si>
    <t>Algemeen Ziekenhuis Zeno</t>
  </si>
  <si>
    <t>Knokke-Heist</t>
  </si>
  <si>
    <t>Sint-Andriesziekenhuis</t>
  </si>
  <si>
    <t>Tielt</t>
  </si>
  <si>
    <t>Onze-Lieve-Vrouw van Lourdes Ziekenhuis</t>
  </si>
  <si>
    <t>Waregem</t>
  </si>
  <si>
    <t>Algemeen Ziekenhuis Voorkempen</t>
  </si>
  <si>
    <t>Malle</t>
  </si>
  <si>
    <t>Algemeen Ziekenhuis Glorieux</t>
  </si>
  <si>
    <t>AZ VITAZ</t>
  </si>
  <si>
    <t>uz</t>
  </si>
  <si>
    <t>Universitair Ziekenhuis Gent</t>
  </si>
  <si>
    <t>Imeldaziekenhuis</t>
  </si>
  <si>
    <t>Bonheiden</t>
  </si>
  <si>
    <t>Algemeen Ziekenhuis Sint-Dimpna</t>
  </si>
  <si>
    <t>Algemeen Ziekenhuis KLINA</t>
  </si>
  <si>
    <t>Algemeen Ziekenhuis Diest</t>
  </si>
  <si>
    <t>Algemeen Ziekenhuis Jan Palfijn</t>
  </si>
  <si>
    <t>Sint-Trudo ziekenhuis</t>
  </si>
  <si>
    <t>Algemeen Ziekenhuis Vesalius</t>
  </si>
  <si>
    <t>Tongeren</t>
  </si>
  <si>
    <t>Ziekenhuis Oost-Limburg Autonome Verzorgingsinstelling</t>
  </si>
  <si>
    <t>Maria Ziekenhuis Noord-Limburg</t>
  </si>
  <si>
    <t>Pelt</t>
  </si>
  <si>
    <r>
      <t>Instandhoudingsforfait ziekenhuizen:</t>
    </r>
    <r>
      <rPr>
        <sz val="11"/>
        <rFont val="Calibri"/>
        <family val="2"/>
        <scheme val="minor"/>
      </rPr>
      <t xml:space="preserve"> Die financiering moet het voor de ziekenhuizen mogelijk maken om hun bestaande infrastructuur d.m.v. onderhoudsinvesteringen kwalitatief op peil te houden. Het forfait wordt berekend en evolueert op basis van een aantal parameters (bv. aantal operatiekwartieren, aantal bedden) en wordt automatisch uitbetaald zonder aanvraagprocedure. De aanrekening op de VIPA-kredieten gebeurt op het moment van de uitbetaling.</t>
    </r>
  </si>
  <si>
    <t>Algemeen Ziekenhuis Monica</t>
  </si>
  <si>
    <t>Psychiatrisch Ziekenhuis Heilige Familie</t>
  </si>
  <si>
    <t>Fusieziekenhuis Psychiatrisch Centrum Dr. Guislain</t>
  </si>
  <si>
    <t>Kliniek Sint-Jozef, Centrum voor Psychiatrie en Psychotherapie</t>
  </si>
  <si>
    <t>Pittem</t>
  </si>
  <si>
    <t>Multiversum</t>
  </si>
  <si>
    <t>OPZC Rekem</t>
  </si>
  <si>
    <t>Rekem Lanaken</t>
  </si>
  <si>
    <t xml:space="preserve">PZ Frapello </t>
  </si>
  <si>
    <t>Psychiatrisch Ziekenhuis en Revalidatiecentrum Sint-Hiëronymus</t>
  </si>
  <si>
    <t>Psychiatrisch Ziekenhuis Bethaniënhuis</t>
  </si>
  <si>
    <t xml:space="preserve">Openbaar Psychiatrisch Zorgcentrum Geel </t>
  </si>
  <si>
    <t>Psychiatrische Kliniek Sint-Annendael</t>
  </si>
  <si>
    <t>Z.org KU Leuven</t>
  </si>
  <si>
    <t>Kortenberg</t>
  </si>
  <si>
    <t>Psychiatrische Kliniek Sint-Alexius</t>
  </si>
  <si>
    <t>Psychiatrische Kliniek Broeders Alexianen</t>
  </si>
  <si>
    <t xml:space="preserve">PZ St Jan </t>
  </si>
  <si>
    <t>Psychiatrisch Centrum Caritas</t>
  </si>
  <si>
    <t>PZ Sint-Lucia</t>
  </si>
  <si>
    <t>Psychiatrisch Centrum Onze-Lieve-Vrouw van Vrede</t>
  </si>
  <si>
    <t>Psychiatrisch Ziekenhuis Duffel</t>
  </si>
  <si>
    <t>Universitair Psychiatrisch Centrum Sint-Kamillus</t>
  </si>
  <si>
    <t>Bierbeek</t>
  </si>
  <si>
    <t>Psychiatrisch Centrum Sint-Amandus</t>
  </si>
  <si>
    <t>Psychotherapeutisch Centrum Rustenburg</t>
  </si>
  <si>
    <t>Psychiatrisch Ziekenhuis Ariadne</t>
  </si>
  <si>
    <t>Kinderpsychiatrisch Centrum Genk</t>
  </si>
  <si>
    <t>Psychiatrisch Ziekenhuis  ASSTER</t>
  </si>
  <si>
    <t>Psychiatrische Centra Gent - Sleidinge</t>
  </si>
  <si>
    <t>PSC Elsene</t>
  </si>
  <si>
    <t>Verpleeginrichting De Dennen</t>
  </si>
  <si>
    <t xml:space="preserve">Zorgband Leie &amp; Schelde </t>
  </si>
  <si>
    <t>Merelbeke</t>
  </si>
  <si>
    <t>Revalidatie &amp; MS Centrum</t>
  </si>
  <si>
    <t xml:space="preserve">Revalidatieziekenhuis ReVarte </t>
  </si>
  <si>
    <t>Ziekenhuis Inkendaal-Koninklijke Instelling</t>
  </si>
  <si>
    <t>Vlezenbeek</t>
  </si>
  <si>
    <t>Koningin Elisabeth Instituut (KEI)</t>
  </si>
  <si>
    <t>Revalidatieziekenhuis IMBO</t>
  </si>
  <si>
    <t>Multiple Sclerose Kliniek</t>
  </si>
  <si>
    <t>Melsbroek</t>
  </si>
  <si>
    <t>Goedgekeurde projecten renteloze energieleningen van 1 januari tot 31 december 2024</t>
  </si>
  <si>
    <r>
      <t>Renteloze energieleningen:</t>
    </r>
    <r>
      <rPr>
        <sz val="11"/>
        <rFont val="Calibri"/>
        <family val="2"/>
        <scheme val="minor"/>
      </rPr>
      <t xml:space="preserve"> stimulans voor energiebesparende investeringen voor welzijns-en zorgvoorzieningen. De renteloze energielening richt zich tot alle voorzieningen uit de welzijns-en zorgsector. De leningen financieren klimaatmaatregelen waarvoor een energiescan of energie-audit door het Vlaams Energiebedrijf (VEB) werd uitgevoerd. In het kader van de staatssteunregels wordt ook hoogte van de steuncomponent (de totale toegekende staatssteun) ofwel het bruto-subsidie-equivalent berekend. Bij een inbreuk op de staatssteunregels (in hoofdzaak bij een ongeoorloofde bestemmingswijziging zoals in het leningcontract zal worden bepaald) zal het bruto-subsidie-equivalent pro rato temporis de gelopen looptijd van de leningsovereenkomst worden teruggevorderd. Het bedrag van de financieringstoezegging kan nog neerwaarts worden bijgesteld o.b.v. de aangeleverde facturen.</t>
    </r>
  </si>
  <si>
    <t>Klimaatscore*</t>
  </si>
  <si>
    <t>Terugverdientijd 
(in jaren)
(*met subsidie)</t>
  </si>
  <si>
    <t>Bedrag financierings-toezegging</t>
  </si>
  <si>
    <t>Bruto subsidie-equivalent</t>
  </si>
  <si>
    <t>Datum financierings-toezegging</t>
  </si>
  <si>
    <t xml:space="preserve">Overzicht per financierings-toezegging </t>
  </si>
  <si>
    <t>Looptijd 
(in maanden)</t>
  </si>
  <si>
    <t>23FT02001</t>
  </si>
  <si>
    <t>Zorgvereniging Mintus</t>
  </si>
  <si>
    <t>WZC Zeventorentjes</t>
  </si>
  <si>
    <t>7,9*</t>
  </si>
  <si>
    <t>23FT02003</t>
  </si>
  <si>
    <t>Herdershove</t>
  </si>
  <si>
    <t>3,9*</t>
  </si>
  <si>
    <t>23FT02004</t>
  </si>
  <si>
    <t>Zorgband Leie en Schelde</t>
  </si>
  <si>
    <t>Provinciaal zorgcentrum Lemberge</t>
  </si>
  <si>
    <t>5,9*</t>
  </si>
  <si>
    <t>23FT02005</t>
  </si>
  <si>
    <t>8,3*</t>
  </si>
  <si>
    <t>Zwevegem</t>
  </si>
  <si>
    <t>23FT02006</t>
  </si>
  <si>
    <t>Mariawende</t>
  </si>
  <si>
    <t>2,8*</t>
  </si>
  <si>
    <t>23FT02008</t>
  </si>
  <si>
    <t>WZC Sint Anna</t>
  </si>
  <si>
    <t>3,1*</t>
  </si>
  <si>
    <t>23FT02009</t>
  </si>
  <si>
    <t>7,4*</t>
  </si>
  <si>
    <t>Lochristi</t>
  </si>
  <si>
    <t>23FT02010</t>
  </si>
  <si>
    <t>9,4*</t>
  </si>
  <si>
    <t>Nieuwpoort</t>
  </si>
  <si>
    <t>23FT02011</t>
  </si>
  <si>
    <t>WZC Home Vrijzicht vzw</t>
  </si>
  <si>
    <t>Home Vrijzicht Residentie</t>
  </si>
  <si>
    <t>7,5*</t>
  </si>
  <si>
    <t>23FT02012</t>
  </si>
  <si>
    <t>7,6*</t>
  </si>
  <si>
    <t>23FT02016</t>
  </si>
  <si>
    <t>Dagverzorgingscentrum</t>
  </si>
  <si>
    <t>Serviceresidentie Kloosterhof</t>
  </si>
  <si>
    <t>23FT02018</t>
  </si>
  <si>
    <t>rusthuis Pallieter</t>
  </si>
  <si>
    <t>8*</t>
  </si>
  <si>
    <t>As</t>
  </si>
  <si>
    <t>9,5*</t>
  </si>
  <si>
    <t>23FT02019</t>
  </si>
  <si>
    <t>VZW Veilige Have</t>
  </si>
  <si>
    <t>18*</t>
  </si>
  <si>
    <t>23FT02028</t>
  </si>
  <si>
    <t>Machelen (Brab.)</t>
  </si>
  <si>
    <t>wzc woonhave + wzc zorghave</t>
  </si>
  <si>
    <t>23FT02030</t>
  </si>
  <si>
    <t>MIVALTI</t>
  </si>
  <si>
    <t>Centrum voor gehandicaptenzorg</t>
  </si>
  <si>
    <t>5,7*</t>
  </si>
  <si>
    <t>23FT02034</t>
  </si>
  <si>
    <t>De Ark te Brussel</t>
  </si>
  <si>
    <t>24FT04001</t>
  </si>
  <si>
    <t>Woonzorgcentrum Zilverbos</t>
  </si>
  <si>
    <t>9060 Zelzate</t>
  </si>
  <si>
    <t>Spouwmuur</t>
  </si>
  <si>
    <t>5*</t>
  </si>
  <si>
    <t>24FT04002</t>
  </si>
  <si>
    <t>Woonzorgcentrum H.Hart</t>
  </si>
  <si>
    <t>9700 Oudenaarde</t>
  </si>
  <si>
    <t>Huis 52</t>
  </si>
  <si>
    <t>4,9*</t>
  </si>
  <si>
    <t>24FT04006</t>
  </si>
  <si>
    <t>Woonzorgcentra Ocura</t>
  </si>
  <si>
    <t>3500 HASSELT</t>
  </si>
  <si>
    <t>Comfort</t>
  </si>
  <si>
    <t>6,2*</t>
  </si>
  <si>
    <t>24FT04007</t>
  </si>
  <si>
    <t>9968 Bassevelde</t>
  </si>
  <si>
    <t>Gruuthuse</t>
  </si>
  <si>
    <t>24FT04008</t>
  </si>
  <si>
    <t>Woonzorgcentrum Sint-Carolus</t>
  </si>
  <si>
    <t>1742 Ternat</t>
  </si>
  <si>
    <t>24,7*</t>
  </si>
  <si>
    <t>24FT04009</t>
  </si>
  <si>
    <t>Woonzorgcentrum Sint-Felix</t>
  </si>
  <si>
    <t>1540 Herne</t>
  </si>
  <si>
    <t>DE ARK TE BRUSSEL</t>
  </si>
  <si>
    <t>Studiowerking De Ark</t>
  </si>
  <si>
    <t>24FT04010</t>
  </si>
  <si>
    <t>Huize Stracke</t>
  </si>
  <si>
    <t>2530 Boechout</t>
  </si>
  <si>
    <t>24FT04012</t>
  </si>
  <si>
    <t>9820 Merelbeke</t>
  </si>
  <si>
    <t>7*</t>
  </si>
  <si>
    <t>24FT04013</t>
  </si>
  <si>
    <t>3740 Bilzen</t>
  </si>
  <si>
    <t>10,4*</t>
  </si>
  <si>
    <t>24FT04014</t>
  </si>
  <si>
    <t>24FT04021</t>
  </si>
  <si>
    <t>3800 Sint-Truiden</t>
  </si>
  <si>
    <t>5,6*</t>
  </si>
  <si>
    <t>24FT04023</t>
  </si>
  <si>
    <t>Z.Org KU Leuven (UPC KUL)</t>
  </si>
  <si>
    <t>3000 Leuven</t>
  </si>
  <si>
    <t>Dagcentrum De Ark te Brussel</t>
  </si>
  <si>
    <t>Totaal verleende renteloze energieleningen</t>
  </si>
  <si>
    <t>2*</t>
  </si>
  <si>
    <t>1*</t>
  </si>
  <si>
    <t>2,2*</t>
  </si>
  <si>
    <t>Zorginstelling</t>
  </si>
  <si>
    <t>MFC De Ark</t>
  </si>
  <si>
    <t>2,6*</t>
  </si>
  <si>
    <t>5,3*</t>
  </si>
  <si>
    <t>1,5*</t>
  </si>
  <si>
    <t>2,5*</t>
  </si>
  <si>
    <t>WZC Zilverbos Zelzate</t>
  </si>
  <si>
    <t>Campus H.Hart</t>
  </si>
  <si>
    <t>WZC Ocura Beringen 1950</t>
  </si>
  <si>
    <t>WZC Huize Stracke</t>
  </si>
  <si>
    <t>Gebouwen 28, 29, 30, 31, 34, 35</t>
  </si>
  <si>
    <t>Kloosterhof Pamele</t>
  </si>
  <si>
    <t>Psychiatrisch centrum</t>
  </si>
  <si>
    <t>Campus Stad - gebouw H</t>
  </si>
  <si>
    <t>UPC KU Leuven campus Kortenberg</t>
  </si>
  <si>
    <t>* Voor de berekening van de klimaatscore werd het maximale subsidiebedrag vervangen door het theoretisch beschikbaar bedrag aan renteloze energielening (na eventuele aftrek subsidie en na eventuele correctie voor fossiele brandstoffen)</t>
  </si>
  <si>
    <t>** het bruto-subsidie-equivalent wordt bepaald door de formule:</t>
  </si>
  <si>
    <t>Waarbij:</t>
  </si>
  <si>
    <t>23K012</t>
  </si>
  <si>
    <t>Centrum Algemeen Welzijnswerk Centraal-West-Vlaanderen</t>
  </si>
  <si>
    <t>ingrijpende duurzame verbouwing voor 10 studio' s en kantoorruimte voor het Centrum Algemeen Welzijnswerk Centraal-West-Vlaanderen in de provincie West-Vlaanderen</t>
  </si>
  <si>
    <t>nieuwbouw van een crisisopvangcentrum en inloopcentrum (5 studio's en multifunctioneel dagverblijf) voor 10 personen in de provincie Vlaams-Brabant</t>
  </si>
  <si>
    <t>Goedgekeurde projecten toestelfinanciering van 1 januari tot 31 december 2024</t>
  </si>
  <si>
    <t>Goedgekeurde projecten instandhoudingsforfait van 1 januari tot 31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</si>
</sst>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m/yyyy;@"/>
    <numFmt numFmtId="165" formatCode="dd\-mm\-yy;@"/>
    <numFmt numFmtId="166" formatCode="#,##0.00\ [$€-1];[Red]\-#,##0.00\ [$€-1]"/>
    <numFmt numFmtId="167" formatCode="#,##0.00_ ;[Red]\-#,##0.00\ "/>
  </numFmts>
  <fonts count="57" x14ac:knownFonts="1">
    <font>
      <sz val="11"/>
      <color theme="1"/>
      <name val="Calibri"/>
      <family val="2"/>
      <scheme val="minor"/>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Calibri"/>
      <family val="2"/>
      <scheme val="minor"/>
    </font>
    <font>
      <sz val="12"/>
      <color theme="1"/>
      <name val="Calibri"/>
      <family val="2"/>
      <scheme val="minor"/>
    </font>
    <font>
      <b/>
      <sz val="12"/>
      <color theme="1"/>
      <name val="Calibri"/>
      <family val="2"/>
      <scheme val="minor"/>
    </font>
    <font>
      <b/>
      <sz val="18"/>
      <color rgb="FF83A729"/>
      <name val="Calibri"/>
      <family val="2"/>
      <scheme val="minor"/>
    </font>
    <font>
      <sz val="10"/>
      <name val="Calibri"/>
      <family val="2"/>
      <scheme val="minor"/>
    </font>
    <font>
      <sz val="10"/>
      <color theme="1"/>
      <name val="Calibri"/>
      <family val="2"/>
      <scheme val="minor"/>
    </font>
    <font>
      <b/>
      <sz val="10"/>
      <color theme="0" tint="-4.9989318521683403E-2"/>
      <name val="Calibri"/>
      <family val="2"/>
      <scheme val="minor"/>
    </font>
    <font>
      <sz val="8"/>
      <color theme="1"/>
      <name val="Calibri"/>
      <family val="2"/>
      <scheme val="minor"/>
    </font>
    <font>
      <sz val="11"/>
      <name val="Calibri"/>
      <family val="2"/>
      <scheme val="minor"/>
    </font>
    <font>
      <sz val="10"/>
      <color theme="1"/>
      <name val="Calibri"/>
      <family val="2"/>
    </font>
    <font>
      <sz val="10"/>
      <name val="Calibri"/>
      <family val="2"/>
    </font>
    <font>
      <b/>
      <sz val="12"/>
      <color rgb="FFFFFF99"/>
      <name val="Calibri"/>
      <family val="2"/>
      <scheme val="minor"/>
    </font>
    <font>
      <b/>
      <sz val="10"/>
      <color theme="0"/>
      <name val="Calibri"/>
      <family val="2"/>
      <scheme val="minor"/>
    </font>
    <font>
      <b/>
      <sz val="11"/>
      <name val="Calibri"/>
      <family val="2"/>
      <scheme val="minor"/>
    </font>
    <font>
      <sz val="10"/>
      <color theme="1"/>
      <name val="Calibri"/>
      <family val="2"/>
    </font>
    <font>
      <b/>
      <sz val="10"/>
      <color theme="1"/>
      <name val="Calibri"/>
      <family val="2"/>
      <scheme val="minor"/>
    </font>
    <font>
      <sz val="10"/>
      <color rgb="FF000000"/>
      <name val="Calibri"/>
      <family val="2"/>
      <scheme val="minor"/>
    </font>
    <font>
      <sz val="11"/>
      <color theme="1"/>
      <name val="Calibri"/>
      <family val="2"/>
    </font>
    <font>
      <b/>
      <sz val="10"/>
      <color rgb="FFFFFFFF"/>
      <name val="Calibri"/>
      <family val="2"/>
      <scheme val="minor"/>
    </font>
    <font>
      <b/>
      <sz val="10"/>
      <color rgb="FF000000"/>
      <name val="Calibri"/>
      <family val="2"/>
      <scheme val="minor"/>
    </font>
    <font>
      <sz val="11"/>
      <color rgb="FF000000"/>
      <name val="Calibri"/>
      <family val="2"/>
      <scheme val="minor"/>
    </font>
    <font>
      <u/>
      <sz val="11"/>
      <color theme="10"/>
      <name val="Calibri"/>
      <family val="2"/>
      <scheme val="minor"/>
    </font>
    <font>
      <u/>
      <sz val="10"/>
      <name val="Calibri"/>
      <family val="2"/>
      <scheme val="minor"/>
    </font>
    <font>
      <b/>
      <sz val="10"/>
      <name val="Calibri"/>
      <family val="2"/>
      <scheme val="minor"/>
    </font>
    <font>
      <b/>
      <i/>
      <sz val="10"/>
      <color theme="1"/>
      <name val="Calibri"/>
      <family val="2"/>
      <scheme val="minor"/>
    </font>
    <font>
      <b/>
      <sz val="11"/>
      <color rgb="FFFFFFFF"/>
      <name val="Calibri"/>
      <family val="2"/>
      <scheme val="minor"/>
    </font>
    <font>
      <b/>
      <sz val="12"/>
      <color rgb="FF000000"/>
      <name val="Calibri"/>
      <family val="2"/>
      <scheme val="minor"/>
    </font>
    <font>
      <sz val="12"/>
      <color rgb="FF000000"/>
      <name val="Calibri"/>
      <family val="2"/>
      <scheme val="minor"/>
    </font>
    <font>
      <sz val="8"/>
      <name val="Calibri"/>
      <family val="2"/>
      <scheme val="minor"/>
    </font>
    <font>
      <b/>
      <i/>
      <sz val="11"/>
      <color theme="1"/>
      <name val="Calibri"/>
      <family val="2"/>
      <scheme val="minor"/>
    </font>
    <font>
      <b/>
      <i/>
      <sz val="12"/>
      <color theme="1"/>
      <name val="Calibri"/>
      <family val="2"/>
      <scheme val="minor"/>
    </font>
    <font>
      <sz val="10"/>
      <color rgb="FF1C1A15"/>
      <name val="Calibri"/>
      <family val="2"/>
      <scheme val="minor"/>
    </font>
    <font>
      <i/>
      <sz val="10"/>
      <color theme="1"/>
      <name val="Calibri"/>
      <family val="2"/>
      <scheme val="minor"/>
    </font>
    <font>
      <sz val="11"/>
      <color rgb="FF000000"/>
      <name val="Calibri"/>
      <family val="2"/>
    </font>
    <font>
      <sz val="11"/>
      <color rgb="FF000000"/>
      <name val="Aptos Narrow"/>
      <family val="2"/>
    </font>
    <font>
      <sz val="11"/>
      <name val="Calibri"/>
      <family val="2"/>
    </font>
    <font>
      <sz val="10"/>
      <color rgb="FF333333"/>
      <name val="Segoe UI"/>
      <family val="2"/>
    </font>
    <font>
      <b/>
      <i/>
      <sz val="10"/>
      <color theme="1"/>
      <name val="Calibri"/>
      <family val="2"/>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rgb="FF83A729"/>
        <bgColor indexed="64"/>
      </patternFill>
    </fill>
    <fill>
      <patternFill patternType="solid">
        <fgColor theme="0" tint="-0.249977111117893"/>
        <bgColor indexed="64"/>
      </patternFill>
    </fill>
    <fill>
      <patternFill patternType="solid">
        <fgColor theme="0"/>
        <bgColor indexed="64"/>
      </patternFill>
    </fill>
    <fill>
      <patternFill patternType="solid">
        <fgColor rgb="FFFFFF99"/>
        <bgColor indexed="64"/>
      </patternFill>
    </fill>
    <fill>
      <patternFill patternType="solid">
        <fgColor theme="0"/>
        <bgColor rgb="FF000000"/>
      </patternFill>
    </fill>
    <fill>
      <patternFill patternType="solid">
        <fgColor rgb="FF83A729"/>
        <bgColor rgb="FF000000"/>
      </patternFill>
    </fill>
    <fill>
      <patternFill patternType="solid">
        <fgColor rgb="FFB7DEE8"/>
        <bgColor rgb="FF000000"/>
      </patternFill>
    </fill>
    <fill>
      <patternFill patternType="solid">
        <fgColor rgb="FF92D050"/>
        <bgColor indexed="64"/>
      </patternFill>
    </fill>
    <fill>
      <patternFill patternType="solid">
        <fgColor rgb="FF9BBB59"/>
        <bgColor rgb="FF000000"/>
      </patternFill>
    </fill>
    <fill>
      <patternFill patternType="solid">
        <fgColor rgb="FF00B0F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rgb="FFCCFF3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4">
    <xf numFmtId="0" fontId="0" fillId="0" borderId="0"/>
    <xf numFmtId="0" fontId="1" fillId="0" borderId="0"/>
    <xf numFmtId="0" fontId="3" fillId="0" borderId="0" applyNumberForma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2" fillId="8"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40" fillId="0" borderId="0" applyNumberFormat="0" applyFill="0" applyBorder="0" applyAlignment="0" applyProtection="0"/>
  </cellStyleXfs>
  <cellXfs count="332">
    <xf numFmtId="0" fontId="0" fillId="0" borderId="0" xfId="0"/>
    <xf numFmtId="0" fontId="24" fillId="0" borderId="1" xfId="0" applyFont="1" applyBorder="1" applyAlignment="1">
      <alignment horizontal="left" vertical="center" wrapText="1"/>
    </xf>
    <xf numFmtId="0" fontId="24" fillId="0" borderId="0" xfId="0" applyFont="1" applyAlignment="1">
      <alignment horizontal="left" vertical="center"/>
    </xf>
    <xf numFmtId="0" fontId="24" fillId="37" borderId="1" xfId="0" applyFont="1" applyFill="1" applyBorder="1" applyAlignment="1">
      <alignment horizontal="left" vertical="center" wrapText="1"/>
    </xf>
    <xf numFmtId="0" fontId="2" fillId="0" borderId="0" xfId="0" applyFont="1" applyAlignment="1">
      <alignment horizontal="left" vertical="center"/>
    </xf>
    <xf numFmtId="0" fontId="24" fillId="0" borderId="0" xfId="0" applyFont="1" applyAlignment="1">
      <alignment horizontal="left" vertical="center" wrapText="1"/>
    </xf>
    <xf numFmtId="0" fontId="26" fillId="0" borderId="0" xfId="0" applyFont="1" applyAlignment="1">
      <alignment horizontal="left" vertical="center"/>
    </xf>
    <xf numFmtId="4" fontId="2" fillId="0" borderId="0" xfId="0" applyNumberFormat="1" applyFont="1" applyAlignment="1">
      <alignment horizontal="left" vertical="center"/>
    </xf>
    <xf numFmtId="4" fontId="24" fillId="0" borderId="0" xfId="0" applyNumberFormat="1" applyFont="1" applyAlignment="1">
      <alignment horizontal="right" vertical="center"/>
    </xf>
    <xf numFmtId="4" fontId="2" fillId="0" borderId="0" xfId="0" applyNumberFormat="1" applyFont="1" applyAlignment="1">
      <alignment horizontal="right" vertical="center"/>
    </xf>
    <xf numFmtId="0" fontId="27" fillId="0" borderId="0" xfId="0" applyFont="1" applyAlignment="1">
      <alignment horizontal="right" vertical="center"/>
    </xf>
    <xf numFmtId="4" fontId="24" fillId="0" borderId="0" xfId="0" applyNumberFormat="1" applyFont="1" applyAlignment="1">
      <alignment horizontal="left" vertical="center"/>
    </xf>
    <xf numFmtId="4" fontId="24" fillId="0" borderId="0" xfId="0" applyNumberFormat="1" applyFont="1" applyAlignment="1">
      <alignment horizontal="left" vertical="center" wrapText="1"/>
    </xf>
    <xf numFmtId="4" fontId="19" fillId="33" borderId="1" xfId="1" applyNumberFormat="1" applyFont="1" applyFill="1" applyBorder="1" applyAlignment="1">
      <alignment horizontal="right" vertical="center" wrapText="1"/>
    </xf>
    <xf numFmtId="14" fontId="24" fillId="37" borderId="1" xfId="0" applyNumberFormat="1" applyFont="1" applyFill="1" applyBorder="1" applyAlignment="1">
      <alignment horizontal="right" vertical="center" wrapText="1"/>
    </xf>
    <xf numFmtId="4" fontId="24" fillId="0" borderId="1" xfId="0" applyNumberFormat="1" applyFont="1" applyBorder="1" applyAlignment="1">
      <alignment horizontal="right" vertical="center"/>
    </xf>
    <xf numFmtId="0" fontId="23" fillId="0" borderId="0" xfId="0" applyFont="1" applyAlignment="1">
      <alignment horizontal="right" vertical="center"/>
    </xf>
    <xf numFmtId="0" fontId="20" fillId="0" borderId="0" xfId="0" applyFont="1" applyAlignment="1">
      <alignment horizontal="left" vertical="center" wrapText="1"/>
    </xf>
    <xf numFmtId="0" fontId="19" fillId="36" borderId="1" xfId="1" applyFont="1" applyFill="1" applyBorder="1" applyAlignment="1">
      <alignment horizontal="right" vertical="center" wrapText="1"/>
    </xf>
    <xf numFmtId="0" fontId="20" fillId="0" borderId="0" xfId="0" applyFont="1" applyAlignment="1">
      <alignment horizontal="left" vertical="center"/>
    </xf>
    <xf numFmtId="0" fontId="20" fillId="0" borderId="0" xfId="0" applyFont="1" applyAlignment="1">
      <alignment horizontal="right" vertical="center" wrapText="1"/>
    </xf>
    <xf numFmtId="0" fontId="19" fillId="36" borderId="14" xfId="1" applyFont="1" applyFill="1" applyBorder="1" applyAlignment="1">
      <alignment horizontal="right" vertical="center" wrapText="1"/>
    </xf>
    <xf numFmtId="0" fontId="0" fillId="0" borderId="0" xfId="0" applyAlignment="1">
      <alignment horizontal="center" vertical="center" wrapText="1"/>
    </xf>
    <xf numFmtId="0" fontId="24" fillId="0" borderId="0" xfId="0" applyFont="1"/>
    <xf numFmtId="0" fontId="0" fillId="0" borderId="0" xfId="0" applyAlignment="1">
      <alignment horizontal="left" vertical="center" wrapText="1"/>
    </xf>
    <xf numFmtId="0" fontId="0" fillId="0" borderId="0" xfId="0" applyAlignment="1">
      <alignment horizontal="left"/>
    </xf>
    <xf numFmtId="4" fontId="24" fillId="37" borderId="1" xfId="0" applyNumberFormat="1" applyFont="1" applyFill="1" applyBorder="1" applyAlignment="1">
      <alignment horizontal="right" vertical="center" wrapText="1"/>
    </xf>
    <xf numFmtId="0" fontId="0" fillId="0" borderId="0" xfId="0" applyAlignment="1">
      <alignment horizontal="left" vertical="top" wrapText="1"/>
    </xf>
    <xf numFmtId="0" fontId="2" fillId="0" borderId="0" xfId="0" applyFont="1" applyAlignment="1">
      <alignment horizontal="left" vertical="center" wrapText="1"/>
    </xf>
    <xf numFmtId="0" fontId="24" fillId="0" borderId="1" xfId="0" applyFont="1" applyBorder="1" applyAlignment="1">
      <alignment horizontal="left" vertical="center"/>
    </xf>
    <xf numFmtId="0" fontId="24" fillId="0" borderId="1" xfId="0" applyFont="1" applyBorder="1"/>
    <xf numFmtId="4" fontId="24" fillId="0" borderId="1" xfId="0" applyNumberFormat="1" applyFont="1" applyBorder="1"/>
    <xf numFmtId="4" fontId="33" fillId="0" borderId="0" xfId="0" applyNumberFormat="1" applyFont="1" applyAlignment="1">
      <alignment horizontal="left" vertical="center"/>
    </xf>
    <xf numFmtId="4" fontId="21" fillId="33" borderId="14" xfId="0" applyNumberFormat="1" applyFont="1" applyFill="1" applyBorder="1" applyAlignment="1">
      <alignment horizontal="right" vertical="center" wrapText="1"/>
    </xf>
    <xf numFmtId="4" fontId="34" fillId="0" borderId="1" xfId="0" applyNumberFormat="1" applyFont="1" applyBorder="1"/>
    <xf numFmtId="0" fontId="34" fillId="0" borderId="1" xfId="0" applyFont="1" applyBorder="1" applyAlignment="1">
      <alignment horizontal="center"/>
    </xf>
    <xf numFmtId="4" fontId="34" fillId="0" borderId="1" xfId="0" applyNumberFormat="1" applyFont="1" applyBorder="1" applyAlignment="1">
      <alignment horizontal="right" vertical="center"/>
    </xf>
    <xf numFmtId="0" fontId="21" fillId="33" borderId="14" xfId="0" applyFont="1" applyFill="1" applyBorder="1" applyAlignment="1">
      <alignment horizontal="center" vertical="center" wrapText="1"/>
    </xf>
    <xf numFmtId="4" fontId="0" fillId="0" borderId="0" xfId="0" applyNumberFormat="1" applyAlignment="1">
      <alignment horizontal="center" vertical="center" wrapText="1"/>
    </xf>
    <xf numFmtId="0" fontId="31" fillId="35" borderId="1" xfId="1" applyFont="1" applyFill="1" applyBorder="1" applyAlignment="1">
      <alignment horizontal="left" vertical="top" wrapText="1"/>
    </xf>
    <xf numFmtId="0" fontId="25" fillId="35" borderId="15" xfId="1" applyFont="1" applyFill="1" applyBorder="1" applyAlignment="1">
      <alignment horizontal="left" vertical="top" wrapText="1"/>
    </xf>
    <xf numFmtId="4" fontId="25" fillId="35" borderId="15" xfId="1" applyNumberFormat="1" applyFont="1" applyFill="1" applyBorder="1" applyAlignment="1">
      <alignment horizontal="left" vertical="top" wrapText="1"/>
    </xf>
    <xf numFmtId="0" fontId="25" fillId="35" borderId="1" xfId="1" applyFont="1" applyFill="1" applyBorder="1" applyAlignment="1">
      <alignment horizontal="left" vertical="top" wrapText="1"/>
    </xf>
    <xf numFmtId="0" fontId="36" fillId="0" borderId="0" xfId="0" applyFont="1" applyAlignment="1">
      <alignment horizontal="left" vertical="center"/>
    </xf>
    <xf numFmtId="4" fontId="36" fillId="0" borderId="0" xfId="0" applyNumberFormat="1" applyFont="1" applyAlignment="1">
      <alignment horizontal="right" vertical="center"/>
    </xf>
    <xf numFmtId="4" fontId="2" fillId="0" borderId="0" xfId="0" applyNumberFormat="1" applyFont="1" applyAlignment="1">
      <alignment horizontal="right" vertical="center" wrapText="1"/>
    </xf>
    <xf numFmtId="0" fontId="24" fillId="0" borderId="0" xfId="0" applyFont="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26" fillId="0" borderId="0" xfId="0" applyFont="1" applyAlignment="1">
      <alignment horizontal="left" vertical="center" wrapText="1"/>
    </xf>
    <xf numFmtId="0" fontId="25" fillId="35" borderId="15" xfId="1" applyFont="1" applyFill="1" applyBorder="1" applyAlignment="1">
      <alignment vertical="top" wrapText="1"/>
    </xf>
    <xf numFmtId="4" fontId="28" fillId="0" borderId="0" xfId="0" applyNumberFormat="1" applyFont="1" applyAlignment="1">
      <alignment vertical="center"/>
    </xf>
    <xf numFmtId="0" fontId="28" fillId="0" borderId="0" xfId="0" applyFont="1" applyAlignment="1">
      <alignment vertical="center"/>
    </xf>
    <xf numFmtId="4" fontId="19" fillId="33" borderId="14" xfId="1" applyNumberFormat="1" applyFont="1" applyFill="1" applyBorder="1" applyAlignment="1">
      <alignment horizontal="right" vertical="center" wrapText="1"/>
    </xf>
    <xf numFmtId="164" fontId="25" fillId="35" borderId="15" xfId="1" applyNumberFormat="1" applyFont="1" applyFill="1" applyBorder="1" applyAlignment="1">
      <alignment horizontal="left" vertical="top" wrapText="1"/>
    </xf>
    <xf numFmtId="164" fontId="24" fillId="0" borderId="0" xfId="0" applyNumberFormat="1" applyFont="1" applyAlignment="1">
      <alignment horizontal="right" vertical="center" wrapText="1"/>
    </xf>
    <xf numFmtId="164" fontId="27" fillId="0" borderId="0" xfId="0" applyNumberFormat="1" applyFont="1" applyAlignment="1">
      <alignment horizontal="right" vertical="center"/>
    </xf>
    <xf numFmtId="164" fontId="2" fillId="0" borderId="0" xfId="0" applyNumberFormat="1" applyFont="1" applyAlignment="1">
      <alignment horizontal="left" vertical="center"/>
    </xf>
    <xf numFmtId="164" fontId="28" fillId="0" borderId="0" xfId="0" applyNumberFormat="1" applyFont="1" applyAlignment="1">
      <alignment horizontal="right" vertical="center"/>
    </xf>
    <xf numFmtId="164" fontId="29" fillId="0" borderId="0" xfId="0" applyNumberFormat="1" applyFont="1" applyAlignment="1">
      <alignment horizontal="right" vertical="center"/>
    </xf>
    <xf numFmtId="164" fontId="24" fillId="0" borderId="0" xfId="0" applyNumberFormat="1" applyFont="1" applyAlignment="1">
      <alignment horizontal="left" vertical="center" wrapText="1"/>
    </xf>
    <xf numFmtId="164" fontId="2" fillId="0" borderId="0" xfId="0" applyNumberFormat="1" applyFont="1" applyAlignment="1">
      <alignment horizontal="left" vertical="center" wrapText="1"/>
    </xf>
    <xf numFmtId="164" fontId="2" fillId="0" borderId="0" xfId="0" applyNumberFormat="1" applyFont="1" applyAlignment="1">
      <alignment horizontal="right" vertical="center" wrapText="1"/>
    </xf>
    <xf numFmtId="164" fontId="27" fillId="0" borderId="0" xfId="0" applyNumberFormat="1" applyFont="1" applyAlignment="1">
      <alignment horizontal="right" vertical="center" wrapText="1"/>
    </xf>
    <xf numFmtId="0" fontId="19" fillId="33" borderId="14" xfId="1" applyFont="1" applyFill="1" applyBorder="1" applyAlignment="1">
      <alignment horizontal="center" vertical="center" wrapText="1"/>
    </xf>
    <xf numFmtId="0" fontId="24" fillId="37" borderId="0" xfId="0" applyFont="1" applyFill="1" applyAlignment="1">
      <alignment horizontal="left" vertical="center" wrapText="1"/>
    </xf>
    <xf numFmtId="4" fontId="24" fillId="0" borderId="0" xfId="0" applyNumberFormat="1" applyFont="1"/>
    <xf numFmtId="0" fontId="24" fillId="37" borderId="0" xfId="0" applyFont="1" applyFill="1" applyAlignment="1">
      <alignment horizontal="left" vertical="center"/>
    </xf>
    <xf numFmtId="0" fontId="30" fillId="36" borderId="15" xfId="1" applyFont="1" applyFill="1" applyBorder="1" applyAlignment="1">
      <alignment horizontal="right" vertical="center" wrapText="1"/>
    </xf>
    <xf numFmtId="0" fontId="19" fillId="33" borderId="1" xfId="1" applyFont="1" applyFill="1" applyBorder="1" applyAlignment="1">
      <alignment horizontal="left" vertical="center" wrapText="1"/>
    </xf>
    <xf numFmtId="4" fontId="24" fillId="37" borderId="0" xfId="0" applyNumberFormat="1" applyFont="1" applyFill="1" applyAlignment="1">
      <alignment horizontal="left" vertical="center"/>
    </xf>
    <xf numFmtId="3" fontId="25" fillId="35" borderId="15" xfId="1" applyNumberFormat="1" applyFont="1" applyFill="1" applyBorder="1" applyAlignment="1">
      <alignment horizontal="left" vertical="top" wrapText="1"/>
    </xf>
    <xf numFmtId="3" fontId="19" fillId="33" borderId="14" xfId="1" applyNumberFormat="1" applyFont="1" applyFill="1" applyBorder="1" applyAlignment="1">
      <alignment horizontal="right" vertical="center" wrapText="1"/>
    </xf>
    <xf numFmtId="3" fontId="36" fillId="0" borderId="0" xfId="0" applyNumberFormat="1" applyFont="1" applyAlignment="1">
      <alignment horizontal="right" vertical="center"/>
    </xf>
    <xf numFmtId="3" fontId="26" fillId="0" borderId="0" xfId="0" applyNumberFormat="1" applyFont="1" applyAlignment="1">
      <alignment horizontal="right" vertical="center"/>
    </xf>
    <xf numFmtId="3" fontId="24" fillId="0" borderId="0" xfId="0" applyNumberFormat="1" applyFont="1" applyAlignment="1">
      <alignment horizontal="right" vertical="center" wrapText="1"/>
    </xf>
    <xf numFmtId="3" fontId="2" fillId="0" borderId="0" xfId="0" applyNumberFormat="1" applyFont="1" applyAlignment="1">
      <alignment horizontal="right" vertical="center" wrapText="1"/>
    </xf>
    <xf numFmtId="3" fontId="2" fillId="0" borderId="0" xfId="0" applyNumberFormat="1" applyFont="1" applyAlignment="1">
      <alignment horizontal="right" vertical="center"/>
    </xf>
    <xf numFmtId="3" fontId="21" fillId="33" borderId="14" xfId="0" applyNumberFormat="1" applyFont="1" applyFill="1" applyBorder="1" applyAlignment="1">
      <alignment horizontal="right" vertical="center" wrapText="1"/>
    </xf>
    <xf numFmtId="3" fontId="24" fillId="0" borderId="0" xfId="0" applyNumberFormat="1" applyFont="1" applyAlignment="1">
      <alignment horizontal="right" vertical="center"/>
    </xf>
    <xf numFmtId="3" fontId="23" fillId="0" borderId="0" xfId="0" applyNumberFormat="1" applyFont="1" applyAlignment="1">
      <alignment horizontal="right" vertical="center"/>
    </xf>
    <xf numFmtId="3" fontId="27" fillId="0" borderId="0" xfId="0" applyNumberFormat="1" applyFont="1" applyAlignment="1">
      <alignment horizontal="right" vertical="center"/>
    </xf>
    <xf numFmtId="4" fontId="34" fillId="0" borderId="0" xfId="0" applyNumberFormat="1" applyFont="1"/>
    <xf numFmtId="4" fontId="34" fillId="0" borderId="0" xfId="0" applyNumberFormat="1" applyFont="1" applyAlignment="1">
      <alignment horizontal="right" vertical="center"/>
    </xf>
    <xf numFmtId="0" fontId="34" fillId="0" borderId="1" xfId="0" applyFont="1" applyBorder="1"/>
    <xf numFmtId="0" fontId="35" fillId="39" borderId="1" xfId="0" applyFont="1" applyFill="1" applyBorder="1" applyAlignment="1">
      <alignment horizontal="left" vertical="center" wrapText="1"/>
    </xf>
    <xf numFmtId="0" fontId="0" fillId="37" borderId="0" xfId="0" applyFill="1" applyAlignment="1">
      <alignment horizontal="left" vertical="center" wrapText="1"/>
    </xf>
    <xf numFmtId="4" fontId="0" fillId="0" borderId="0" xfId="0" applyNumberFormat="1" applyAlignment="1">
      <alignment horizontal="left"/>
    </xf>
    <xf numFmtId="4" fontId="24" fillId="37" borderId="1" xfId="0" applyNumberFormat="1" applyFont="1" applyFill="1" applyBorder="1" applyAlignment="1">
      <alignment horizontal="right" vertical="center"/>
    </xf>
    <xf numFmtId="0" fontId="24" fillId="37" borderId="1" xfId="0" applyFont="1" applyFill="1" applyBorder="1" applyAlignment="1">
      <alignment horizontal="left" vertical="center"/>
    </xf>
    <xf numFmtId="0" fontId="27" fillId="0" borderId="18" xfId="0" applyFont="1" applyBorder="1" applyAlignment="1">
      <alignment horizontal="left" vertical="center" wrapText="1"/>
    </xf>
    <xf numFmtId="0" fontId="37" fillId="40" borderId="1" xfId="0" applyFont="1" applyFill="1" applyBorder="1" applyAlignment="1">
      <alignment horizontal="left" vertical="top" wrapText="1"/>
    </xf>
    <xf numFmtId="0" fontId="37" fillId="40" borderId="1" xfId="0" applyFont="1" applyFill="1" applyBorder="1" applyAlignment="1">
      <alignment horizontal="right" vertical="top" wrapText="1"/>
    </xf>
    <xf numFmtId="0" fontId="35" fillId="0" borderId="0" xfId="0" applyFont="1"/>
    <xf numFmtId="0" fontId="35" fillId="0" borderId="1" xfId="0" applyFont="1" applyBorder="1"/>
    <xf numFmtId="4" fontId="35" fillId="0" borderId="1" xfId="0" applyNumberFormat="1" applyFont="1" applyBorder="1"/>
    <xf numFmtId="0" fontId="38" fillId="41" borderId="1" xfId="0" applyFont="1" applyFill="1" applyBorder="1"/>
    <xf numFmtId="4" fontId="38" fillId="41" borderId="1" xfId="0" applyNumberFormat="1" applyFont="1" applyFill="1" applyBorder="1"/>
    <xf numFmtId="0" fontId="38" fillId="41" borderId="1" xfId="0" applyFont="1" applyFill="1" applyBorder="1" applyAlignment="1">
      <alignment horizontal="left"/>
    </xf>
    <xf numFmtId="0" fontId="23" fillId="0" borderId="0" xfId="0" applyFont="1"/>
    <xf numFmtId="0" fontId="37" fillId="40" borderId="1" xfId="0" applyFont="1" applyFill="1" applyBorder="1" applyAlignment="1">
      <alignment horizontal="left" vertical="top"/>
    </xf>
    <xf numFmtId="0" fontId="27" fillId="0" borderId="24" xfId="0" applyFont="1" applyBorder="1" applyAlignment="1">
      <alignment horizontal="left" vertical="center" wrapText="1"/>
    </xf>
    <xf numFmtId="0" fontId="27" fillId="0" borderId="0" xfId="0" applyFont="1" applyAlignment="1">
      <alignment horizontal="left" vertical="center" wrapText="1"/>
    </xf>
    <xf numFmtId="0" fontId="39" fillId="0" borderId="0" xfId="0" applyFont="1"/>
    <xf numFmtId="0" fontId="0" fillId="0" borderId="1" xfId="0" applyBorder="1"/>
    <xf numFmtId="4" fontId="0" fillId="0" borderId="0" xfId="0" applyNumberFormat="1"/>
    <xf numFmtId="4" fontId="0" fillId="0" borderId="1" xfId="0" applyNumberFormat="1" applyBorder="1"/>
    <xf numFmtId="4" fontId="31" fillId="35" borderId="1" xfId="1" applyNumberFormat="1" applyFont="1" applyFill="1" applyBorder="1" applyAlignment="1">
      <alignment horizontal="left" vertical="top" wrapText="1"/>
    </xf>
    <xf numFmtId="0" fontId="34" fillId="42" borderId="13" xfId="0" applyFont="1" applyFill="1" applyBorder="1" applyAlignment="1">
      <alignment horizontal="center"/>
    </xf>
    <xf numFmtId="14" fontId="0" fillId="0" borderId="1" xfId="0" applyNumberFormat="1" applyBorder="1"/>
    <xf numFmtId="0" fontId="34" fillId="33" borderId="1" xfId="0" applyFont="1" applyFill="1" applyBorder="1" applyAlignment="1">
      <alignment horizontal="center"/>
    </xf>
    <xf numFmtId="4" fontId="34" fillId="33" borderId="1" xfId="0" applyNumberFormat="1" applyFont="1" applyFill="1" applyBorder="1"/>
    <xf numFmtId="14" fontId="31" fillId="35" borderId="1" xfId="1" applyNumberFormat="1" applyFont="1" applyFill="1" applyBorder="1" applyAlignment="1">
      <alignment horizontal="left" vertical="top" wrapText="1"/>
    </xf>
    <xf numFmtId="14" fontId="0" fillId="0" borderId="0" xfId="0" applyNumberFormat="1"/>
    <xf numFmtId="0" fontId="24" fillId="34" borderId="1" xfId="0" applyFont="1" applyFill="1" applyBorder="1" applyAlignment="1">
      <alignment horizontal="right" vertical="center" wrapText="1"/>
    </xf>
    <xf numFmtId="0" fontId="24" fillId="37" borderId="14" xfId="0" applyFont="1" applyFill="1" applyBorder="1" applyAlignment="1">
      <alignment horizontal="left" vertical="center" wrapText="1"/>
    </xf>
    <xf numFmtId="0" fontId="24" fillId="37" borderId="11" xfId="0" applyFont="1" applyFill="1" applyBorder="1" applyAlignment="1">
      <alignment horizontal="left" vertical="center" wrapText="1"/>
    </xf>
    <xf numFmtId="0" fontId="24" fillId="0" borderId="19" xfId="0" applyFont="1" applyBorder="1" applyAlignment="1">
      <alignment horizontal="left" vertical="center" wrapText="1"/>
    </xf>
    <xf numFmtId="0" fontId="24" fillId="0" borderId="0" xfId="0" applyFont="1" applyAlignment="1">
      <alignment horizontal="left"/>
    </xf>
    <xf numFmtId="0" fontId="23" fillId="39" borderId="1" xfId="0" applyFont="1" applyFill="1" applyBorder="1" applyAlignment="1">
      <alignment horizontal="left" vertical="center" wrapText="1"/>
    </xf>
    <xf numFmtId="4" fontId="24" fillId="37" borderId="1" xfId="0" applyNumberFormat="1" applyFont="1" applyFill="1" applyBorder="1" applyAlignment="1">
      <alignment horizontal="left" vertical="center" wrapText="1"/>
    </xf>
    <xf numFmtId="0" fontId="23" fillId="37" borderId="1" xfId="0" applyFont="1" applyFill="1" applyBorder="1" applyAlignment="1" applyProtection="1">
      <alignment horizontal="left" vertical="center" wrapText="1"/>
      <protection locked="0"/>
    </xf>
    <xf numFmtId="0" fontId="24" fillId="37" borderId="0" xfId="0" applyFont="1" applyFill="1" applyAlignment="1">
      <alignment horizontal="left"/>
    </xf>
    <xf numFmtId="0" fontId="24" fillId="37" borderId="15" xfId="0" applyFont="1" applyFill="1" applyBorder="1" applyAlignment="1">
      <alignment horizontal="left" vertical="center" wrapText="1"/>
    </xf>
    <xf numFmtId="0" fontId="35" fillId="37" borderId="1" xfId="0" applyFont="1" applyFill="1" applyBorder="1" applyAlignment="1">
      <alignment horizontal="left" vertical="center" wrapText="1"/>
    </xf>
    <xf numFmtId="0" fontId="23" fillId="37" borderId="1" xfId="0" applyFont="1" applyFill="1" applyBorder="1" applyAlignment="1">
      <alignment horizontal="left" vertical="center" wrapText="1"/>
    </xf>
    <xf numFmtId="49" fontId="23" fillId="37" borderId="1" xfId="0" applyNumberFormat="1" applyFont="1" applyFill="1" applyBorder="1" applyAlignment="1">
      <alignment horizontal="left" vertical="center" wrapText="1"/>
    </xf>
    <xf numFmtId="0" fontId="23" fillId="37" borderId="1" xfId="0" quotePrefix="1" applyFont="1" applyFill="1" applyBorder="1" applyAlignment="1">
      <alignment horizontal="left" vertical="center" wrapText="1"/>
    </xf>
    <xf numFmtId="4" fontId="24" fillId="37" borderId="1" xfId="0" applyNumberFormat="1" applyFont="1" applyFill="1" applyBorder="1" applyAlignment="1" applyProtection="1">
      <alignment horizontal="right" vertical="center" wrapText="1"/>
      <protection locked="0"/>
    </xf>
    <xf numFmtId="4" fontId="23" fillId="37" borderId="1" xfId="0" applyNumberFormat="1" applyFont="1" applyFill="1" applyBorder="1" applyAlignment="1" applyProtection="1">
      <alignment horizontal="right" vertical="center" wrapText="1"/>
      <protection locked="0"/>
    </xf>
    <xf numFmtId="49" fontId="23" fillId="37" borderId="1" xfId="0" applyNumberFormat="1" applyFont="1" applyFill="1" applyBorder="1" applyAlignment="1">
      <alignment horizontal="left" vertical="center" wrapText="1" readingOrder="1"/>
    </xf>
    <xf numFmtId="49" fontId="24" fillId="0" borderId="0" xfId="0" applyNumberFormat="1" applyFont="1" applyAlignment="1">
      <alignment horizontal="left" vertical="center" wrapText="1"/>
    </xf>
    <xf numFmtId="49" fontId="42" fillId="37" borderId="1" xfId="0" applyNumberFormat="1" applyFont="1" applyFill="1" applyBorder="1" applyAlignment="1">
      <alignment horizontal="left" vertical="center" wrapText="1" readingOrder="1"/>
    </xf>
    <xf numFmtId="1" fontId="23" fillId="37" borderId="1" xfId="0" applyNumberFormat="1" applyFont="1" applyFill="1" applyBorder="1" applyAlignment="1">
      <alignment horizontal="left" vertical="center" wrapText="1" readingOrder="1"/>
    </xf>
    <xf numFmtId="0" fontId="41" fillId="37" borderId="1" xfId="43" applyFont="1" applyFill="1" applyBorder="1" applyAlignment="1">
      <alignment horizontal="left" vertical="center"/>
    </xf>
    <xf numFmtId="49" fontId="23" fillId="37" borderId="1" xfId="0" quotePrefix="1" applyNumberFormat="1" applyFont="1" applyFill="1" applyBorder="1" applyAlignment="1">
      <alignment horizontal="left" vertical="center" wrapText="1" readingOrder="1"/>
    </xf>
    <xf numFmtId="0" fontId="23" fillId="37" borderId="1" xfId="43" applyFont="1" applyFill="1" applyBorder="1" applyAlignment="1">
      <alignment horizontal="left" vertical="center"/>
    </xf>
    <xf numFmtId="0" fontId="2" fillId="0" borderId="0" xfId="0" applyFont="1" applyAlignment="1">
      <alignment horizontal="center" vertical="center" wrapText="1"/>
    </xf>
    <xf numFmtId="0" fontId="2" fillId="0" borderId="0" xfId="0" applyFont="1"/>
    <xf numFmtId="0" fontId="21" fillId="33" borderId="1" xfId="0" applyFont="1" applyFill="1" applyBorder="1" applyAlignment="1">
      <alignment horizontal="center" vertical="center" wrapText="1"/>
    </xf>
    <xf numFmtId="4" fontId="21" fillId="33" borderId="1" xfId="0" applyNumberFormat="1" applyFont="1" applyFill="1" applyBorder="1" applyAlignment="1" applyProtection="1">
      <alignment horizontal="right" vertical="center" wrapText="1"/>
      <protection locked="0"/>
    </xf>
    <xf numFmtId="164" fontId="23" fillId="37" borderId="1" xfId="0" applyNumberFormat="1" applyFont="1" applyFill="1" applyBorder="1" applyAlignment="1" applyProtection="1">
      <alignment horizontal="right" vertical="center" wrapText="1"/>
      <protection locked="0"/>
    </xf>
    <xf numFmtId="165" fontId="24" fillId="37" borderId="1" xfId="0" applyNumberFormat="1" applyFont="1" applyFill="1" applyBorder="1" applyAlignment="1">
      <alignment horizontal="left" vertical="center" wrapText="1"/>
    </xf>
    <xf numFmtId="4" fontId="24" fillId="37" borderId="1" xfId="0" applyNumberFormat="1" applyFont="1" applyFill="1" applyBorder="1" applyAlignment="1">
      <alignment vertical="center"/>
    </xf>
    <xf numFmtId="4" fontId="25" fillId="35" borderId="1" xfId="1" applyNumberFormat="1" applyFont="1" applyFill="1" applyBorder="1" applyAlignment="1">
      <alignment vertical="top" wrapText="1"/>
    </xf>
    <xf numFmtId="4" fontId="19" fillId="36" borderId="15" xfId="1" applyNumberFormat="1" applyFont="1" applyFill="1" applyBorder="1" applyAlignment="1">
      <alignment vertical="center"/>
    </xf>
    <xf numFmtId="4" fontId="19" fillId="36" borderId="1" xfId="1" applyNumberFormat="1" applyFont="1" applyFill="1" applyBorder="1" applyAlignment="1">
      <alignment vertical="center"/>
    </xf>
    <xf numFmtId="4" fontId="19" fillId="36" borderId="14" xfId="1" applyNumberFormat="1" applyFont="1" applyFill="1" applyBorder="1" applyAlignment="1">
      <alignment vertical="center"/>
    </xf>
    <xf numFmtId="4" fontId="19" fillId="33" borderId="1" xfId="1" applyNumberFormat="1" applyFont="1" applyFill="1" applyBorder="1" applyAlignment="1">
      <alignment vertical="center"/>
    </xf>
    <xf numFmtId="4" fontId="2" fillId="0" borderId="0" xfId="0" applyNumberFormat="1" applyFont="1" applyAlignment="1">
      <alignment vertical="center"/>
    </xf>
    <xf numFmtId="0" fontId="44" fillId="40" borderId="1" xfId="0" applyFont="1" applyFill="1" applyBorder="1" applyAlignment="1">
      <alignment horizontal="left" vertical="top" wrapText="1"/>
    </xf>
    <xf numFmtId="0" fontId="44" fillId="0" borderId="0" xfId="0" applyFont="1" applyAlignment="1">
      <alignment horizontal="left" vertical="top" wrapText="1"/>
    </xf>
    <xf numFmtId="0" fontId="39" fillId="0" borderId="1" xfId="0" applyFont="1" applyBorder="1"/>
    <xf numFmtId="4" fontId="39" fillId="0" borderId="1" xfId="0" applyNumberFormat="1" applyFont="1" applyBorder="1"/>
    <xf numFmtId="14" fontId="39" fillId="0" borderId="1" xfId="0" applyNumberFormat="1" applyFont="1" applyBorder="1"/>
    <xf numFmtId="0" fontId="45" fillId="43" borderId="11" xfId="0" applyFont="1" applyFill="1" applyBorder="1"/>
    <xf numFmtId="0" fontId="45" fillId="43" borderId="12" xfId="0" applyFont="1" applyFill="1" applyBorder="1"/>
    <xf numFmtId="4" fontId="45" fillId="43" borderId="12" xfId="0" applyNumberFormat="1" applyFont="1" applyFill="1" applyBorder="1"/>
    <xf numFmtId="0" fontId="45" fillId="43" borderId="13" xfId="0" applyFont="1" applyFill="1" applyBorder="1"/>
    <xf numFmtId="0" fontId="46" fillId="43" borderId="11" xfId="0" applyFont="1" applyFill="1" applyBorder="1"/>
    <xf numFmtId="0" fontId="46" fillId="43" borderId="12" xfId="0" applyFont="1" applyFill="1" applyBorder="1"/>
    <xf numFmtId="0" fontId="46" fillId="43" borderId="13" xfId="0" applyFont="1" applyFill="1" applyBorder="1"/>
    <xf numFmtId="0" fontId="39" fillId="0" borderId="0" xfId="0" applyFont="1" applyAlignment="1">
      <alignment horizontal="left" indent="2"/>
    </xf>
    <xf numFmtId="4" fontId="24" fillId="0" borderId="0" xfId="0" applyNumberFormat="1" applyFont="1" applyAlignment="1">
      <alignment horizontal="right" vertical="center" wrapText="1"/>
    </xf>
    <xf numFmtId="4" fontId="23" fillId="37" borderId="1" xfId="1" applyNumberFormat="1" applyFont="1" applyFill="1" applyBorder="1" applyAlignment="1">
      <alignment horizontal="right" vertical="center"/>
    </xf>
    <xf numFmtId="0" fontId="24" fillId="37" borderId="1" xfId="0" applyFont="1" applyFill="1" applyBorder="1" applyAlignment="1">
      <alignment vertical="center" wrapText="1"/>
    </xf>
    <xf numFmtId="0" fontId="24" fillId="37" borderId="1" xfId="0" applyFont="1" applyFill="1" applyBorder="1" applyAlignment="1">
      <alignment vertical="center"/>
    </xf>
    <xf numFmtId="0" fontId="24" fillId="37" borderId="1" xfId="0" applyFont="1" applyFill="1" applyBorder="1" applyAlignment="1">
      <alignment horizontal="right" vertical="center" wrapText="1"/>
    </xf>
    <xf numFmtId="2" fontId="24" fillId="0" borderId="1" xfId="0" applyNumberFormat="1" applyFont="1" applyBorder="1" applyAlignment="1">
      <alignment horizontal="left" vertical="center" wrapText="1"/>
    </xf>
    <xf numFmtId="4" fontId="23" fillId="37" borderId="1" xfId="0" applyNumberFormat="1" applyFont="1" applyFill="1" applyBorder="1" applyAlignment="1">
      <alignment horizontal="right" vertical="center" wrapText="1"/>
    </xf>
    <xf numFmtId="0" fontId="24" fillId="0" borderId="0" xfId="0" applyFont="1" applyAlignment="1">
      <alignment horizontal="right" vertical="center" wrapText="1"/>
    </xf>
    <xf numFmtId="0" fontId="50" fillId="37" borderId="0" xfId="0" applyFont="1" applyFill="1" applyAlignment="1">
      <alignment vertical="center"/>
    </xf>
    <xf numFmtId="4" fontId="23" fillId="37" borderId="1" xfId="0" applyNumberFormat="1" applyFont="1" applyFill="1" applyBorder="1" applyAlignment="1">
      <alignment horizontal="right" vertical="center"/>
    </xf>
    <xf numFmtId="2" fontId="24" fillId="37" borderId="1" xfId="0" applyNumberFormat="1" applyFont="1" applyFill="1" applyBorder="1" applyAlignment="1">
      <alignment horizontal="left" vertical="center" wrapText="1"/>
    </xf>
    <xf numFmtId="0" fontId="24" fillId="37" borderId="1" xfId="0" quotePrefix="1" applyFont="1" applyFill="1" applyBorder="1" applyAlignment="1">
      <alignment horizontal="left" vertical="center" wrapText="1"/>
    </xf>
    <xf numFmtId="9" fontId="24" fillId="37" borderId="1" xfId="0" applyNumberFormat="1" applyFont="1" applyFill="1" applyBorder="1" applyAlignment="1">
      <alignment horizontal="left" vertical="center" wrapText="1"/>
    </xf>
    <xf numFmtId="14" fontId="24" fillId="0" borderId="1" xfId="0" applyNumberFormat="1" applyFont="1" applyBorder="1" applyAlignment="1">
      <alignment horizontal="right" vertical="center"/>
    </xf>
    <xf numFmtId="0" fontId="28" fillId="0" borderId="0" xfId="0" applyFont="1" applyAlignment="1">
      <alignment horizontal="left" vertical="center"/>
    </xf>
    <xf numFmtId="0" fontId="28" fillId="37" borderId="14" xfId="0" applyFont="1" applyFill="1" applyBorder="1" applyAlignment="1">
      <alignment horizontal="left" vertical="center" wrapText="1"/>
    </xf>
    <xf numFmtId="0" fontId="0" fillId="0" borderId="0" xfId="0" applyAlignment="1">
      <alignment horizontal="right" vertical="center" wrapText="1"/>
    </xf>
    <xf numFmtId="14" fontId="34" fillId="0" borderId="0" xfId="0" applyNumberFormat="1" applyFont="1" applyAlignment="1">
      <alignment horizontal="left" vertical="center" wrapText="1"/>
    </xf>
    <xf numFmtId="14" fontId="24" fillId="37" borderId="0" xfId="0" applyNumberFormat="1" applyFont="1" applyFill="1" applyAlignment="1">
      <alignment horizontal="left" vertical="center" wrapText="1"/>
    </xf>
    <xf numFmtId="4" fontId="24" fillId="37" borderId="0" xfId="0" applyNumberFormat="1" applyFont="1" applyFill="1" applyAlignment="1">
      <alignment horizontal="left" vertical="center" wrapText="1"/>
    </xf>
    <xf numFmtId="164" fontId="24" fillId="37" borderId="0" xfId="0" applyNumberFormat="1" applyFont="1" applyFill="1" applyAlignment="1">
      <alignment horizontal="left" vertical="center" wrapText="1"/>
    </xf>
    <xf numFmtId="1" fontId="24" fillId="37" borderId="0" xfId="0" applyNumberFormat="1" applyFont="1" applyFill="1" applyAlignment="1">
      <alignment horizontal="left" vertical="center" wrapText="1"/>
    </xf>
    <xf numFmtId="2" fontId="24" fillId="37" borderId="0" xfId="0" applyNumberFormat="1" applyFont="1" applyFill="1" applyAlignment="1">
      <alignment horizontal="left" vertical="center" wrapText="1"/>
    </xf>
    <xf numFmtId="0" fontId="28" fillId="37" borderId="1" xfId="0" applyFont="1" applyFill="1" applyBorder="1" applyAlignment="1">
      <alignment horizontal="left" vertical="center" wrapText="1"/>
    </xf>
    <xf numFmtId="0" fontId="28" fillId="37" borderId="1" xfId="0" applyFont="1" applyFill="1" applyBorder="1" applyAlignment="1">
      <alignment horizontal="left" vertical="center"/>
    </xf>
    <xf numFmtId="0" fontId="28" fillId="37" borderId="0" xfId="0" applyFont="1" applyFill="1" applyAlignment="1">
      <alignment horizontal="left" vertical="center"/>
    </xf>
    <xf numFmtId="0" fontId="24" fillId="37" borderId="14" xfId="0" quotePrefix="1" applyFont="1" applyFill="1" applyBorder="1" applyAlignment="1">
      <alignment horizontal="left" vertical="center" wrapText="1"/>
    </xf>
    <xf numFmtId="4" fontId="24" fillId="0" borderId="1" xfId="0" applyNumberFormat="1" applyFont="1" applyBorder="1" applyAlignment="1">
      <alignment horizontal="left" vertical="center" wrapText="1"/>
    </xf>
    <xf numFmtId="0" fontId="28" fillId="0" borderId="1" xfId="0" applyFont="1" applyBorder="1" applyAlignment="1">
      <alignment horizontal="left" vertical="center" wrapText="1"/>
    </xf>
    <xf numFmtId="49" fontId="23" fillId="37" borderId="1" xfId="0" applyNumberFormat="1" applyFont="1" applyFill="1" applyBorder="1" applyAlignment="1" applyProtection="1">
      <alignment horizontal="left" vertical="center" wrapText="1"/>
      <protection locked="0"/>
    </xf>
    <xf numFmtId="4" fontId="35" fillId="0" borderId="0" xfId="0" applyNumberFormat="1" applyFont="1"/>
    <xf numFmtId="0" fontId="39" fillId="0" borderId="1" xfId="0" applyFont="1" applyBorder="1" applyAlignment="1">
      <alignment horizontal="right"/>
    </xf>
    <xf numFmtId="0" fontId="35" fillId="39" borderId="1" xfId="0" applyFont="1" applyFill="1" applyBorder="1" applyAlignment="1">
      <alignment vertical="center" wrapText="1"/>
    </xf>
    <xf numFmtId="166" fontId="35" fillId="39" borderId="1" xfId="0" applyNumberFormat="1" applyFont="1" applyFill="1" applyBorder="1" applyAlignment="1">
      <alignment vertical="center" wrapText="1"/>
    </xf>
    <xf numFmtId="0" fontId="24" fillId="0" borderId="1" xfId="0" applyFont="1" applyBorder="1" applyAlignment="1">
      <alignment vertical="center" wrapText="1"/>
    </xf>
    <xf numFmtId="4" fontId="28" fillId="37" borderId="1" xfId="0" applyNumberFormat="1" applyFont="1" applyFill="1" applyBorder="1" applyAlignment="1">
      <alignment horizontal="right" vertical="center"/>
    </xf>
    <xf numFmtId="0" fontId="35" fillId="37" borderId="1" xfId="0" applyFont="1" applyFill="1" applyBorder="1" applyAlignment="1">
      <alignment vertical="center" wrapText="1"/>
    </xf>
    <xf numFmtId="0" fontId="25" fillId="35" borderId="1" xfId="1" applyFont="1" applyFill="1" applyBorder="1" applyAlignment="1">
      <alignment horizontal="right" vertical="top" wrapText="1"/>
    </xf>
    <xf numFmtId="0" fontId="24" fillId="0" borderId="0" xfId="0" applyFont="1" applyAlignment="1">
      <alignment horizontal="right"/>
    </xf>
    <xf numFmtId="4" fontId="2" fillId="37" borderId="0" xfId="0" applyNumberFormat="1" applyFont="1" applyFill="1" applyAlignment="1">
      <alignment horizontal="right" vertical="center"/>
    </xf>
    <xf numFmtId="0" fontId="2" fillId="0" borderId="1" xfId="0" applyFont="1" applyBorder="1" applyAlignment="1">
      <alignment horizontal="left" vertical="center" wrapText="1"/>
    </xf>
    <xf numFmtId="4" fontId="2" fillId="44" borderId="0" xfId="0" applyNumberFormat="1" applyFont="1" applyFill="1" applyAlignment="1">
      <alignment vertical="center"/>
    </xf>
    <xf numFmtId="0" fontId="27" fillId="44" borderId="0" xfId="0" applyFont="1" applyFill="1" applyAlignment="1">
      <alignment horizontal="left" vertical="center"/>
    </xf>
    <xf numFmtId="0" fontId="2" fillId="45" borderId="0" xfId="0" applyFont="1" applyFill="1" applyAlignment="1">
      <alignment horizontal="left" vertical="center"/>
    </xf>
    <xf numFmtId="0" fontId="27" fillId="38" borderId="0" xfId="0" applyFont="1" applyFill="1" applyAlignment="1">
      <alignment horizontal="left" vertical="center"/>
    </xf>
    <xf numFmtId="4" fontId="24" fillId="38" borderId="1" xfId="0" applyNumberFormat="1" applyFont="1" applyFill="1" applyBorder="1" applyAlignment="1">
      <alignment horizontal="right" vertical="center" wrapText="1"/>
    </xf>
    <xf numFmtId="0" fontId="24" fillId="38" borderId="1" xfId="0" applyFont="1" applyFill="1" applyBorder="1" applyAlignment="1">
      <alignment horizontal="right" vertical="center" wrapText="1"/>
    </xf>
    <xf numFmtId="14" fontId="24" fillId="38" borderId="1" xfId="0" applyNumberFormat="1" applyFont="1" applyFill="1" applyBorder="1" applyAlignment="1">
      <alignment horizontal="right" vertical="center" wrapText="1"/>
    </xf>
    <xf numFmtId="0" fontId="23" fillId="38" borderId="1" xfId="0" applyFont="1" applyFill="1" applyBorder="1" applyAlignment="1">
      <alignment horizontal="right" vertical="center" wrapText="1"/>
    </xf>
    <xf numFmtId="4" fontId="2" fillId="38" borderId="0" xfId="0" applyNumberFormat="1" applyFont="1" applyFill="1" applyAlignment="1">
      <alignment vertical="center"/>
    </xf>
    <xf numFmtId="4" fontId="2" fillId="45" borderId="0" xfId="0" applyNumberFormat="1" applyFont="1" applyFill="1" applyAlignment="1">
      <alignment vertical="center"/>
    </xf>
    <xf numFmtId="0" fontId="27" fillId="46" borderId="0" xfId="0" applyFont="1" applyFill="1" applyAlignment="1">
      <alignment horizontal="left" vertical="center"/>
    </xf>
    <xf numFmtId="4" fontId="2" fillId="46" borderId="0" xfId="0" applyNumberFormat="1" applyFont="1" applyFill="1" applyAlignment="1">
      <alignment vertical="center"/>
    </xf>
    <xf numFmtId="14" fontId="24" fillId="46" borderId="1" xfId="0" applyNumberFormat="1" applyFont="1" applyFill="1" applyBorder="1" applyAlignment="1">
      <alignment horizontal="right" vertical="center" wrapText="1"/>
    </xf>
    <xf numFmtId="167" fontId="35" fillId="46" borderId="1" xfId="0" applyNumberFormat="1" applyFont="1" applyFill="1" applyBorder="1" applyAlignment="1">
      <alignment horizontal="right" vertical="center" wrapText="1"/>
    </xf>
    <xf numFmtId="0" fontId="23" fillId="46" borderId="1" xfId="0" applyFont="1" applyFill="1" applyBorder="1" applyAlignment="1">
      <alignment horizontal="right" vertical="center" wrapText="1"/>
    </xf>
    <xf numFmtId="4" fontId="24" fillId="46" borderId="1" xfId="0" applyNumberFormat="1" applyFont="1" applyFill="1" applyBorder="1" applyAlignment="1">
      <alignment horizontal="right" vertical="center" wrapText="1"/>
    </xf>
    <xf numFmtId="0" fontId="2" fillId="47" borderId="0" xfId="0" applyFont="1" applyFill="1" applyAlignment="1">
      <alignment horizontal="left" vertical="center"/>
    </xf>
    <xf numFmtId="4" fontId="2" fillId="47" borderId="0" xfId="0" applyNumberFormat="1" applyFont="1" applyFill="1" applyAlignment="1">
      <alignment vertical="center"/>
    </xf>
    <xf numFmtId="0" fontId="24" fillId="47" borderId="1" xfId="0" applyFont="1" applyFill="1" applyBorder="1" applyAlignment="1">
      <alignment horizontal="right" vertical="center" wrapText="1"/>
    </xf>
    <xf numFmtId="14" fontId="24" fillId="45" borderId="1" xfId="0" applyNumberFormat="1" applyFont="1" applyFill="1" applyBorder="1" applyAlignment="1">
      <alignment horizontal="right" vertical="center" wrapText="1"/>
    </xf>
    <xf numFmtId="0" fontId="27" fillId="48" borderId="0" xfId="0" applyFont="1" applyFill="1" applyAlignment="1">
      <alignment horizontal="left" vertical="center"/>
    </xf>
    <xf numFmtId="4" fontId="2" fillId="48" borderId="0" xfId="0" applyNumberFormat="1" applyFont="1" applyFill="1" applyAlignment="1">
      <alignment vertical="center"/>
    </xf>
    <xf numFmtId="14" fontId="24" fillId="48" borderId="1" xfId="0" applyNumberFormat="1" applyFont="1" applyFill="1" applyBorder="1" applyAlignment="1">
      <alignment horizontal="right" vertical="center" wrapText="1"/>
    </xf>
    <xf numFmtId="164" fontId="24" fillId="48" borderId="1" xfId="0" applyNumberFormat="1" applyFont="1" applyFill="1" applyBorder="1" applyAlignment="1">
      <alignment horizontal="right" vertical="center" wrapText="1"/>
    </xf>
    <xf numFmtId="4" fontId="35" fillId="39" borderId="1" xfId="0" applyNumberFormat="1" applyFont="1" applyFill="1" applyBorder="1" applyAlignment="1">
      <alignment vertical="center" wrapText="1"/>
    </xf>
    <xf numFmtId="4" fontId="35" fillId="37" borderId="1" xfId="0" applyNumberFormat="1" applyFont="1" applyFill="1" applyBorder="1" applyAlignment="1">
      <alignment vertical="center" wrapText="1"/>
    </xf>
    <xf numFmtId="4" fontId="24" fillId="37" borderId="1" xfId="0" applyNumberFormat="1" applyFont="1" applyFill="1" applyBorder="1" applyAlignment="1">
      <alignment vertical="center" wrapText="1"/>
    </xf>
    <xf numFmtId="4" fontId="24" fillId="37" borderId="19" xfId="0" applyNumberFormat="1" applyFont="1" applyFill="1" applyBorder="1" applyAlignment="1">
      <alignment vertical="center"/>
    </xf>
    <xf numFmtId="4" fontId="24" fillId="0" borderId="1" xfId="0" applyNumberFormat="1" applyFont="1" applyBorder="1" applyAlignment="1">
      <alignment vertical="center"/>
    </xf>
    <xf numFmtId="4" fontId="24" fillId="0" borderId="1" xfId="0" applyNumberFormat="1" applyFont="1" applyBorder="1" applyAlignment="1">
      <alignment horizontal="right" vertical="center" wrapText="1"/>
    </xf>
    <xf numFmtId="4" fontId="24" fillId="0" borderId="14" xfId="0" applyNumberFormat="1" applyFont="1" applyBorder="1" applyAlignment="1">
      <alignment horizontal="right" vertical="center" wrapText="1"/>
    </xf>
    <xf numFmtId="4" fontId="35" fillId="0" borderId="1" xfId="0" applyNumberFormat="1" applyFont="1" applyBorder="1" applyAlignment="1">
      <alignment vertical="center" wrapText="1"/>
    </xf>
    <xf numFmtId="4" fontId="24" fillId="0" borderId="1" xfId="0" applyNumberFormat="1" applyFont="1" applyBorder="1" applyAlignment="1">
      <alignment vertical="center" wrapText="1"/>
    </xf>
    <xf numFmtId="4" fontId="35" fillId="37" borderId="1" xfId="0" applyNumberFormat="1" applyFont="1" applyFill="1" applyBorder="1" applyAlignment="1">
      <alignment horizontal="right" vertical="center" wrapText="1"/>
    </xf>
    <xf numFmtId="0" fontId="48" fillId="0" borderId="0" xfId="0" applyFont="1" applyAlignment="1">
      <alignment horizontal="right" vertical="center"/>
    </xf>
    <xf numFmtId="0" fontId="43" fillId="0" borderId="0" xfId="0" applyFont="1" applyAlignment="1">
      <alignment horizontal="right" vertical="center" wrapText="1"/>
    </xf>
    <xf numFmtId="0" fontId="49" fillId="0" borderId="0" xfId="0" applyFont="1" applyAlignment="1">
      <alignment horizontal="right" vertical="center" wrapText="1"/>
    </xf>
    <xf numFmtId="0" fontId="43" fillId="0" borderId="0" xfId="0" applyFont="1" applyAlignment="1">
      <alignment horizontal="right" vertical="center"/>
    </xf>
    <xf numFmtId="0" fontId="43" fillId="37" borderId="0" xfId="0" applyFont="1" applyFill="1" applyAlignment="1">
      <alignment horizontal="right"/>
    </xf>
    <xf numFmtId="0" fontId="48" fillId="37" borderId="0" xfId="0" applyFont="1" applyFill="1" applyAlignment="1">
      <alignment horizontal="right" vertical="center" wrapText="1"/>
    </xf>
    <xf numFmtId="0" fontId="43" fillId="37" borderId="0" xfId="0" applyFont="1" applyFill="1" applyAlignment="1">
      <alignment horizontal="right" vertical="center" wrapText="1"/>
    </xf>
    <xf numFmtId="0" fontId="43" fillId="0" borderId="0" xfId="0" applyFont="1" applyAlignment="1">
      <alignment horizontal="right"/>
    </xf>
    <xf numFmtId="0" fontId="43" fillId="37" borderId="1" xfId="0" applyFont="1" applyFill="1" applyBorder="1" applyAlignment="1">
      <alignment horizontal="right" vertical="center" wrapText="1"/>
    </xf>
    <xf numFmtId="0" fontId="24" fillId="37" borderId="0" xfId="0" applyFont="1" applyFill="1" applyAlignment="1">
      <alignment horizontal="right" vertical="center"/>
    </xf>
    <xf numFmtId="0" fontId="28" fillId="0" borderId="0" xfId="0" applyFont="1" applyAlignment="1">
      <alignment horizontal="right" vertical="center"/>
    </xf>
    <xf numFmtId="0" fontId="24" fillId="0" borderId="0" xfId="0" applyFont="1" applyAlignment="1">
      <alignment horizontal="right" vertical="center"/>
    </xf>
    <xf numFmtId="0" fontId="2" fillId="0" borderId="0" xfId="0" applyFont="1" applyAlignment="1">
      <alignment horizontal="right" vertical="center"/>
    </xf>
    <xf numFmtId="0" fontId="43" fillId="37" borderId="0" xfId="0" applyFont="1" applyFill="1" applyAlignment="1">
      <alignment horizontal="right" vertical="center"/>
    </xf>
    <xf numFmtId="4" fontId="43" fillId="0" borderId="0" xfId="0" applyNumberFormat="1" applyFont="1" applyAlignment="1">
      <alignment horizontal="right" vertical="center"/>
    </xf>
    <xf numFmtId="0" fontId="0" fillId="37" borderId="0" xfId="0" applyFill="1" applyAlignment="1">
      <alignment horizontal="right" vertical="center" wrapText="1"/>
    </xf>
    <xf numFmtId="0" fontId="48" fillId="0" borderId="0" xfId="0" applyFont="1" applyAlignment="1">
      <alignment horizontal="right"/>
    </xf>
    <xf numFmtId="0" fontId="31" fillId="42" borderId="11" xfId="0" applyFont="1" applyFill="1" applyBorder="1" applyAlignment="1">
      <alignment horizontal="center" vertical="top"/>
    </xf>
    <xf numFmtId="0" fontId="52" fillId="0" borderId="19" xfId="0" applyFont="1" applyBorder="1"/>
    <xf numFmtId="0" fontId="53" fillId="0" borderId="19" xfId="0" applyFont="1" applyBorder="1" applyAlignment="1">
      <alignment wrapText="1"/>
    </xf>
    <xf numFmtId="0" fontId="54" fillId="0" borderId="19" xfId="0" applyFont="1" applyBorder="1"/>
    <xf numFmtId="0" fontId="54" fillId="0" borderId="19" xfId="0" applyFont="1" applyBorder="1" applyAlignment="1">
      <alignment wrapText="1"/>
    </xf>
    <xf numFmtId="0" fontId="53" fillId="0" borderId="19" xfId="0" applyFont="1" applyBorder="1"/>
    <xf numFmtId="4" fontId="54" fillId="0" borderId="19" xfId="0" applyNumberFormat="1" applyFont="1" applyBorder="1"/>
    <xf numFmtId="14" fontId="53" fillId="0" borderId="19" xfId="0" applyNumberFormat="1" applyFont="1" applyBorder="1"/>
    <xf numFmtId="0" fontId="55" fillId="0" borderId="19" xfId="0" applyFont="1" applyBorder="1"/>
    <xf numFmtId="0" fontId="52" fillId="0" borderId="19" xfId="0" applyFont="1" applyBorder="1" applyAlignment="1">
      <alignment wrapText="1"/>
    </xf>
    <xf numFmtId="0" fontId="0" fillId="0" borderId="15" xfId="0" applyBorder="1"/>
    <xf numFmtId="4" fontId="0" fillId="0" borderId="15" xfId="0" applyNumberFormat="1" applyBorder="1"/>
    <xf numFmtId="14" fontId="0" fillId="0" borderId="15" xfId="0" applyNumberFormat="1" applyBorder="1"/>
    <xf numFmtId="0" fontId="52" fillId="0" borderId="25" xfId="0" applyFont="1" applyBorder="1"/>
    <xf numFmtId="0" fontId="53" fillId="0" borderId="25" xfId="0" applyFont="1" applyBorder="1" applyAlignment="1">
      <alignment wrapText="1"/>
    </xf>
    <xf numFmtId="0" fontId="54" fillId="0" borderId="25" xfId="0" applyFont="1" applyBorder="1"/>
    <xf numFmtId="0" fontId="54" fillId="0" borderId="25" xfId="0" applyFont="1" applyBorder="1" applyAlignment="1">
      <alignment wrapText="1"/>
    </xf>
    <xf numFmtId="0" fontId="53" fillId="0" borderId="25" xfId="0" applyFont="1" applyBorder="1"/>
    <xf numFmtId="4" fontId="54" fillId="0" borderId="25" xfId="0" applyNumberFormat="1" applyFont="1" applyBorder="1"/>
    <xf numFmtId="14" fontId="53" fillId="0" borderId="25" xfId="0" applyNumberFormat="1" applyFont="1" applyBorder="1"/>
    <xf numFmtId="4" fontId="28" fillId="0" borderId="0" xfId="0" applyNumberFormat="1" applyFont="1" applyAlignment="1">
      <alignment horizontal="left" vertical="center"/>
    </xf>
    <xf numFmtId="4" fontId="48" fillId="0" borderId="0" xfId="0" applyNumberFormat="1" applyFont="1" applyAlignment="1">
      <alignment horizontal="right" vertical="center"/>
    </xf>
    <xf numFmtId="4" fontId="43" fillId="37" borderId="0" xfId="0" applyNumberFormat="1" applyFont="1" applyFill="1" applyAlignment="1">
      <alignment horizontal="right" vertical="center" wrapText="1"/>
    </xf>
    <xf numFmtId="4" fontId="43" fillId="0" borderId="0" xfId="0" applyNumberFormat="1" applyFont="1" applyAlignment="1">
      <alignment horizontal="right"/>
    </xf>
    <xf numFmtId="4" fontId="43" fillId="37" borderId="1" xfId="0" applyNumberFormat="1" applyFont="1" applyFill="1" applyBorder="1" applyAlignment="1">
      <alignment horizontal="right" vertical="center" wrapText="1"/>
    </xf>
    <xf numFmtId="4" fontId="43" fillId="0" borderId="0" xfId="0" applyNumberFormat="1" applyFont="1" applyAlignment="1">
      <alignment horizontal="right" vertical="center" wrapText="1"/>
    </xf>
    <xf numFmtId="4" fontId="24" fillId="37" borderId="0" xfId="0" applyNumberFormat="1" applyFont="1" applyFill="1" applyAlignment="1">
      <alignment horizontal="right" vertical="center"/>
    </xf>
    <xf numFmtId="4" fontId="28" fillId="0" borderId="0" xfId="0" applyNumberFormat="1" applyFont="1" applyAlignment="1">
      <alignment horizontal="right" vertical="center"/>
    </xf>
    <xf numFmtId="0" fontId="22" fillId="0" borderId="11" xfId="1" applyFont="1" applyBorder="1" applyAlignment="1">
      <alignment horizontal="center" vertical="center"/>
    </xf>
    <xf numFmtId="0" fontId="22" fillId="0" borderId="12" xfId="1" applyFont="1" applyBorder="1" applyAlignment="1">
      <alignment horizontal="center" vertical="center"/>
    </xf>
    <xf numFmtId="0" fontId="22" fillId="0" borderId="13" xfId="1" applyFont="1" applyBorder="1" applyAlignment="1">
      <alignment horizontal="center" vertical="center"/>
    </xf>
    <xf numFmtId="0" fontId="34" fillId="38" borderId="11" xfId="0" applyFont="1" applyFill="1" applyBorder="1" applyAlignment="1">
      <alignment horizontal="center"/>
    </xf>
    <xf numFmtId="0" fontId="34" fillId="38" borderId="13" xfId="0" applyFont="1" applyFill="1" applyBorder="1" applyAlignment="1">
      <alignment horizontal="center"/>
    </xf>
    <xf numFmtId="0" fontId="19" fillId="36" borderId="20" xfId="1" applyFont="1" applyFill="1" applyBorder="1" applyAlignment="1">
      <alignment horizontal="center" vertical="center" wrapText="1"/>
    </xf>
    <xf numFmtId="0" fontId="19" fillId="36" borderId="17" xfId="1" applyFont="1" applyFill="1" applyBorder="1" applyAlignment="1">
      <alignment horizontal="center" vertical="center" wrapText="1"/>
    </xf>
    <xf numFmtId="0" fontId="19" fillId="36" borderId="11" xfId="1" applyFont="1" applyFill="1" applyBorder="1" applyAlignment="1">
      <alignment horizontal="center" vertical="center" wrapText="1"/>
    </xf>
    <xf numFmtId="0" fontId="19" fillId="36" borderId="12" xfId="1" applyFont="1" applyFill="1" applyBorder="1" applyAlignment="1">
      <alignment horizontal="center" vertical="center" wrapText="1"/>
    </xf>
    <xf numFmtId="0" fontId="19" fillId="36" borderId="13" xfId="1" applyFont="1" applyFill="1" applyBorder="1" applyAlignment="1">
      <alignment horizontal="center" vertical="center" wrapText="1"/>
    </xf>
    <xf numFmtId="0" fontId="19" fillId="36" borderId="16" xfId="1" applyFont="1" applyFill="1" applyBorder="1" applyAlignment="1">
      <alignment horizontal="center" vertical="center" wrapText="1"/>
    </xf>
    <xf numFmtId="0" fontId="27" fillId="0" borderId="1" xfId="1" applyFont="1" applyBorder="1" applyAlignment="1">
      <alignment horizontal="left" vertical="center" wrapText="1"/>
    </xf>
    <xf numFmtId="0" fontId="19" fillId="36" borderId="24" xfId="1" applyFont="1" applyFill="1" applyBorder="1" applyAlignment="1">
      <alignment horizontal="center" vertical="center" wrapText="1"/>
    </xf>
    <xf numFmtId="0" fontId="32" fillId="0" borderId="11" xfId="0" applyFont="1" applyBorder="1" applyAlignment="1">
      <alignment horizontal="left" vertical="center" wrapText="1"/>
    </xf>
    <xf numFmtId="0" fontId="32" fillId="0" borderId="12" xfId="0" applyFont="1" applyBorder="1" applyAlignment="1">
      <alignment horizontal="left" vertical="center" wrapText="1"/>
    </xf>
    <xf numFmtId="0" fontId="32" fillId="0" borderId="13" xfId="0" applyFont="1" applyBorder="1" applyAlignment="1">
      <alignment horizontal="left" vertical="center" wrapText="1"/>
    </xf>
    <xf numFmtId="0" fontId="34" fillId="38" borderId="1" xfId="0" applyFont="1" applyFill="1" applyBorder="1" applyAlignment="1">
      <alignment horizontal="center"/>
    </xf>
    <xf numFmtId="0" fontId="22" fillId="0" borderId="1" xfId="1" applyFont="1" applyBorder="1" applyAlignment="1">
      <alignment horizontal="center" vertical="center"/>
    </xf>
    <xf numFmtId="4" fontId="24" fillId="37" borderId="15" xfId="0" applyNumberFormat="1" applyFont="1" applyFill="1" applyBorder="1" applyAlignment="1">
      <alignment horizontal="right" vertical="center" wrapText="1"/>
    </xf>
    <xf numFmtId="4" fontId="24" fillId="37" borderId="14" xfId="0" applyNumberFormat="1" applyFont="1" applyFill="1" applyBorder="1" applyAlignment="1">
      <alignment horizontal="right" vertical="center" wrapText="1"/>
    </xf>
    <xf numFmtId="0" fontId="19" fillId="33" borderId="1" xfId="1" applyFont="1" applyFill="1" applyBorder="1" applyAlignment="1">
      <alignment horizontal="center" vertical="center" wrapText="1"/>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32" fillId="0" borderId="21" xfId="0" applyFont="1" applyBorder="1" applyAlignment="1">
      <alignment horizontal="left" vertical="center" wrapText="1"/>
    </xf>
    <xf numFmtId="0" fontId="32" fillId="0" borderId="20" xfId="0" applyFont="1" applyBorder="1" applyAlignment="1">
      <alignment horizontal="left" vertical="center" wrapText="1"/>
    </xf>
    <xf numFmtId="0" fontId="32" fillId="0" borderId="17" xfId="0" applyFont="1" applyBorder="1" applyAlignment="1">
      <alignment horizontal="left" vertical="center" wrapText="1"/>
    </xf>
    <xf numFmtId="0" fontId="27" fillId="0" borderId="22" xfId="0" applyFont="1" applyBorder="1" applyAlignment="1">
      <alignment horizontal="left" vertical="center" wrapText="1"/>
    </xf>
    <xf numFmtId="0" fontId="27" fillId="0" borderId="0" xfId="0" applyFont="1" applyAlignment="1">
      <alignment horizontal="left" vertical="center" wrapText="1"/>
    </xf>
    <xf numFmtId="0" fontId="27" fillId="0" borderId="23" xfId="0" applyFont="1" applyBorder="1" applyAlignment="1">
      <alignment horizontal="left" vertical="center" wrapText="1"/>
    </xf>
    <xf numFmtId="0" fontId="27" fillId="0" borderId="18" xfId="0" applyFont="1" applyBorder="1" applyAlignment="1">
      <alignment horizontal="left" vertical="center" wrapText="1"/>
    </xf>
    <xf numFmtId="0" fontId="27" fillId="0" borderId="24" xfId="0" applyFont="1" applyBorder="1" applyAlignment="1">
      <alignment horizontal="left" vertical="center" wrapText="1"/>
    </xf>
    <xf numFmtId="0" fontId="27" fillId="0" borderId="16" xfId="0" applyFont="1" applyBorder="1" applyAlignment="1">
      <alignment horizontal="left" vertical="center" wrapText="1"/>
    </xf>
    <xf numFmtId="0" fontId="35" fillId="0" borderId="0" xfId="0" applyFont="1"/>
    <xf numFmtId="0" fontId="22" fillId="0" borderId="1" xfId="0" applyFont="1" applyBorder="1" applyAlignment="1">
      <alignment horizontal="center" vertical="center"/>
    </xf>
    <xf numFmtId="0" fontId="35" fillId="0" borderId="20" xfId="0" applyFont="1" applyBorder="1"/>
    <xf numFmtId="0" fontId="32" fillId="0" borderId="1" xfId="0" applyFont="1" applyBorder="1" applyAlignment="1">
      <alignment horizontal="left" vertical="center" wrapText="1"/>
    </xf>
    <xf numFmtId="0" fontId="24" fillId="37" borderId="26" xfId="0" applyFont="1" applyFill="1" applyBorder="1" applyAlignment="1">
      <alignment horizontal="left" vertical="center" wrapText="1"/>
    </xf>
    <xf numFmtId="4" fontId="24" fillId="37" borderId="26" xfId="0" applyNumberFormat="1" applyFont="1" applyFill="1" applyBorder="1" applyAlignment="1">
      <alignment horizontal="right" vertical="center" wrapText="1"/>
    </xf>
    <xf numFmtId="164" fontId="24" fillId="48" borderId="26" xfId="0" applyNumberFormat="1" applyFont="1" applyFill="1" applyBorder="1" applyAlignment="1">
      <alignment horizontal="right" vertical="center" wrapText="1"/>
    </xf>
    <xf numFmtId="0" fontId="24" fillId="37" borderId="27" xfId="0" applyFont="1" applyFill="1" applyBorder="1" applyAlignment="1">
      <alignment horizontal="left" vertical="center" wrapText="1"/>
    </xf>
    <xf numFmtId="0" fontId="28" fillId="37" borderId="27" xfId="0" applyFont="1" applyFill="1" applyBorder="1" applyAlignment="1">
      <alignment horizontal="left" vertical="center" wrapText="1"/>
    </xf>
    <xf numFmtId="0" fontId="24" fillId="37" borderId="27" xfId="0" quotePrefix="1" applyFont="1" applyFill="1" applyBorder="1" applyAlignment="1">
      <alignment horizontal="left" vertical="center" wrapText="1"/>
    </xf>
    <xf numFmtId="4" fontId="24" fillId="37" borderId="27" xfId="0" applyNumberFormat="1" applyFont="1" applyFill="1" applyBorder="1" applyAlignment="1">
      <alignment horizontal="right" vertical="center" wrapText="1"/>
    </xf>
    <xf numFmtId="164" fontId="24" fillId="48" borderId="27" xfId="0" applyNumberFormat="1" applyFont="1" applyFill="1" applyBorder="1" applyAlignment="1">
      <alignment horizontal="right" vertical="center" wrapText="1"/>
    </xf>
    <xf numFmtId="4" fontId="24" fillId="37" borderId="14" xfId="0" applyNumberFormat="1" applyFont="1" applyFill="1" applyBorder="1" applyAlignment="1">
      <alignment vertical="center"/>
    </xf>
    <xf numFmtId="4" fontId="24" fillId="38" borderId="14" xfId="0" applyNumberFormat="1" applyFont="1" applyFill="1" applyBorder="1" applyAlignment="1">
      <alignment horizontal="right" vertical="center" wrapText="1"/>
    </xf>
    <xf numFmtId="14" fontId="24" fillId="38" borderId="27" xfId="0" applyNumberFormat="1" applyFont="1" applyFill="1" applyBorder="1" applyAlignment="1">
      <alignment horizontal="right" vertical="center" wrapText="1"/>
    </xf>
    <xf numFmtId="4" fontId="56" fillId="0" borderId="0" xfId="0" applyNumberFormat="1" applyFont="1" applyBorder="1" applyAlignment="1">
      <alignment horizontal="right" vertical="center" wrapTex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erekening" xfId="12" builtinId="22" customBuiltin="1"/>
    <cellStyle name="Controlecel" xfId="14" builtinId="23" customBuiltin="1"/>
    <cellStyle name="Gekoppelde cel" xfId="13" builtinId="24" customBuiltin="1"/>
    <cellStyle name="Goed" xfId="7" builtinId="26" customBuiltin="1"/>
    <cellStyle name="Hyperlink" xfId="43" builtinId="8"/>
    <cellStyle name="Invoer" xfId="10" builtinId="20" customBuiltin="1"/>
    <cellStyle name="Kop 1" xfId="3" builtinId="16" customBuiltin="1"/>
    <cellStyle name="Kop 2" xfId="4" builtinId="17" customBuiltin="1"/>
    <cellStyle name="Kop 3" xfId="5" builtinId="18" customBuiltin="1"/>
    <cellStyle name="Kop 4" xfId="6" builtinId="19" customBuiltin="1"/>
    <cellStyle name="Neutraal" xfId="9" builtinId="28" customBuiltin="1"/>
    <cellStyle name="Notitie" xfId="16" builtinId="10" customBuiltin="1"/>
    <cellStyle name="Ongeldig" xfId="8" builtinId="27" customBuiltin="1"/>
    <cellStyle name="Standaard" xfId="0" builtinId="0"/>
    <cellStyle name="Standaard 2" xfId="1" xr:uid="{00000000-0005-0000-0000-000025000000}"/>
    <cellStyle name="Titel" xfId="2" builtinId="15" customBuiltin="1"/>
    <cellStyle name="Totaal" xfId="18" builtinId="25" customBuiltin="1"/>
    <cellStyle name="Uitvoer" xfId="11" builtinId="21" customBuiltin="1"/>
    <cellStyle name="Verklarende tekst" xfId="17" builtinId="53" customBuiltin="1"/>
    <cellStyle name="Waarschuwingstekst" xfId="15" builtinId="11" customBuiltin="1"/>
  </cellStyles>
  <dxfs count="9">
    <dxf>
      <fill>
        <patternFill>
          <bgColor theme="0" tint="-0.34998626667073579"/>
        </patternFill>
      </fill>
    </dxf>
    <dxf>
      <fill>
        <patternFill>
          <bgColor theme="0" tint="-4.9989318521683403E-2"/>
        </patternFill>
      </fill>
    </dxf>
    <dxf>
      <fill>
        <patternFill>
          <bgColor theme="0" tint="-0.14996795556505021"/>
        </patternFill>
      </fill>
    </dxf>
    <dxf>
      <fill>
        <patternFill>
          <bgColor theme="4" tint="0.79998168889431442"/>
        </patternFill>
      </fill>
    </dxf>
    <dxf>
      <fill>
        <patternFill>
          <bgColor theme="4" tint="0.39994506668294322"/>
        </patternFill>
      </fill>
    </dxf>
    <dxf>
      <fill>
        <patternFill>
          <bgColor theme="4" tint="-0.24994659260841701"/>
        </patternFill>
      </fill>
    </dxf>
    <dxf>
      <fill>
        <patternFill>
          <bgColor theme="9" tint="0.59996337778862885"/>
        </patternFill>
      </fill>
    </dxf>
    <dxf>
      <fill>
        <patternFill>
          <bgColor theme="9" tint="0.39994506668294322"/>
        </patternFill>
      </fill>
    </dxf>
    <dxf>
      <fill>
        <patternFill>
          <bgColor theme="9" tint="-0.24994659260841701"/>
        </patternFill>
      </fill>
    </dxf>
  </dxfs>
  <tableStyles count="0" defaultTableStyle="TableStyleMedium2" defaultPivotStyle="PivotStyleLight16"/>
  <colors>
    <mruColors>
      <color rgb="FF00FFFF"/>
      <color rgb="FFCCFF33"/>
      <color rgb="FFFFFF99"/>
      <color rgb="FF66FF33"/>
      <color rgb="FFFFCCFF"/>
      <color rgb="FFFF99FF"/>
      <color rgb="FFFF66FF"/>
      <color rgb="FFFFFF00"/>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projecten/agressie%20en%20vrijheidsbeperkende%20maatregelen/3_dossiers/4%20dossiermappen/PVA%20010%20quater%20Steevliet%20-%20Melle" TargetMode="External"/><Relationship Id="rId21" Type="http://schemas.openxmlformats.org/officeDocument/2006/relationships/hyperlink" Target="../../../projecten/agressie%20en%20vrijheidsbeperkende%20maatregelen/3_dossiers/4%20dossiermappen/PVA%20142%20Schoonderhage%20-%20Pollare" TargetMode="External"/><Relationship Id="rId42" Type="http://schemas.openxmlformats.org/officeDocument/2006/relationships/hyperlink" Target="../../../projecten/agressie%20en%20vrijheidsbeperkende%20maatregelen/3_dossiers/4%20dossiermappen/PVA%20044%20bis%20Emiliani%20-%20Lokeren" TargetMode="External"/><Relationship Id="rId47" Type="http://schemas.openxmlformats.org/officeDocument/2006/relationships/hyperlink" Target="../../../projecten/agressie%20en%20vrijheidsbeperkende%20maatregelen/3_dossiers/4%20dossiermappen/PVA%20111%20t%20Weyerke%20-%20Heusen-Zolder" TargetMode="External"/><Relationship Id="rId63" Type="http://schemas.openxmlformats.org/officeDocument/2006/relationships/hyperlink" Target="../../../projecten/agressie%20en%20vrijheidsbeperkende%20maatregelen/3_dossiers/4%20dossiermappen/PVA%20148%20Zonnehoeve%20Living+%20-%20Eke" TargetMode="External"/><Relationship Id="rId68" Type="http://schemas.openxmlformats.org/officeDocument/2006/relationships/hyperlink" Target="../../../projecten/agressie%20en%20vrijheidsbeperkende%20maatregelen/3_dossiers/4%20dossiermappen/PVA%20112%20Bethani&#235;%20-%20Zoersel" TargetMode="External"/><Relationship Id="rId7" Type="http://schemas.openxmlformats.org/officeDocument/2006/relationships/hyperlink" Target="../../../projecten/agressie%20en%20vrijheidsbeperkende%20maatregelen/3_dossiers/4%20dossiermappen/PVA%20058%20tris%20Adem%20-%20Lovenjoel" TargetMode="External"/><Relationship Id="rId2" Type="http://schemas.openxmlformats.org/officeDocument/2006/relationships/hyperlink" Target="../../../:f:/r/sites/vipa/projecten/agressie%20en%20vrijheidsbeperkende%20maatregelen/3_dossiers/4%20dossiermappen/PVA%20119%20Groep%20Phillipus%20Neri%20GPN%20GGZ%20TBE%20Waas%20en%20Dender%20PZ%20St-Lucia%3fcsf=1&amp;web=1&amp;e=yYOjb2" TargetMode="External"/><Relationship Id="rId16" Type="http://schemas.openxmlformats.org/officeDocument/2006/relationships/hyperlink" Target="../../../projecten/agressie%20en%20vrijheidsbeperkende%20maatregelen/3_dossiers/4%20dossiermappen/PVA%20121%20Huize%20Eyckerheide%20-%20Bornem" TargetMode="External"/><Relationship Id="rId29" Type="http://schemas.openxmlformats.org/officeDocument/2006/relationships/hyperlink" Target="../../../projecten/agressie%20en%20vrijheidsbeperkende%20maatregelen/3_dossiers/4%20dossiermappen/PVA%20048%20bis%20Covida%20-%20Maaseik" TargetMode="External"/><Relationship Id="rId11" Type="http://schemas.openxmlformats.org/officeDocument/2006/relationships/hyperlink" Target="../../../projecten/agressie%20en%20vrijheidsbeperkende%20maatregelen/3_dossiers/4%20dossiermappen/PVA%20066%20tris%20Inspirant%20-%20Oostduinkerke" TargetMode="External"/><Relationship Id="rId24" Type="http://schemas.openxmlformats.org/officeDocument/2006/relationships/hyperlink" Target="../../../projecten/agressie%20en%20vrijheidsbeperkende%20maatregelen/3_dossiers/4%20dossiermappen/PVA%20151%20Raakzaam%20-%20Sint-Niklaas" TargetMode="External"/><Relationship Id="rId32" Type="http://schemas.openxmlformats.org/officeDocument/2006/relationships/hyperlink" Target="../../../projecten/agressie%20en%20vrijheidsbeperkende%20maatregelen/3_dossiers/4%20dossiermappen/PVA%20117%20OC%20Cirkant%20-%20Aartrijke" TargetMode="External"/><Relationship Id="rId37" Type="http://schemas.openxmlformats.org/officeDocument/2006/relationships/hyperlink" Target="../../../projecten/agressie%20en%20vrijheidsbeperkende%20maatregelen/3_dossiers/4%20dossiermappen/PVA%20017%20bis%20PC%20Dr%20Guislain%20-%20Gent" TargetMode="External"/><Relationship Id="rId40" Type="http://schemas.openxmlformats.org/officeDocument/2006/relationships/hyperlink" Target="../../../projecten/agressie%20en%20vrijheidsbeperkende%20maatregelen/3_dossiers/4%20dossiermappen/PVA%20029%20tris%20Vitaz%20-%20Sint-Niklaas" TargetMode="External"/><Relationship Id="rId45" Type="http://schemas.openxmlformats.org/officeDocument/2006/relationships/hyperlink" Target="../../../projecten/agressie%20en%20vrijheidsbeperkende%20maatregelen/3_dossiers/4%20dossiermappen/PVA%20086%20bis%20Zorggroep%20Multiversum%20-%20Boechout" TargetMode="External"/><Relationship Id="rId53" Type="http://schemas.openxmlformats.org/officeDocument/2006/relationships/hyperlink" Target="../../../projecten/agressie%20en%20vrijheidsbeperkende%20maatregelen/3_dossiers/4%20dossiermappen/PVA%20125%20Koniklijk%20Instituut_Woluwe%20-%20Sint-Lambrechts-Woluwe" TargetMode="External"/><Relationship Id="rId58" Type="http://schemas.openxmlformats.org/officeDocument/2006/relationships/hyperlink" Target="../../../projecten/agressie%20en%20vrijheidsbeperkende%20maatregelen/3_dossiers/4%20dossiermappen/PVA%20135%20PC%20Sint%20Amandus%20-%20Beernem" TargetMode="External"/><Relationship Id="rId66" Type="http://schemas.openxmlformats.org/officeDocument/2006/relationships/hyperlink" Target="../../../projecten/agressie%20en%20vrijheidsbeperkende%20maatregelen/3_dossiers/4%20dossiermappen/PVA%20155%20Merlijn%20-%20Deurne" TargetMode="External"/><Relationship Id="rId5" Type="http://schemas.openxmlformats.org/officeDocument/2006/relationships/hyperlink" Target="../../../:f:/r/sites/vipa/projecten/agressie%20en%20vrijheidsbeperkende%20maatregelen/3_dossiers/4%20dossiermappen/PVA%20009%20tris%20Jeugdzorg%20Emmaus%20Mechelen%3fcsf=1&amp;web=1&amp;e=EklHQJ" TargetMode="External"/><Relationship Id="rId61" Type="http://schemas.openxmlformats.org/officeDocument/2006/relationships/hyperlink" Target="../../../projecten/agressie%20en%20vrijheidsbeperkende%20maatregelen/3_dossiers/4%20dossiermappen/PVA%20141%20PZ%20Sint-Annendael%20Grauwzusters%20-%20Diest" TargetMode="External"/><Relationship Id="rId19" Type="http://schemas.openxmlformats.org/officeDocument/2006/relationships/hyperlink" Target="../../../projecten/agressie%20en%20vrijheidsbeperkende%20maatregelen/3_dossiers/4%20dossiermappen/PVA%20134%20PC%20Ariadne%20-%20Lede" TargetMode="External"/><Relationship Id="rId14" Type="http://schemas.openxmlformats.org/officeDocument/2006/relationships/hyperlink" Target="../../../projecten/agressie%20en%20vrijheidsbeperkende%20maatregelen/3_dossiers/4%20dossiermappen/PVA%20110%20Uniek%20-%20Brugge" TargetMode="External"/><Relationship Id="rId22" Type="http://schemas.openxmlformats.org/officeDocument/2006/relationships/hyperlink" Target="../../../projecten/agressie%20en%20vrijheidsbeperkende%20maatregelen/3_dossiers/4%20dossiermappen/PVA%20147%20ZNA%20PZ%20Stuivenberg%20-%20Antwerpen" TargetMode="External"/><Relationship Id="rId27" Type="http://schemas.openxmlformats.org/officeDocument/2006/relationships/hyperlink" Target="../../../projecten/agressie%20en%20vrijheidsbeperkende%20maatregelen/3_dossiers/4%20dossiermappen/PVA%20020%20tris%20UZ%20Gent%20-%20Gent" TargetMode="External"/><Relationship Id="rId30" Type="http://schemas.openxmlformats.org/officeDocument/2006/relationships/hyperlink" Target="../../../projecten/agressie%20en%20vrijheidsbeperkende%20maatregelen/3_dossiers/4%20dossiermappen/PVA%20094%20bis%20Ter%20Loke%20-%20Vosselaar" TargetMode="External"/><Relationship Id="rId35" Type="http://schemas.openxmlformats.org/officeDocument/2006/relationships/hyperlink" Target="../../../projecten/agressie%20en%20vrijheidsbeperkende%20maatregelen/3_dossiers/4%20dossiermappen/PVA%20152%20De%20Patio%20-%20Brugge" TargetMode="External"/><Relationship Id="rId43" Type="http://schemas.openxmlformats.org/officeDocument/2006/relationships/hyperlink" Target="../../../projecten/agressie%20en%20vrijheidsbeperkende%20maatregelen/3_dossiers/4%20dossiermappen/PVA%20045%20bis%20Blijdorp%20-%20Buggenhout" TargetMode="External"/><Relationship Id="rId48" Type="http://schemas.openxmlformats.org/officeDocument/2006/relationships/hyperlink" Target="../../../projecten/agressie%20en%20vrijheidsbeperkende%20maatregelen/3_dossiers/4%20dossiermappen/PVA%20114%20AZ%20Groeninge%20-%20Kortrijk" TargetMode="External"/><Relationship Id="rId56" Type="http://schemas.openxmlformats.org/officeDocument/2006/relationships/hyperlink" Target="../../../projecten/agressie%20en%20vrijheidsbeperkende%20maatregelen/3_dossiers/4%20dossiermappen/PVA%20129%20Nektari%20-%20Puurs-Sint-Amands" TargetMode="External"/><Relationship Id="rId64" Type="http://schemas.openxmlformats.org/officeDocument/2006/relationships/hyperlink" Target="../../../projecten/agressie%20en%20vrijheidsbeperkende%20maatregelen/3_dossiers/4%20dossiermappen/PVA%20150%20De%20Bolster%20-%20Zwalm" TargetMode="External"/><Relationship Id="rId69" Type="http://schemas.openxmlformats.org/officeDocument/2006/relationships/printerSettings" Target="../printerSettings/printerSettings2.bin"/><Relationship Id="rId8" Type="http://schemas.openxmlformats.org/officeDocument/2006/relationships/hyperlink" Target="../../../projecten/agressie%20en%20vrijheidsbeperkende%20maatregelen/3_dossiers/4%20dossiermappen/PVA%20139%20PZ%20Onzelievevrouw%20-%20Brugge" TargetMode="External"/><Relationship Id="rId51" Type="http://schemas.openxmlformats.org/officeDocument/2006/relationships/hyperlink" Target="../../../projecten/agressie%20en%20vrijheidsbeperkende%20maatregelen/3_dossiers/4%20dossiermappen/PVA%20123%20Kerckstede%20-%20Oostnieuwkerke" TargetMode="External"/><Relationship Id="rId3" Type="http://schemas.openxmlformats.org/officeDocument/2006/relationships/hyperlink" Target="../../../:f:/r/sites/vipa/projecten/agressie%20en%20vrijheidsbeperkende%20maatregelen/3_dossiers/4%20dossiermappen/PVA%20104%20Havezate%20-%20Veurne%3fcsf=1&amp;web=1&amp;e=eigp14" TargetMode="External"/><Relationship Id="rId12" Type="http://schemas.openxmlformats.org/officeDocument/2006/relationships/hyperlink" Target="../../../projecten/agressie%20en%20vrijheidsbeperkende%20maatregelen/3_dossiers/4%20dossiermappen/PVA%20099%20bis%20Ruyskensveld%20-%20Erembodegem" TargetMode="External"/><Relationship Id="rId17" Type="http://schemas.openxmlformats.org/officeDocument/2006/relationships/hyperlink" Target="../../../projecten/agressie%20en%20vrijheidsbeperkende%20maatregelen/3_dossiers/4%20dossiermappen/PVA%20132%20OPZC%20Rekem%20-%20Rekem" TargetMode="External"/><Relationship Id="rId25" Type="http://schemas.openxmlformats.org/officeDocument/2006/relationships/hyperlink" Target="../../../projecten/agressie%20en%20vrijheidsbeperkende%20maatregelen/3_dossiers/4%20dossiermappen/PVA%20008%20bis%20Asster%20-%20Sint-truiden" TargetMode="External"/><Relationship Id="rId33" Type="http://schemas.openxmlformats.org/officeDocument/2006/relationships/hyperlink" Target="../../../projecten/agressie%20en%20vrijheidsbeperkende%20maatregelen/3_dossiers/4%20dossiermappen/PVA%20122%20Jeugdzorg%20-%20Nazareth" TargetMode="External"/><Relationship Id="rId38" Type="http://schemas.openxmlformats.org/officeDocument/2006/relationships/hyperlink" Target="../../../projecten/agressie%20en%20vrijheidsbeperkende%20maatregelen/3_dossiers/4%20dossiermappen/PVA%20023%20bis%20PCGS%20-%20Gent" TargetMode="External"/><Relationship Id="rId46" Type="http://schemas.openxmlformats.org/officeDocument/2006/relationships/hyperlink" Target="../../../projecten/agressie%20en%20vrijheidsbeperkende%20maatregelen/3_dossiers/4%20dossiermappen/PVA%20105%20Stijn%20-%20Kamiano%20-%20Scherpenheuvel" TargetMode="External"/><Relationship Id="rId59" Type="http://schemas.openxmlformats.org/officeDocument/2006/relationships/hyperlink" Target="../../../projecten/agressie%20en%20vrijheidsbeperkende%20maatregelen/3_dossiers/4%20dossiermappen/PVA%20137%20PZ%20Frapello%20-%20Zottegem" TargetMode="External"/><Relationship Id="rId67" Type="http://schemas.openxmlformats.org/officeDocument/2006/relationships/hyperlink" Target="../../../projecten/agressie%20en%20vrijheidsbeperkende%20maatregelen/3_dossiers/4%20dossiermappen/PVA%20026%20quater%20Sint-Gregorius%20MFC%20-%20Gentbrugge" TargetMode="External"/><Relationship Id="rId20" Type="http://schemas.openxmlformats.org/officeDocument/2006/relationships/hyperlink" Target="../../../projecten/agressie%20en%20vrijheidsbeperkende%20maatregelen/3_dossiers/4%20dossiermappen/PVA%20138%20PZ%20Heilig%20Hart%20-%20Ieper" TargetMode="External"/><Relationship Id="rId41" Type="http://schemas.openxmlformats.org/officeDocument/2006/relationships/hyperlink" Target="../../../projecten/agressie%20en%20vrijheidsbeperkende%20maatregelen/3_dossiers/4%20dossiermappen/PVA%20036%20bis%20PHZ%20Familie%20-%20Kortrijk" TargetMode="External"/><Relationship Id="rId54" Type="http://schemas.openxmlformats.org/officeDocument/2006/relationships/hyperlink" Target="../../../projecten/agressie%20en%20vrijheidsbeperkende%20maatregelen/3_dossiers/4%20dossiermappen/PVA%20127%20Monnikenheide-%20Spectrum%20-%20Zoersel" TargetMode="External"/><Relationship Id="rId62" Type="http://schemas.openxmlformats.org/officeDocument/2006/relationships/hyperlink" Target="../../../projecten/agressie%20en%20vrijheidsbeperkende%20maatregelen/3_dossiers/4%20dossiermappen/PVA%20145%20Vondels%20-%20Ieper" TargetMode="External"/><Relationship Id="rId1" Type="http://schemas.openxmlformats.org/officeDocument/2006/relationships/hyperlink" Target="../../../:f:/r/sites/vipa/projecten/agressie%20en%20vrijheidsbeperkende%20maatregelen/3_dossiers/4%20dossiermappen/PVA%20113%20AZ%20Delta%20-%20Roeselare%3fcsf=1&amp;web=1&amp;e=PyCbhA" TargetMode="External"/><Relationship Id="rId6" Type="http://schemas.openxmlformats.org/officeDocument/2006/relationships/hyperlink" Target="../../../:f:/r/sites/vipa/projecten/agressie%20en%20vrijheidsbeperkende%20maatregelen/3_dossiers/4%20dossiermappen/PVA%20024%20quater%20Hagewinde%20MFC%20-%20Lokeren%3fcsf=1&amp;web=1&amp;e=RvwTkS" TargetMode="External"/><Relationship Id="rId15" Type="http://schemas.openxmlformats.org/officeDocument/2006/relationships/hyperlink" Target="../../../projecten/agressie%20en%20vrijheidsbeperkende%20maatregelen/3_dossiers/4%20dossiermappen/PVA%20116%20AZ%20West%20-%20Veurne" TargetMode="External"/><Relationship Id="rId23" Type="http://schemas.openxmlformats.org/officeDocument/2006/relationships/hyperlink" Target="../../../projecten/agressie%20en%20vrijheidsbeperkende%20maatregelen/3_dossiers/4%20dossiermappen/PVA%20149%20Zonnelied%20-%20Roosdaal" TargetMode="External"/><Relationship Id="rId28" Type="http://schemas.openxmlformats.org/officeDocument/2006/relationships/hyperlink" Target="../../../projecten/agressie%20en%20vrijheidsbeperkende%20maatregelen/3_dossiers/4%20dossiermappen/PVA%20038%20tris%20VOT%20voor%20ZW%20Vlaanderen%20-%20Ieper" TargetMode="External"/><Relationship Id="rId36" Type="http://schemas.openxmlformats.org/officeDocument/2006/relationships/hyperlink" Target="../../../projecten/agressie%20en%20vrijheidsbeperkende%20maatregelen/3_dossiers/4%20dossiermappen/PVA%20126%20Mariahuis%20-%20Alken" TargetMode="External"/><Relationship Id="rId49" Type="http://schemas.openxmlformats.org/officeDocument/2006/relationships/hyperlink" Target="../../../projecten/agressie%20en%20vrijheidsbeperkende%20maatregelen/3_dossiers/4%20dossiermappen/PVA%20115%20AZ%20Oostende%20-%20Oostende" TargetMode="External"/><Relationship Id="rId57" Type="http://schemas.openxmlformats.org/officeDocument/2006/relationships/hyperlink" Target="../../../projecten/agressie%20en%20vrijheidsbeperkende%20maatregelen/3_dossiers/4%20dossiermappen/PVA%20131%20Oostrem%20-%20Herent" TargetMode="External"/><Relationship Id="rId10" Type="http://schemas.openxmlformats.org/officeDocument/2006/relationships/hyperlink" Target="../../../projecten/agressie%20en%20vrijheidsbeperkende%20maatregelen/3_dossiers/4%20dossiermappen/PVA%20015%20quater%20OPZ%20-%20Geel" TargetMode="External"/><Relationship Id="rId31" Type="http://schemas.openxmlformats.org/officeDocument/2006/relationships/hyperlink" Target="../../../projecten/agressie%20en%20vrijheidsbeperkende%20maatregelen/3_dossiers/4%20dossiermappen/PVA%20108%20PC%20Sint-Jan%20Baptist%20-%20Zelzate" TargetMode="External"/><Relationship Id="rId44" Type="http://schemas.openxmlformats.org/officeDocument/2006/relationships/hyperlink" Target="../../../projecten/agressie%20en%20vrijheidsbeperkende%20maatregelen/3_dossiers/4%20dossiermappen/PVA%20085%20bis%20Huize%20Tordale%20-%20Torhout" TargetMode="External"/><Relationship Id="rId52" Type="http://schemas.openxmlformats.org/officeDocument/2006/relationships/hyperlink" Target="../../../projecten/agressie%20en%20vrijheidsbeperkende%20maatregelen/3_dossiers/4%20dossiermappen/PVA%20124%20Klim%20-%20Diegem" TargetMode="External"/><Relationship Id="rId60" Type="http://schemas.openxmlformats.org/officeDocument/2006/relationships/hyperlink" Target="../../../projecten/agressie%20en%20vrijheidsbeperkende%20maatregelen/3_dossiers/4%20dossiermappen/PVA%20140%20PZ%20Sint-Alexius%20-%20Grimbergen" TargetMode="External"/><Relationship Id="rId65" Type="http://schemas.openxmlformats.org/officeDocument/2006/relationships/hyperlink" Target="../../../projecten/agressie%20en%20vrijheidsbeperkende%20maatregelen/3_dossiers/4%20dossiermappen/PVA%20154%20Moza&#239;k%20-%20Oostakker" TargetMode="External"/><Relationship Id="rId4" Type="http://schemas.openxmlformats.org/officeDocument/2006/relationships/hyperlink" Target="../../../:f:/r/sites/vipa/projecten/agressie%20en%20vrijheidsbeperkende%20maatregelen/3_dossiers/4%20dossiermappen/PVA%20006%20bis%20Cirkant_Turnhout%3fcsf=1&amp;web=1&amp;e=B2JnOY" TargetMode="External"/><Relationship Id="rId9" Type="http://schemas.openxmlformats.org/officeDocument/2006/relationships/hyperlink" Target="../../../projecten/agressie%20en%20vrijheidsbeperkende%20maatregelen/3_dossiers/4%20dossiermappen/PVA%20011%20quater%20Het%20Giels%20Bos%20-%20Gierle" TargetMode="External"/><Relationship Id="rId13" Type="http://schemas.openxmlformats.org/officeDocument/2006/relationships/hyperlink" Target="../../../projecten/agressie%20en%20vrijheidsbeperkende%20maatregelen/3_dossiers/4%20dossiermappen/PVA%20102%20De%20Vijver%20-%20Deurne" TargetMode="External"/><Relationship Id="rId18" Type="http://schemas.openxmlformats.org/officeDocument/2006/relationships/hyperlink" Target="../../../projecten/agressie%20en%20vrijheidsbeperkende%20maatregelen/3_dossiers/4%20dossiermappen/PVA%20133%20Pamela%20-%20Kortrijk" TargetMode="External"/><Relationship Id="rId39" Type="http://schemas.openxmlformats.org/officeDocument/2006/relationships/hyperlink" Target="../../../projecten/agressie%20en%20vrijheidsbeperkende%20maatregelen/3_dossiers/4%20dossiermappen/PVA%20028%20tris%20Medisch%20Centrum%20Sint%20Jozef%20-%20Bilzen" TargetMode="External"/><Relationship Id="rId34" Type="http://schemas.openxmlformats.org/officeDocument/2006/relationships/hyperlink" Target="../../../projecten/agressie%20en%20vrijheidsbeperkende%20maatregelen/3_dossiers/4%20dossiermappen/PVA%20146%20Sporen%20-%20Heverlee" TargetMode="External"/><Relationship Id="rId50" Type="http://schemas.openxmlformats.org/officeDocument/2006/relationships/hyperlink" Target="../../../projecten/agressie%20en%20vrijheidsbeperkende%20maatregelen/3_dossiers/4%20dossiermappen/PVA%20120%20Hof%20Ter%20Schelde%20-%20Antwerpen" TargetMode="External"/><Relationship Id="rId55" Type="http://schemas.openxmlformats.org/officeDocument/2006/relationships/hyperlink" Target="../../../projecten/agressie%20en%20vrijheidsbeperkende%20maatregelen/3_dossiers/4%20dossiermappen/PVA%20128%20Monsheide%20-%20Pe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57613-8FED-4444-91E4-1EE64B44AC19}">
  <sheetPr codeName="Blad2">
    <pageSetUpPr fitToPage="1"/>
  </sheetPr>
  <dimension ref="A1:K155"/>
  <sheetViews>
    <sheetView tabSelected="1" zoomScale="99" zoomScaleNormal="99" workbookViewId="0">
      <pane xSplit="1" ySplit="1" topLeftCell="B26" activePane="bottomRight" state="frozen"/>
      <selection pane="topRight" activeCell="B1" sqref="B1"/>
      <selection pane="bottomLeft" activeCell="A2" sqref="A2"/>
      <selection pane="bottomRight" activeCell="G5" sqref="G5:G28"/>
    </sheetView>
  </sheetViews>
  <sheetFormatPr defaultColWidth="8.88671875" defaultRowHeight="14.4" x14ac:dyDescent="0.3"/>
  <cols>
    <col min="1" max="1" width="17.88671875" style="4" customWidth="1"/>
    <col min="2" max="2" width="15.6640625" style="4" customWidth="1"/>
    <col min="3" max="3" width="13.44140625" style="4" customWidth="1"/>
    <col min="4" max="5" width="23.109375" style="4" customWidth="1"/>
    <col min="6" max="6" width="47.6640625" style="28" customWidth="1"/>
    <col min="7" max="7" width="14.6640625" style="149" customWidth="1"/>
    <col min="8" max="8" width="23.33203125" style="10" customWidth="1"/>
    <col min="9" max="9" width="18.21875" style="238" customWidth="1"/>
    <col min="10" max="12" width="14.6640625" style="4" bestFit="1" customWidth="1"/>
    <col min="13" max="14" width="10.6640625" style="4" bestFit="1" customWidth="1"/>
    <col min="15" max="16384" width="8.88671875" style="4"/>
  </cols>
  <sheetData>
    <row r="1" spans="1:9" ht="18.600000000000001" customHeight="1" x14ac:dyDescent="0.3">
      <c r="A1" s="283" t="s">
        <v>2</v>
      </c>
      <c r="B1" s="284"/>
      <c r="C1" s="284"/>
      <c r="D1" s="284"/>
      <c r="E1" s="284"/>
      <c r="F1" s="284"/>
      <c r="G1" s="284"/>
      <c r="H1" s="285"/>
    </row>
    <row r="2" spans="1:9" ht="51" customHeight="1" x14ac:dyDescent="0.3">
      <c r="A2" s="294" t="s">
        <v>3</v>
      </c>
      <c r="B2" s="294"/>
      <c r="C2" s="294"/>
      <c r="D2" s="294"/>
      <c r="E2" s="294"/>
      <c r="F2" s="294"/>
      <c r="G2" s="294"/>
      <c r="H2" s="294"/>
    </row>
    <row r="3" spans="1:9" s="5" customFormat="1" ht="27.6" x14ac:dyDescent="0.3">
      <c r="A3" s="42" t="s">
        <v>4</v>
      </c>
      <c r="B3" s="42" t="s">
        <v>5</v>
      </c>
      <c r="C3" s="42" t="s">
        <v>6</v>
      </c>
      <c r="D3" s="39" t="s">
        <v>7</v>
      </c>
      <c r="E3" s="42" t="s">
        <v>8</v>
      </c>
      <c r="F3" s="42" t="s">
        <v>9</v>
      </c>
      <c r="G3" s="144" t="s">
        <v>10</v>
      </c>
      <c r="H3" s="200" t="s">
        <v>11</v>
      </c>
      <c r="I3" s="239"/>
    </row>
    <row r="4" spans="1:9" s="17" customFormat="1" ht="18.600000000000001" customHeight="1" x14ac:dyDescent="0.3">
      <c r="A4" s="288" t="s">
        <v>12</v>
      </c>
      <c r="B4" s="288"/>
      <c r="C4" s="288"/>
      <c r="D4" s="288"/>
      <c r="E4" s="288"/>
      <c r="F4" s="289"/>
      <c r="G4" s="145">
        <f>SUM(G5:G54)</f>
        <v>27121043.681711353</v>
      </c>
      <c r="H4" s="68"/>
      <c r="I4" s="240"/>
    </row>
    <row r="5" spans="1:9" ht="55.2" x14ac:dyDescent="0.3">
      <c r="A5" s="89" t="s">
        <v>13</v>
      </c>
      <c r="B5" s="89" t="s">
        <v>14</v>
      </c>
      <c r="C5" s="3" t="s">
        <v>15</v>
      </c>
      <c r="D5" s="3" t="s">
        <v>16</v>
      </c>
      <c r="E5" s="3" t="s">
        <v>17</v>
      </c>
      <c r="F5" s="3" t="s">
        <v>18</v>
      </c>
      <c r="G5" s="143">
        <v>32800.120000000003</v>
      </c>
      <c r="H5" s="222" t="s">
        <v>19</v>
      </c>
      <c r="I5" s="276"/>
    </row>
    <row r="6" spans="1:9" s="2" customFormat="1" ht="41.4" x14ac:dyDescent="0.3">
      <c r="A6" s="3" t="s">
        <v>20</v>
      </c>
      <c r="B6" s="3" t="s">
        <v>21</v>
      </c>
      <c r="C6" s="3" t="s">
        <v>22</v>
      </c>
      <c r="D6" s="116" t="s">
        <v>23</v>
      </c>
      <c r="E6" s="3" t="s">
        <v>24</v>
      </c>
      <c r="F6" s="3" t="s">
        <v>25</v>
      </c>
      <c r="G6" s="143">
        <v>560704.41</v>
      </c>
      <c r="H6" s="226">
        <v>45348</v>
      </c>
      <c r="I6" s="252"/>
    </row>
    <row r="7" spans="1:9" s="67" customFormat="1" ht="55.2" x14ac:dyDescent="0.3">
      <c r="A7" s="165" t="s">
        <v>47</v>
      </c>
      <c r="B7" s="165" t="s">
        <v>41</v>
      </c>
      <c r="C7" s="165" t="s">
        <v>48</v>
      </c>
      <c r="D7" s="165" t="s">
        <v>49</v>
      </c>
      <c r="E7" s="166" t="s">
        <v>50</v>
      </c>
      <c r="F7" s="165" t="s">
        <v>51</v>
      </c>
      <c r="G7" s="164">
        <v>8017.8238807632006</v>
      </c>
      <c r="H7" s="209" t="s">
        <v>52</v>
      </c>
      <c r="I7" s="277"/>
    </row>
    <row r="8" spans="1:9" s="5" customFormat="1" ht="55.2" x14ac:dyDescent="0.3">
      <c r="A8" s="3" t="s">
        <v>53</v>
      </c>
      <c r="B8" s="3" t="s">
        <v>27</v>
      </c>
      <c r="C8" s="3" t="s">
        <v>54</v>
      </c>
      <c r="D8" s="3" t="s">
        <v>55</v>
      </c>
      <c r="E8" s="3" t="s">
        <v>56</v>
      </c>
      <c r="F8" s="3" t="s">
        <v>57</v>
      </c>
      <c r="G8" s="164">
        <v>17771.87</v>
      </c>
      <c r="H8" s="209" t="s">
        <v>58</v>
      </c>
      <c r="I8" s="278"/>
    </row>
    <row r="9" spans="1:9" s="2" customFormat="1" ht="58.95" customHeight="1" x14ac:dyDescent="0.3">
      <c r="A9" s="3" t="s">
        <v>59</v>
      </c>
      <c r="B9" s="67" t="s">
        <v>41</v>
      </c>
      <c r="C9" s="3" t="s">
        <v>60</v>
      </c>
      <c r="D9" s="3" t="s">
        <v>61</v>
      </c>
      <c r="E9" s="3" t="s">
        <v>62</v>
      </c>
      <c r="F9" s="168" t="s">
        <v>63</v>
      </c>
      <c r="G9" s="88">
        <v>17499.849999999999</v>
      </c>
      <c r="H9" s="226">
        <v>45461</v>
      </c>
      <c r="I9" s="279" t="s">
        <v>64</v>
      </c>
    </row>
    <row r="10" spans="1:9" s="65" customFormat="1" ht="55.2" x14ac:dyDescent="0.3">
      <c r="A10" s="124" t="s">
        <v>65</v>
      </c>
      <c r="B10" s="124" t="s">
        <v>66</v>
      </c>
      <c r="C10" s="124" t="s">
        <v>67</v>
      </c>
      <c r="D10" s="171" t="s">
        <v>68</v>
      </c>
      <c r="E10" s="124" t="s">
        <v>69</v>
      </c>
      <c r="F10" s="124" t="s">
        <v>70</v>
      </c>
      <c r="G10" s="172">
        <v>186869.54</v>
      </c>
      <c r="H10" s="211" t="s">
        <v>71</v>
      </c>
      <c r="I10" s="163"/>
    </row>
    <row r="11" spans="1:9" s="67" customFormat="1" ht="43.95" customHeight="1" x14ac:dyDescent="0.3">
      <c r="A11" s="3" t="s">
        <v>82</v>
      </c>
      <c r="B11" s="89" t="s">
        <v>66</v>
      </c>
      <c r="C11" s="3" t="s">
        <v>83</v>
      </c>
      <c r="D11" s="3" t="s">
        <v>84</v>
      </c>
      <c r="E11" s="3" t="s">
        <v>85</v>
      </c>
      <c r="F11" s="3" t="s">
        <v>86</v>
      </c>
      <c r="G11" s="88">
        <v>597526.77</v>
      </c>
      <c r="H11" s="226">
        <v>45503</v>
      </c>
      <c r="I11" s="252"/>
    </row>
    <row r="12" spans="1:9" s="5" customFormat="1" ht="48.6" customHeight="1" x14ac:dyDescent="0.3">
      <c r="A12" s="3" t="s">
        <v>87</v>
      </c>
      <c r="B12" s="3" t="s">
        <v>21</v>
      </c>
      <c r="C12" s="120" t="s">
        <v>88</v>
      </c>
      <c r="D12" s="120" t="s">
        <v>89</v>
      </c>
      <c r="E12" s="142" t="s">
        <v>90</v>
      </c>
      <c r="F12" s="125" t="s">
        <v>91</v>
      </c>
      <c r="G12" s="26">
        <v>943456.29</v>
      </c>
      <c r="H12" s="226">
        <v>45523</v>
      </c>
      <c r="I12" s="280"/>
    </row>
    <row r="13" spans="1:9" s="67" customFormat="1" ht="41.4" x14ac:dyDescent="0.3">
      <c r="A13" s="3" t="s">
        <v>92</v>
      </c>
      <c r="B13" s="67" t="s">
        <v>41</v>
      </c>
      <c r="C13" s="3" t="s">
        <v>93</v>
      </c>
      <c r="D13" s="3" t="s">
        <v>94</v>
      </c>
      <c r="E13" s="3" t="s">
        <v>95</v>
      </c>
      <c r="F13" s="3" t="s">
        <v>96</v>
      </c>
      <c r="G13" s="88">
        <v>796813.31</v>
      </c>
      <c r="H13" s="226">
        <v>45527</v>
      </c>
      <c r="I13" s="252"/>
    </row>
    <row r="14" spans="1:9" s="67" customFormat="1" ht="53.4" customHeight="1" x14ac:dyDescent="0.3">
      <c r="A14" s="3" t="s">
        <v>118</v>
      </c>
      <c r="B14" s="186" t="s">
        <v>34</v>
      </c>
      <c r="C14" s="3" t="s">
        <v>119</v>
      </c>
      <c r="D14" s="3" t="s">
        <v>120</v>
      </c>
      <c r="E14" s="3" t="s">
        <v>121</v>
      </c>
      <c r="F14" s="3" t="s">
        <v>122</v>
      </c>
      <c r="G14" s="88">
        <v>431089.62</v>
      </c>
      <c r="H14" s="227">
        <v>45640</v>
      </c>
      <c r="I14" s="281"/>
    </row>
    <row r="15" spans="1:9" s="177" customFormat="1" ht="34.950000000000003" customHeight="1" x14ac:dyDescent="0.3">
      <c r="A15" s="186" t="s">
        <v>123</v>
      </c>
      <c r="B15" s="186" t="s">
        <v>21</v>
      </c>
      <c r="C15" s="186" t="s">
        <v>124</v>
      </c>
      <c r="D15" s="186" t="s">
        <v>125</v>
      </c>
      <c r="E15" s="186" t="s">
        <v>126</v>
      </c>
      <c r="F15" s="191" t="s">
        <v>127</v>
      </c>
      <c r="G15" s="26">
        <v>570746.87</v>
      </c>
      <c r="H15" s="227">
        <v>45642</v>
      </c>
      <c r="I15" s="282"/>
    </row>
    <row r="16" spans="1:9" s="2" customFormat="1" ht="43.95" customHeight="1" x14ac:dyDescent="0.3">
      <c r="A16" s="3" t="s">
        <v>133</v>
      </c>
      <c r="B16" s="186" t="s">
        <v>21</v>
      </c>
      <c r="C16" s="3" t="s">
        <v>129</v>
      </c>
      <c r="D16" s="3" t="s">
        <v>130</v>
      </c>
      <c r="E16" s="3" t="s">
        <v>134</v>
      </c>
      <c r="F16" s="3" t="s">
        <v>135</v>
      </c>
      <c r="G16" s="26">
        <v>1740694.27</v>
      </c>
      <c r="H16" s="227">
        <v>45642</v>
      </c>
      <c r="I16" s="8"/>
    </row>
    <row r="17" spans="1:9" s="5" customFormat="1" ht="55.2" x14ac:dyDescent="0.3">
      <c r="A17" s="199" t="s">
        <v>151</v>
      </c>
      <c r="B17" s="124" t="s">
        <v>27</v>
      </c>
      <c r="C17" s="124" t="s">
        <v>103</v>
      </c>
      <c r="D17" s="124" t="s">
        <v>152</v>
      </c>
      <c r="E17" s="124" t="s">
        <v>153</v>
      </c>
      <c r="F17" s="124" t="s">
        <v>154</v>
      </c>
      <c r="G17" s="229">
        <v>105782.39999999999</v>
      </c>
      <c r="H17" s="217" t="s">
        <v>141</v>
      </c>
      <c r="I17" s="276"/>
    </row>
    <row r="18" spans="1:9" s="5" customFormat="1" ht="55.2" x14ac:dyDescent="0.3">
      <c r="A18" s="199" t="s">
        <v>164</v>
      </c>
      <c r="B18" s="124" t="s">
        <v>41</v>
      </c>
      <c r="C18" s="124" t="s">
        <v>60</v>
      </c>
      <c r="D18" s="124" t="s">
        <v>61</v>
      </c>
      <c r="E18" s="124" t="s">
        <v>62</v>
      </c>
      <c r="F18" s="124" t="s">
        <v>165</v>
      </c>
      <c r="G18" s="229">
        <v>66839.92</v>
      </c>
      <c r="H18" s="217" t="s">
        <v>141</v>
      </c>
      <c r="I18" s="276"/>
    </row>
    <row r="19" spans="1:9" s="5" customFormat="1" ht="55.2" x14ac:dyDescent="0.3">
      <c r="A19" s="199" t="s">
        <v>166</v>
      </c>
      <c r="B19" s="124" t="s">
        <v>34</v>
      </c>
      <c r="C19" s="124" t="s">
        <v>35</v>
      </c>
      <c r="D19" s="3" t="s">
        <v>167</v>
      </c>
      <c r="E19" s="124" t="s">
        <v>168</v>
      </c>
      <c r="F19" s="199" t="s">
        <v>169</v>
      </c>
      <c r="G19" s="229">
        <v>135974.45000000001</v>
      </c>
      <c r="H19" s="217" t="s">
        <v>141</v>
      </c>
      <c r="I19" s="276"/>
    </row>
    <row r="20" spans="1:9" s="5" customFormat="1" ht="55.2" x14ac:dyDescent="0.3">
      <c r="A20" s="199" t="s">
        <v>170</v>
      </c>
      <c r="B20" s="124" t="s">
        <v>14</v>
      </c>
      <c r="C20" s="124" t="s">
        <v>171</v>
      </c>
      <c r="D20" s="124" t="s">
        <v>172</v>
      </c>
      <c r="E20" s="124" t="s">
        <v>173</v>
      </c>
      <c r="F20" s="199" t="s">
        <v>174</v>
      </c>
      <c r="G20" s="229">
        <v>112627.66</v>
      </c>
      <c r="H20" s="217" t="s">
        <v>141</v>
      </c>
      <c r="I20" s="276"/>
    </row>
    <row r="21" spans="1:9" s="5" customFormat="1" ht="55.2" x14ac:dyDescent="0.3">
      <c r="A21" s="199" t="s">
        <v>175</v>
      </c>
      <c r="B21" s="124" t="s">
        <v>21</v>
      </c>
      <c r="C21" s="124" t="s">
        <v>176</v>
      </c>
      <c r="D21" s="124" t="s">
        <v>177</v>
      </c>
      <c r="E21" s="124" t="s">
        <v>178</v>
      </c>
      <c r="F21" s="199" t="s">
        <v>179</v>
      </c>
      <c r="G21" s="229">
        <v>84196.09</v>
      </c>
      <c r="H21" s="217" t="s">
        <v>141</v>
      </c>
      <c r="I21" s="276"/>
    </row>
    <row r="22" spans="1:9" s="5" customFormat="1" ht="55.2" x14ac:dyDescent="0.3">
      <c r="A22" s="199" t="s">
        <v>185</v>
      </c>
      <c r="B22" s="124" t="s">
        <v>21</v>
      </c>
      <c r="C22" s="124" t="s">
        <v>186</v>
      </c>
      <c r="D22" s="3" t="s">
        <v>187</v>
      </c>
      <c r="E22" s="124" t="s">
        <v>188</v>
      </c>
      <c r="F22" s="3" t="s">
        <v>189</v>
      </c>
      <c r="G22" s="229">
        <v>140459.37</v>
      </c>
      <c r="H22" s="217" t="s">
        <v>141</v>
      </c>
      <c r="I22" s="276"/>
    </row>
    <row r="23" spans="1:9" s="5" customFormat="1" ht="55.2" x14ac:dyDescent="0.3">
      <c r="A23" s="199" t="s">
        <v>194</v>
      </c>
      <c r="B23" s="124" t="s">
        <v>34</v>
      </c>
      <c r="C23" s="124" t="s">
        <v>195</v>
      </c>
      <c r="D23" s="124" t="s">
        <v>196</v>
      </c>
      <c r="E23" s="124" t="s">
        <v>197</v>
      </c>
      <c r="F23" s="199" t="s">
        <v>198</v>
      </c>
      <c r="G23" s="229">
        <v>969.82</v>
      </c>
      <c r="H23" s="217" t="s">
        <v>141</v>
      </c>
      <c r="I23" s="276"/>
    </row>
    <row r="24" spans="1:9" s="5" customFormat="1" ht="55.2" x14ac:dyDescent="0.3">
      <c r="A24" s="199" t="s">
        <v>213</v>
      </c>
      <c r="B24" s="124" t="s">
        <v>27</v>
      </c>
      <c r="C24" s="124" t="s">
        <v>109</v>
      </c>
      <c r="D24" s="124" t="s">
        <v>214</v>
      </c>
      <c r="E24" s="124" t="s">
        <v>215</v>
      </c>
      <c r="F24" s="3" t="s">
        <v>216</v>
      </c>
      <c r="G24" s="229">
        <v>128147.99</v>
      </c>
      <c r="H24" s="217" t="s">
        <v>141</v>
      </c>
      <c r="I24" s="276"/>
    </row>
    <row r="25" spans="1:9" s="5" customFormat="1" ht="55.2" x14ac:dyDescent="0.3">
      <c r="A25" s="199" t="s">
        <v>217</v>
      </c>
      <c r="B25" s="124" t="s">
        <v>34</v>
      </c>
      <c r="C25" s="124" t="s">
        <v>218</v>
      </c>
      <c r="D25" s="124" t="s">
        <v>219</v>
      </c>
      <c r="E25" s="3" t="s">
        <v>220</v>
      </c>
      <c r="F25" s="3" t="s">
        <v>221</v>
      </c>
      <c r="G25" s="229">
        <v>102729.23</v>
      </c>
      <c r="H25" s="217" t="s">
        <v>141</v>
      </c>
      <c r="I25" s="276"/>
    </row>
    <row r="26" spans="1:9" s="5" customFormat="1" ht="58.95" customHeight="1" x14ac:dyDescent="0.3">
      <c r="A26" s="199" t="s">
        <v>222</v>
      </c>
      <c r="B26" s="124" t="s">
        <v>14</v>
      </c>
      <c r="C26" s="124" t="s">
        <v>171</v>
      </c>
      <c r="D26" s="124" t="s">
        <v>223</v>
      </c>
      <c r="E26" s="3" t="s">
        <v>224</v>
      </c>
      <c r="F26" s="3" t="s">
        <v>225</v>
      </c>
      <c r="G26" s="229">
        <v>159627.9</v>
      </c>
      <c r="H26" s="217" t="s">
        <v>141</v>
      </c>
      <c r="I26" s="276"/>
    </row>
    <row r="27" spans="1:9" s="177" customFormat="1" ht="51" customHeight="1" x14ac:dyDescent="0.3">
      <c r="A27" s="186" t="s">
        <v>2449</v>
      </c>
      <c r="B27" s="186" t="s">
        <v>41</v>
      </c>
      <c r="C27" s="186" t="s">
        <v>226</v>
      </c>
      <c r="D27" s="186" t="s">
        <v>227</v>
      </c>
      <c r="E27" s="186" t="s">
        <v>228</v>
      </c>
      <c r="F27" s="186" t="s">
        <v>229</v>
      </c>
      <c r="G27" s="198">
        <v>1243421.1200000001</v>
      </c>
      <c r="H27" s="226">
        <v>45740</v>
      </c>
      <c r="I27" s="331"/>
    </row>
    <row r="28" spans="1:9" s="67" customFormat="1" ht="111" thickBot="1" x14ac:dyDescent="0.35">
      <c r="A28" s="320" t="s">
        <v>249</v>
      </c>
      <c r="B28" s="320" t="s">
        <v>66</v>
      </c>
      <c r="C28" s="320" t="s">
        <v>250</v>
      </c>
      <c r="D28" s="320" t="s">
        <v>251</v>
      </c>
      <c r="E28" s="320" t="s">
        <v>252</v>
      </c>
      <c r="F28" s="320" t="s">
        <v>253</v>
      </c>
      <c r="G28" s="321">
        <v>435173.56</v>
      </c>
      <c r="H28" s="322">
        <v>45645</v>
      </c>
      <c r="I28" s="281"/>
    </row>
    <row r="29" spans="1:9" s="5" customFormat="1" ht="42" thickBot="1" x14ac:dyDescent="0.35">
      <c r="A29" s="323" t="s">
        <v>128</v>
      </c>
      <c r="B29" s="324" t="s">
        <v>21</v>
      </c>
      <c r="C29" s="323" t="s">
        <v>129</v>
      </c>
      <c r="D29" s="323" t="s">
        <v>130</v>
      </c>
      <c r="E29" s="325" t="s">
        <v>131</v>
      </c>
      <c r="F29" s="323" t="s">
        <v>132</v>
      </c>
      <c r="G29" s="326">
        <v>1693750.63</v>
      </c>
      <c r="H29" s="327">
        <v>45642</v>
      </c>
      <c r="I29" s="247"/>
    </row>
    <row r="30" spans="1:9" s="5" customFormat="1" ht="55.8" thickBot="1" x14ac:dyDescent="0.35">
      <c r="A30" s="323" t="s">
        <v>108</v>
      </c>
      <c r="B30" s="323" t="s">
        <v>27</v>
      </c>
      <c r="C30" s="323" t="s">
        <v>109</v>
      </c>
      <c r="D30" s="323" t="s">
        <v>110</v>
      </c>
      <c r="E30" s="323" t="s">
        <v>111</v>
      </c>
      <c r="F30" s="323" t="s">
        <v>112</v>
      </c>
      <c r="G30" s="326">
        <v>4962.5582588552206</v>
      </c>
      <c r="H30" s="330" t="s">
        <v>113</v>
      </c>
      <c r="I30" s="247"/>
    </row>
    <row r="31" spans="1:9" s="67" customFormat="1" ht="55.2" x14ac:dyDescent="0.3">
      <c r="A31" s="115" t="s">
        <v>26</v>
      </c>
      <c r="B31" s="115" t="s">
        <v>27</v>
      </c>
      <c r="C31" s="115" t="s">
        <v>28</v>
      </c>
      <c r="D31" s="115" t="s">
        <v>29</v>
      </c>
      <c r="E31" s="115" t="s">
        <v>30</v>
      </c>
      <c r="F31" s="115" t="s">
        <v>31</v>
      </c>
      <c r="G31" s="328">
        <v>14453.462201032438</v>
      </c>
      <c r="H31" s="329" t="s">
        <v>32</v>
      </c>
      <c r="I31" s="247"/>
    </row>
    <row r="32" spans="1:9" s="67" customFormat="1" ht="69" x14ac:dyDescent="0.3">
      <c r="A32" s="3" t="s">
        <v>33</v>
      </c>
      <c r="B32" s="3" t="s">
        <v>34</v>
      </c>
      <c r="C32" s="3" t="s">
        <v>35</v>
      </c>
      <c r="D32" s="3" t="s">
        <v>36</v>
      </c>
      <c r="E32" s="3" t="s">
        <v>37</v>
      </c>
      <c r="F32" s="3" t="s">
        <v>38</v>
      </c>
      <c r="G32" s="164">
        <v>16761.400000000001</v>
      </c>
      <c r="H32" s="210" t="s">
        <v>39</v>
      </c>
      <c r="I32" s="247"/>
    </row>
    <row r="33" spans="1:9" s="67" customFormat="1" ht="55.2" x14ac:dyDescent="0.3">
      <c r="A33" s="85" t="s">
        <v>40</v>
      </c>
      <c r="B33" s="85" t="s">
        <v>41</v>
      </c>
      <c r="C33" s="85" t="s">
        <v>42</v>
      </c>
      <c r="D33" s="85" t="s">
        <v>43</v>
      </c>
      <c r="E33" s="85" t="s">
        <v>44</v>
      </c>
      <c r="F33" s="85" t="s">
        <v>45</v>
      </c>
      <c r="G33" s="164">
        <v>163720.96842380596</v>
      </c>
      <c r="H33" s="209" t="s">
        <v>46</v>
      </c>
      <c r="I33" s="247"/>
    </row>
    <row r="34" spans="1:9" s="67" customFormat="1" ht="41.4" x14ac:dyDescent="0.3">
      <c r="A34" s="3" t="s">
        <v>72</v>
      </c>
      <c r="B34" s="3" t="s">
        <v>14</v>
      </c>
      <c r="C34" s="120" t="s">
        <v>73</v>
      </c>
      <c r="D34" s="142" t="s">
        <v>74</v>
      </c>
      <c r="E34" s="120" t="s">
        <v>75</v>
      </c>
      <c r="F34" s="125" t="s">
        <v>76</v>
      </c>
      <c r="G34" s="26">
        <v>1203433.76</v>
      </c>
      <c r="H34" s="226">
        <v>45503</v>
      </c>
      <c r="I34" s="247"/>
    </row>
    <row r="35" spans="1:9" s="67" customFormat="1" ht="41.4" x14ac:dyDescent="0.3">
      <c r="A35" s="3" t="s">
        <v>77</v>
      </c>
      <c r="B35" s="89" t="s">
        <v>41</v>
      </c>
      <c r="C35" s="3" t="s">
        <v>78</v>
      </c>
      <c r="D35" s="3" t="s">
        <v>79</v>
      </c>
      <c r="E35" s="3" t="s">
        <v>80</v>
      </c>
      <c r="F35" s="3" t="s">
        <v>81</v>
      </c>
      <c r="G35" s="88">
        <v>2572441.39</v>
      </c>
      <c r="H35" s="226">
        <v>45503</v>
      </c>
      <c r="I35" s="247"/>
    </row>
    <row r="36" spans="1:9" s="67" customFormat="1" ht="41.4" x14ac:dyDescent="0.3">
      <c r="A36" s="3" t="s">
        <v>97</v>
      </c>
      <c r="B36" s="3" t="s">
        <v>27</v>
      </c>
      <c r="C36" s="3" t="s">
        <v>98</v>
      </c>
      <c r="D36" s="3" t="s">
        <v>99</v>
      </c>
      <c r="E36" s="3" t="s">
        <v>100</v>
      </c>
      <c r="F36" s="3" t="s">
        <v>101</v>
      </c>
      <c r="G36" s="26">
        <v>15144.628946891055</v>
      </c>
      <c r="H36" s="227">
        <v>45548</v>
      </c>
      <c r="I36" s="247"/>
    </row>
    <row r="37" spans="1:9" s="67" customFormat="1" ht="55.2" x14ac:dyDescent="0.3">
      <c r="A37" s="3" t="s">
        <v>102</v>
      </c>
      <c r="B37" s="3" t="s">
        <v>27</v>
      </c>
      <c r="C37" s="3" t="s">
        <v>103</v>
      </c>
      <c r="D37" s="3" t="s">
        <v>104</v>
      </c>
      <c r="E37" s="3" t="s">
        <v>105</v>
      </c>
      <c r="F37" s="3" t="s">
        <v>106</v>
      </c>
      <c r="G37" s="26">
        <v>200871.48</v>
      </c>
      <c r="H37" s="216" t="s">
        <v>107</v>
      </c>
      <c r="I37" s="247"/>
    </row>
    <row r="38" spans="1:9" s="67" customFormat="1" ht="41.4" x14ac:dyDescent="0.3">
      <c r="A38" s="186" t="s">
        <v>114</v>
      </c>
      <c r="B38" s="186" t="s">
        <v>34</v>
      </c>
      <c r="C38" s="186" t="s">
        <v>35</v>
      </c>
      <c r="D38" s="186" t="s">
        <v>115</v>
      </c>
      <c r="E38" s="186" t="s">
        <v>116</v>
      </c>
      <c r="F38" s="191" t="s">
        <v>117</v>
      </c>
      <c r="G38" s="198">
        <v>2437511.2400000002</v>
      </c>
      <c r="H38" s="227">
        <v>45637</v>
      </c>
      <c r="I38" s="247"/>
    </row>
    <row r="39" spans="1:9" s="67" customFormat="1" ht="55.2" x14ac:dyDescent="0.3">
      <c r="A39" s="195" t="s">
        <v>136</v>
      </c>
      <c r="B39" s="85" t="s">
        <v>21</v>
      </c>
      <c r="C39" s="85" t="s">
        <v>137</v>
      </c>
      <c r="D39" s="85" t="s">
        <v>138</v>
      </c>
      <c r="E39" s="85" t="s">
        <v>139</v>
      </c>
      <c r="F39" s="124" t="s">
        <v>140</v>
      </c>
      <c r="G39" s="228">
        <v>74740.63</v>
      </c>
      <c r="H39" s="217" t="s">
        <v>141</v>
      </c>
      <c r="I39" s="247"/>
    </row>
    <row r="40" spans="1:9" s="67" customFormat="1" ht="55.2" x14ac:dyDescent="0.3">
      <c r="A40" s="199" t="s">
        <v>142</v>
      </c>
      <c r="B40" s="124" t="s">
        <v>21</v>
      </c>
      <c r="C40" s="124" t="s">
        <v>143</v>
      </c>
      <c r="D40" s="124" t="s">
        <v>144</v>
      </c>
      <c r="E40" s="3" t="s">
        <v>145</v>
      </c>
      <c r="F40" s="173" t="s">
        <v>146</v>
      </c>
      <c r="G40" s="229">
        <v>128644.62</v>
      </c>
      <c r="H40" s="217" t="s">
        <v>141</v>
      </c>
      <c r="I40" s="247"/>
    </row>
    <row r="41" spans="1:9" s="67" customFormat="1" ht="55.2" x14ac:dyDescent="0.3">
      <c r="A41" s="199" t="s">
        <v>147</v>
      </c>
      <c r="B41" s="124" t="s">
        <v>27</v>
      </c>
      <c r="C41" s="124" t="s">
        <v>109</v>
      </c>
      <c r="D41" s="124" t="s">
        <v>148</v>
      </c>
      <c r="E41" s="3" t="s">
        <v>149</v>
      </c>
      <c r="F41" s="3" t="s">
        <v>150</v>
      </c>
      <c r="G41" s="229">
        <v>288595.53000000003</v>
      </c>
      <c r="H41" s="217" t="s">
        <v>141</v>
      </c>
      <c r="I41" s="247"/>
    </row>
    <row r="42" spans="1:9" s="67" customFormat="1" ht="55.2" x14ac:dyDescent="0.3">
      <c r="A42" s="199" t="s">
        <v>155</v>
      </c>
      <c r="B42" s="124" t="s">
        <v>27</v>
      </c>
      <c r="C42" s="124" t="s">
        <v>109</v>
      </c>
      <c r="D42" s="3" t="s">
        <v>156</v>
      </c>
      <c r="E42" s="124" t="s">
        <v>157</v>
      </c>
      <c r="F42" s="124" t="s">
        <v>158</v>
      </c>
      <c r="G42" s="229">
        <v>31972.92</v>
      </c>
      <c r="H42" s="217" t="s">
        <v>141</v>
      </c>
      <c r="I42" s="247"/>
    </row>
    <row r="43" spans="1:9" s="67" customFormat="1" ht="69" x14ac:dyDescent="0.3">
      <c r="A43" s="199" t="s">
        <v>159</v>
      </c>
      <c r="B43" s="124" t="s">
        <v>66</v>
      </c>
      <c r="C43" s="124" t="s">
        <v>160</v>
      </c>
      <c r="D43" s="124" t="s">
        <v>161</v>
      </c>
      <c r="E43" s="124" t="s">
        <v>162</v>
      </c>
      <c r="F43" s="199" t="s">
        <v>163</v>
      </c>
      <c r="G43" s="229">
        <v>87653.89</v>
      </c>
      <c r="H43" s="217" t="s">
        <v>141</v>
      </c>
      <c r="I43" s="247"/>
    </row>
    <row r="44" spans="1:9" s="67" customFormat="1" ht="55.2" x14ac:dyDescent="0.3">
      <c r="A44" s="199" t="s">
        <v>180</v>
      </c>
      <c r="B44" s="124" t="s">
        <v>21</v>
      </c>
      <c r="C44" s="124" t="s">
        <v>181</v>
      </c>
      <c r="D44" s="124" t="s">
        <v>182</v>
      </c>
      <c r="E44" s="124" t="s">
        <v>183</v>
      </c>
      <c r="F44" s="199" t="s">
        <v>184</v>
      </c>
      <c r="G44" s="229">
        <v>81422.960000000006</v>
      </c>
      <c r="H44" s="217" t="s">
        <v>141</v>
      </c>
      <c r="I44" s="247"/>
    </row>
    <row r="45" spans="1:9" s="67" customFormat="1" ht="69" x14ac:dyDescent="0.3">
      <c r="A45" s="199" t="s">
        <v>190</v>
      </c>
      <c r="B45" s="124" t="s">
        <v>21</v>
      </c>
      <c r="C45" s="124" t="s">
        <v>191</v>
      </c>
      <c r="D45" s="124" t="s">
        <v>130</v>
      </c>
      <c r="E45" s="3" t="s">
        <v>192</v>
      </c>
      <c r="F45" s="3" t="s">
        <v>193</v>
      </c>
      <c r="G45" s="229">
        <v>79518.44</v>
      </c>
      <c r="H45" s="217" t="s">
        <v>141</v>
      </c>
      <c r="I45" s="247"/>
    </row>
    <row r="46" spans="1:9" s="67" customFormat="1" ht="55.2" x14ac:dyDescent="0.3">
      <c r="A46" s="199" t="s">
        <v>199</v>
      </c>
      <c r="B46" s="124" t="s">
        <v>34</v>
      </c>
      <c r="C46" s="124" t="s">
        <v>35</v>
      </c>
      <c r="D46" s="124" t="s">
        <v>200</v>
      </c>
      <c r="E46" s="124" t="s">
        <v>201</v>
      </c>
      <c r="F46" s="199" t="s">
        <v>202</v>
      </c>
      <c r="G46" s="229">
        <v>384077.78</v>
      </c>
      <c r="H46" s="217" t="s">
        <v>141</v>
      </c>
      <c r="I46" s="247"/>
    </row>
    <row r="47" spans="1:9" s="67" customFormat="1" ht="55.2" x14ac:dyDescent="0.3">
      <c r="A47" s="199" t="s">
        <v>203</v>
      </c>
      <c r="B47" s="124" t="s">
        <v>27</v>
      </c>
      <c r="C47" s="124" t="s">
        <v>204</v>
      </c>
      <c r="D47" s="124" t="s">
        <v>205</v>
      </c>
      <c r="E47" s="124" t="s">
        <v>206</v>
      </c>
      <c r="F47" s="124" t="s">
        <v>207</v>
      </c>
      <c r="G47" s="229">
        <v>461099.58</v>
      </c>
      <c r="H47" s="217" t="s">
        <v>141</v>
      </c>
      <c r="I47" s="247"/>
    </row>
    <row r="48" spans="1:9" s="67" customFormat="1" ht="55.2" x14ac:dyDescent="0.3">
      <c r="A48" s="199" t="s">
        <v>208</v>
      </c>
      <c r="B48" s="124" t="s">
        <v>34</v>
      </c>
      <c r="C48" s="124" t="s">
        <v>209</v>
      </c>
      <c r="D48" s="124" t="s">
        <v>210</v>
      </c>
      <c r="E48" s="3" t="s">
        <v>211</v>
      </c>
      <c r="F48" s="3" t="s">
        <v>212</v>
      </c>
      <c r="G48" s="229">
        <v>62429.4</v>
      </c>
      <c r="H48" s="217" t="s">
        <v>141</v>
      </c>
      <c r="I48" s="247"/>
    </row>
    <row r="49" spans="1:9" s="67" customFormat="1" ht="41.4" x14ac:dyDescent="0.3">
      <c r="A49" s="3" t="s">
        <v>230</v>
      </c>
      <c r="B49" s="3" t="s">
        <v>27</v>
      </c>
      <c r="C49" s="3" t="s">
        <v>103</v>
      </c>
      <c r="D49" s="3" t="s">
        <v>231</v>
      </c>
      <c r="E49" s="3" t="s">
        <v>232</v>
      </c>
      <c r="F49" s="3" t="s">
        <v>233</v>
      </c>
      <c r="G49" s="26">
        <v>2081696.4</v>
      </c>
      <c r="H49" s="227">
        <v>45645</v>
      </c>
      <c r="I49" s="247"/>
    </row>
    <row r="50" spans="1:9" s="67" customFormat="1" ht="55.2" x14ac:dyDescent="0.3">
      <c r="A50" s="3" t="s">
        <v>234</v>
      </c>
      <c r="B50" s="3" t="s">
        <v>66</v>
      </c>
      <c r="C50" s="3" t="s">
        <v>235</v>
      </c>
      <c r="D50" s="3" t="s">
        <v>236</v>
      </c>
      <c r="E50" s="3" t="s">
        <v>237</v>
      </c>
      <c r="F50" s="1" t="s">
        <v>238</v>
      </c>
      <c r="G50" s="26">
        <v>1593676.93</v>
      </c>
      <c r="H50" s="227">
        <v>45645</v>
      </c>
      <c r="I50" s="247"/>
    </row>
    <row r="51" spans="1:9" s="67" customFormat="1" ht="69" x14ac:dyDescent="0.3">
      <c r="A51" s="3" t="s">
        <v>239</v>
      </c>
      <c r="B51" s="3" t="s">
        <v>66</v>
      </c>
      <c r="C51" s="3" t="s">
        <v>240</v>
      </c>
      <c r="D51" s="3" t="s">
        <v>241</v>
      </c>
      <c r="E51" s="3" t="s">
        <v>242</v>
      </c>
      <c r="F51" s="1" t="s">
        <v>243</v>
      </c>
      <c r="G51" s="88">
        <v>931717.55</v>
      </c>
      <c r="H51" s="227">
        <v>45645</v>
      </c>
      <c r="I51" s="247"/>
    </row>
    <row r="52" spans="1:9" s="67" customFormat="1" ht="55.2" x14ac:dyDescent="0.3">
      <c r="A52" s="3" t="s">
        <v>244</v>
      </c>
      <c r="B52" s="3" t="s">
        <v>41</v>
      </c>
      <c r="C52" s="3" t="s">
        <v>245</v>
      </c>
      <c r="D52" s="89" t="s">
        <v>246</v>
      </c>
      <c r="E52" s="3" t="s">
        <v>247</v>
      </c>
      <c r="F52" s="1" t="s">
        <v>248</v>
      </c>
      <c r="G52" s="172">
        <v>1024279.24</v>
      </c>
      <c r="H52" s="227">
        <v>45645</v>
      </c>
      <c r="I52" s="247"/>
    </row>
    <row r="53" spans="1:9" s="67" customFormat="1" ht="55.2" x14ac:dyDescent="0.3">
      <c r="A53" s="1" t="s">
        <v>254</v>
      </c>
      <c r="B53" s="124" t="s">
        <v>66</v>
      </c>
      <c r="C53" s="1" t="s">
        <v>255</v>
      </c>
      <c r="D53" s="1" t="s">
        <v>256</v>
      </c>
      <c r="E53" s="124" t="s">
        <v>257</v>
      </c>
      <c r="F53" s="203" t="s">
        <v>258</v>
      </c>
      <c r="G53" s="230">
        <v>109541.19</v>
      </c>
      <c r="H53" s="218" t="s">
        <v>259</v>
      </c>
      <c r="I53" s="247"/>
    </row>
    <row r="54" spans="1:9" s="67" customFormat="1" ht="41.4" x14ac:dyDescent="0.3">
      <c r="A54" s="3" t="s">
        <v>260</v>
      </c>
      <c r="B54" s="3" t="s">
        <v>41</v>
      </c>
      <c r="C54" s="3" t="s">
        <v>261</v>
      </c>
      <c r="D54" s="3" t="s">
        <v>262</v>
      </c>
      <c r="E54" s="3" t="s">
        <v>263</v>
      </c>
      <c r="F54" s="3" t="s">
        <v>264</v>
      </c>
      <c r="G54" s="26">
        <v>2756984.85</v>
      </c>
      <c r="H54" s="227">
        <v>45647</v>
      </c>
      <c r="I54" s="247"/>
    </row>
    <row r="55" spans="1:9" s="65" customFormat="1" ht="15.6" x14ac:dyDescent="0.3">
      <c r="A55" s="290" t="s">
        <v>265</v>
      </c>
      <c r="B55" s="291"/>
      <c r="C55" s="291"/>
      <c r="D55" s="291"/>
      <c r="E55" s="291"/>
      <c r="F55" s="292"/>
      <c r="G55" s="146">
        <f>SUM(G56:G60)</f>
        <v>3173971.8093689559</v>
      </c>
      <c r="H55" s="18"/>
      <c r="I55" s="244"/>
    </row>
    <row r="56" spans="1:9" s="2" customFormat="1" ht="54.6" customHeight="1" x14ac:dyDescent="0.3">
      <c r="A56" s="3" t="s">
        <v>266</v>
      </c>
      <c r="B56" s="3" t="s">
        <v>34</v>
      </c>
      <c r="C56" s="3" t="s">
        <v>267</v>
      </c>
      <c r="D56" s="3" t="s">
        <v>268</v>
      </c>
      <c r="E56" s="3" t="s">
        <v>269</v>
      </c>
      <c r="F56" s="1" t="s">
        <v>270</v>
      </c>
      <c r="G56" s="169">
        <v>27770.240000000002</v>
      </c>
      <c r="H56" s="226">
        <v>45454</v>
      </c>
      <c r="I56" s="246" t="s">
        <v>64</v>
      </c>
    </row>
    <row r="57" spans="1:9" s="2" customFormat="1" ht="55.2" x14ac:dyDescent="0.3">
      <c r="A57" s="3" t="s">
        <v>271</v>
      </c>
      <c r="B57" s="3" t="s">
        <v>27</v>
      </c>
      <c r="C57" s="3"/>
      <c r="D57" s="3" t="s">
        <v>273</v>
      </c>
      <c r="E57" s="3" t="s">
        <v>2450</v>
      </c>
      <c r="F57" s="1" t="s">
        <v>2451</v>
      </c>
      <c r="G57" s="26">
        <v>1964507.68</v>
      </c>
      <c r="H57" s="226">
        <v>45559</v>
      </c>
      <c r="I57" s="250"/>
    </row>
    <row r="58" spans="1:9" s="24" customFormat="1" ht="55.2" x14ac:dyDescent="0.3">
      <c r="A58" s="3" t="s">
        <v>274</v>
      </c>
      <c r="B58" s="3" t="s">
        <v>66</v>
      </c>
      <c r="C58" s="3" t="s">
        <v>66</v>
      </c>
      <c r="D58" s="3" t="s">
        <v>275</v>
      </c>
      <c r="E58" s="3" t="s">
        <v>276</v>
      </c>
      <c r="F58" s="3" t="s">
        <v>277</v>
      </c>
      <c r="G58" s="26">
        <v>8441.56</v>
      </c>
      <c r="H58" s="208" t="s">
        <v>278</v>
      </c>
      <c r="I58" s="250"/>
    </row>
    <row r="59" spans="1:9" s="2" customFormat="1" ht="41.4" x14ac:dyDescent="0.3">
      <c r="A59" s="3" t="s">
        <v>279</v>
      </c>
      <c r="B59" s="3" t="s">
        <v>34</v>
      </c>
      <c r="C59" s="3"/>
      <c r="D59" s="3" t="s">
        <v>280</v>
      </c>
      <c r="E59" s="3" t="s">
        <v>281</v>
      </c>
      <c r="F59" s="1" t="s">
        <v>2452</v>
      </c>
      <c r="G59" s="26">
        <v>1007616.27</v>
      </c>
      <c r="H59" s="226">
        <v>45635</v>
      </c>
      <c r="I59" s="250"/>
    </row>
    <row r="60" spans="1:9" ht="58.2" customHeight="1" x14ac:dyDescent="0.3">
      <c r="A60" s="195" t="s">
        <v>282</v>
      </c>
      <c r="B60" s="3" t="s">
        <v>34</v>
      </c>
      <c r="C60" s="195" t="s">
        <v>267</v>
      </c>
      <c r="D60" s="3" t="s">
        <v>280</v>
      </c>
      <c r="E60" s="3" t="s">
        <v>281</v>
      </c>
      <c r="F60" s="195" t="s">
        <v>283</v>
      </c>
      <c r="G60" s="237">
        <v>165636.05936895567</v>
      </c>
      <c r="H60" s="216" t="s">
        <v>259</v>
      </c>
      <c r="I60" s="250"/>
    </row>
    <row r="61" spans="1:9" s="70" customFormat="1" ht="18.600000000000001" customHeight="1" x14ac:dyDescent="0.3">
      <c r="A61" s="291" t="s">
        <v>284</v>
      </c>
      <c r="B61" s="291"/>
      <c r="C61" s="291"/>
      <c r="D61" s="291"/>
      <c r="E61" s="291"/>
      <c r="F61" s="293"/>
      <c r="G61" s="147">
        <f>SUM(G62:G86)</f>
        <v>5933314.1091620205</v>
      </c>
      <c r="H61" s="21"/>
      <c r="I61" s="251"/>
    </row>
    <row r="62" spans="1:9" ht="53.4" customHeight="1" x14ac:dyDescent="0.3">
      <c r="A62" s="117" t="s">
        <v>285</v>
      </c>
      <c r="B62" s="117" t="s">
        <v>66</v>
      </c>
      <c r="C62" s="117" t="s">
        <v>83</v>
      </c>
      <c r="D62" s="117" t="s">
        <v>286</v>
      </c>
      <c r="E62" s="117" t="s">
        <v>287</v>
      </c>
      <c r="F62" s="117" t="s">
        <v>288</v>
      </c>
      <c r="G62" s="231">
        <v>116684.19</v>
      </c>
      <c r="H62" s="216" t="s">
        <v>289</v>
      </c>
    </row>
    <row r="63" spans="1:9" s="118" customFormat="1" ht="55.95" customHeight="1" x14ac:dyDescent="0.3">
      <c r="A63" s="3" t="s">
        <v>290</v>
      </c>
      <c r="B63" s="119" t="s">
        <v>21</v>
      </c>
      <c r="C63" s="3" t="s">
        <v>176</v>
      </c>
      <c r="D63" s="3" t="s">
        <v>291</v>
      </c>
      <c r="E63" s="3" t="s">
        <v>292</v>
      </c>
      <c r="F63" s="3" t="s">
        <v>293</v>
      </c>
      <c r="G63" s="143">
        <v>6465.4656991245574</v>
      </c>
      <c r="H63" s="208" t="s">
        <v>32</v>
      </c>
      <c r="I63" s="245"/>
    </row>
    <row r="64" spans="1:9" s="2" customFormat="1" ht="55.2" x14ac:dyDescent="0.3">
      <c r="A64" s="3" t="s">
        <v>294</v>
      </c>
      <c r="B64" s="89" t="s">
        <v>27</v>
      </c>
      <c r="C64" s="3" t="s">
        <v>109</v>
      </c>
      <c r="D64" s="3" t="s">
        <v>295</v>
      </c>
      <c r="E64" s="3" t="s">
        <v>296</v>
      </c>
      <c r="F64" s="3" t="s">
        <v>297</v>
      </c>
      <c r="G64" s="143">
        <v>12930.931266083033</v>
      </c>
      <c r="H64" s="210" t="s">
        <v>298</v>
      </c>
      <c r="I64" s="241"/>
    </row>
    <row r="65" spans="1:11" s="2" customFormat="1" ht="55.2" x14ac:dyDescent="0.3">
      <c r="A65" s="3" t="s">
        <v>299</v>
      </c>
      <c r="B65" s="3" t="s">
        <v>41</v>
      </c>
      <c r="C65" s="3" t="s">
        <v>300</v>
      </c>
      <c r="D65" s="3" t="s">
        <v>301</v>
      </c>
      <c r="E65" s="3" t="s">
        <v>302</v>
      </c>
      <c r="F65" s="3" t="s">
        <v>303</v>
      </c>
      <c r="G65" s="143">
        <v>7971.9622421548702</v>
      </c>
      <c r="H65" s="208" t="s">
        <v>304</v>
      </c>
      <c r="I65" s="239"/>
      <c r="J65" s="24"/>
      <c r="K65" s="24"/>
    </row>
    <row r="66" spans="1:11" s="2" customFormat="1" ht="41.4" x14ac:dyDescent="0.3">
      <c r="A66" s="3" t="s">
        <v>305</v>
      </c>
      <c r="B66" s="85" t="s">
        <v>27</v>
      </c>
      <c r="C66" s="3" t="s">
        <v>306</v>
      </c>
      <c r="D66" s="3" t="s">
        <v>307</v>
      </c>
      <c r="E66" s="3" t="s">
        <v>308</v>
      </c>
      <c r="F66" s="3" t="s">
        <v>309</v>
      </c>
      <c r="G66" s="26">
        <v>1004246.68</v>
      </c>
      <c r="H66" s="226">
        <v>45418</v>
      </c>
      <c r="I66" s="241"/>
    </row>
    <row r="67" spans="1:11" s="2" customFormat="1" ht="55.2" x14ac:dyDescent="0.3">
      <c r="A67" s="3" t="s">
        <v>310</v>
      </c>
      <c r="B67" s="119" t="s">
        <v>21</v>
      </c>
      <c r="C67" s="3" t="s">
        <v>311</v>
      </c>
      <c r="D67" s="120" t="s">
        <v>312</v>
      </c>
      <c r="E67" s="142" t="s">
        <v>313</v>
      </c>
      <c r="F67" s="3" t="s">
        <v>314</v>
      </c>
      <c r="G67" s="143">
        <v>18163.54</v>
      </c>
      <c r="H67" s="208" t="s">
        <v>315</v>
      </c>
      <c r="I67" s="241"/>
    </row>
    <row r="68" spans="1:11" s="2" customFormat="1" ht="55.2" x14ac:dyDescent="0.3">
      <c r="A68" s="3" t="s">
        <v>316</v>
      </c>
      <c r="B68" s="3" t="s">
        <v>27</v>
      </c>
      <c r="C68" s="120" t="s">
        <v>317</v>
      </c>
      <c r="D68" s="120" t="s">
        <v>318</v>
      </c>
      <c r="E68" s="142" t="s">
        <v>319</v>
      </c>
      <c r="F68" s="3" t="s">
        <v>320</v>
      </c>
      <c r="G68" s="143">
        <v>9992.0833652075962</v>
      </c>
      <c r="H68" s="208" t="s">
        <v>321</v>
      </c>
      <c r="I68" s="241"/>
    </row>
    <row r="69" spans="1:11" s="118" customFormat="1" ht="27.6" x14ac:dyDescent="0.3">
      <c r="A69" s="3" t="s">
        <v>322</v>
      </c>
      <c r="B69" s="3" t="s">
        <v>27</v>
      </c>
      <c r="C69" s="3" t="s">
        <v>323</v>
      </c>
      <c r="D69" s="3" t="s">
        <v>324</v>
      </c>
      <c r="E69" s="3" t="s">
        <v>325</v>
      </c>
      <c r="F69" s="3" t="s">
        <v>326</v>
      </c>
      <c r="G69" s="143">
        <v>100832.64</v>
      </c>
      <c r="H69" s="223" t="s">
        <v>327</v>
      </c>
      <c r="I69" s="241"/>
      <c r="J69" s="2"/>
    </row>
    <row r="70" spans="1:11" s="2" customFormat="1" ht="64.2" customHeight="1" x14ac:dyDescent="0.3">
      <c r="A70" s="3" t="s">
        <v>328</v>
      </c>
      <c r="B70" s="3" t="s">
        <v>66</v>
      </c>
      <c r="C70" s="89" t="s">
        <v>329</v>
      </c>
      <c r="D70" s="3" t="s">
        <v>330</v>
      </c>
      <c r="E70" s="3" t="s">
        <v>331</v>
      </c>
      <c r="F70" s="1" t="s">
        <v>332</v>
      </c>
      <c r="G70" s="26">
        <v>344791.35</v>
      </c>
      <c r="H70" s="226">
        <v>45454</v>
      </c>
      <c r="I70" s="241"/>
    </row>
    <row r="71" spans="1:11" s="2" customFormat="1" ht="64.2" customHeight="1" x14ac:dyDescent="0.3">
      <c r="A71" s="3" t="s">
        <v>333</v>
      </c>
      <c r="B71" s="3" t="s">
        <v>41</v>
      </c>
      <c r="C71" s="3" t="s">
        <v>334</v>
      </c>
      <c r="D71" s="3" t="s">
        <v>335</v>
      </c>
      <c r="E71" s="3" t="s">
        <v>336</v>
      </c>
      <c r="F71" s="1" t="s">
        <v>337</v>
      </c>
      <c r="G71" s="26">
        <v>924355.54</v>
      </c>
      <c r="H71" s="226">
        <v>45454</v>
      </c>
      <c r="I71" s="241"/>
    </row>
    <row r="72" spans="1:11" s="2" customFormat="1" ht="55.2" x14ac:dyDescent="0.3">
      <c r="A72" s="3" t="s">
        <v>338</v>
      </c>
      <c r="B72" s="3" t="s">
        <v>27</v>
      </c>
      <c r="C72" s="3" t="s">
        <v>339</v>
      </c>
      <c r="D72" s="3" t="s">
        <v>340</v>
      </c>
      <c r="E72" s="3" t="s">
        <v>341</v>
      </c>
      <c r="F72" s="1" t="s">
        <v>342</v>
      </c>
      <c r="G72" s="26">
        <v>59860.46</v>
      </c>
      <c r="H72" s="219" t="s">
        <v>343</v>
      </c>
      <c r="I72" s="241"/>
    </row>
    <row r="73" spans="1:11" s="2" customFormat="1" ht="47.4" customHeight="1" x14ac:dyDescent="0.3">
      <c r="A73" s="3" t="s">
        <v>344</v>
      </c>
      <c r="B73" s="3" t="s">
        <v>66</v>
      </c>
      <c r="C73" s="3" t="s">
        <v>345</v>
      </c>
      <c r="D73" s="3" t="s">
        <v>346</v>
      </c>
      <c r="E73" s="3" t="s">
        <v>347</v>
      </c>
      <c r="F73" s="1" t="s">
        <v>348</v>
      </c>
      <c r="G73" s="26">
        <v>696947.21</v>
      </c>
      <c r="H73" s="226">
        <v>45623</v>
      </c>
      <c r="I73" s="249"/>
    </row>
    <row r="74" spans="1:11" s="2" customFormat="1" ht="27.6" x14ac:dyDescent="0.3">
      <c r="A74" s="3" t="s">
        <v>349</v>
      </c>
      <c r="B74" s="3" t="s">
        <v>66</v>
      </c>
      <c r="C74" s="3" t="s">
        <v>350</v>
      </c>
      <c r="D74" s="3" t="s">
        <v>351</v>
      </c>
      <c r="E74" s="1" t="s">
        <v>352</v>
      </c>
      <c r="F74" s="1" t="s">
        <v>353</v>
      </c>
      <c r="G74" s="26">
        <v>840178.86</v>
      </c>
      <c r="H74" s="226">
        <v>45623</v>
      </c>
      <c r="I74" s="249"/>
    </row>
    <row r="75" spans="1:11" s="2" customFormat="1" ht="55.2" x14ac:dyDescent="0.3">
      <c r="A75" s="3" t="s">
        <v>354</v>
      </c>
      <c r="B75" s="3" t="s">
        <v>66</v>
      </c>
      <c r="C75" s="3" t="s">
        <v>355</v>
      </c>
      <c r="D75" s="3" t="s">
        <v>356</v>
      </c>
      <c r="E75" s="142" t="s">
        <v>357</v>
      </c>
      <c r="F75" s="3" t="s">
        <v>358</v>
      </c>
      <c r="G75" s="26">
        <v>11771.026589450019</v>
      </c>
      <c r="H75" s="208" t="s">
        <v>359</v>
      </c>
      <c r="I75" s="249"/>
    </row>
    <row r="76" spans="1:11" s="2" customFormat="1" ht="55.2" customHeight="1" x14ac:dyDescent="0.3">
      <c r="A76" s="3" t="s">
        <v>360</v>
      </c>
      <c r="B76" s="192" t="s">
        <v>27</v>
      </c>
      <c r="C76" s="3" t="s">
        <v>361</v>
      </c>
      <c r="D76" s="3" t="s">
        <v>362</v>
      </c>
      <c r="E76" s="3" t="s">
        <v>363</v>
      </c>
      <c r="F76" s="3" t="s">
        <v>364</v>
      </c>
      <c r="G76" s="26">
        <v>83460.740000000005</v>
      </c>
      <c r="H76" s="208" t="s">
        <v>365</v>
      </c>
      <c r="I76" s="249"/>
    </row>
    <row r="77" spans="1:11" s="5" customFormat="1" ht="55.2" x14ac:dyDescent="0.3">
      <c r="A77" s="199" t="s">
        <v>366</v>
      </c>
      <c r="B77" s="124" t="s">
        <v>41</v>
      </c>
      <c r="C77" s="124" t="s">
        <v>367</v>
      </c>
      <c r="D77" s="124" t="s">
        <v>368</v>
      </c>
      <c r="E77" s="124" t="s">
        <v>369</v>
      </c>
      <c r="F77" s="199" t="s">
        <v>370</v>
      </c>
      <c r="G77" s="229">
        <v>46712.11</v>
      </c>
      <c r="H77" s="217" t="s">
        <v>141</v>
      </c>
      <c r="I77" s="238"/>
    </row>
    <row r="78" spans="1:11" s="5" customFormat="1" ht="55.2" x14ac:dyDescent="0.3">
      <c r="A78" s="199" t="s">
        <v>371</v>
      </c>
      <c r="B78" s="124" t="s">
        <v>27</v>
      </c>
      <c r="C78" s="124" t="s">
        <v>372</v>
      </c>
      <c r="D78" s="124" t="s">
        <v>373</v>
      </c>
      <c r="E78" s="3" t="s">
        <v>374</v>
      </c>
      <c r="F78" s="199" t="s">
        <v>375</v>
      </c>
      <c r="G78" s="229">
        <v>77541.75</v>
      </c>
      <c r="H78" s="217" t="s">
        <v>141</v>
      </c>
      <c r="I78" s="238"/>
    </row>
    <row r="79" spans="1:11" s="5" customFormat="1" ht="55.2" x14ac:dyDescent="0.3">
      <c r="A79" s="199" t="s">
        <v>376</v>
      </c>
      <c r="B79" s="124" t="s">
        <v>66</v>
      </c>
      <c r="C79" s="124" t="s">
        <v>329</v>
      </c>
      <c r="D79" s="124" t="s">
        <v>330</v>
      </c>
      <c r="E79" s="124" t="s">
        <v>330</v>
      </c>
      <c r="F79" s="124" t="s">
        <v>377</v>
      </c>
      <c r="G79" s="229">
        <v>39165.599999999999</v>
      </c>
      <c r="H79" s="217" t="s">
        <v>141</v>
      </c>
      <c r="I79" s="238"/>
    </row>
    <row r="80" spans="1:11" s="5" customFormat="1" ht="55.2" x14ac:dyDescent="0.3">
      <c r="A80" s="199" t="s">
        <v>378</v>
      </c>
      <c r="B80" s="124" t="s">
        <v>27</v>
      </c>
      <c r="C80" s="124" t="s">
        <v>103</v>
      </c>
      <c r="D80" s="124" t="s">
        <v>152</v>
      </c>
      <c r="E80" s="124" t="s">
        <v>379</v>
      </c>
      <c r="F80" s="124" t="s">
        <v>380</v>
      </c>
      <c r="G80" s="229">
        <v>198341.99</v>
      </c>
      <c r="H80" s="217" t="s">
        <v>141</v>
      </c>
      <c r="I80" s="238"/>
    </row>
    <row r="81" spans="1:10" s="5" customFormat="1" ht="55.2" x14ac:dyDescent="0.3">
      <c r="A81" s="199" t="s">
        <v>381</v>
      </c>
      <c r="B81" s="124" t="s">
        <v>21</v>
      </c>
      <c r="C81" s="124" t="s">
        <v>88</v>
      </c>
      <c r="D81" s="124" t="s">
        <v>382</v>
      </c>
      <c r="E81" s="124" t="s">
        <v>383</v>
      </c>
      <c r="F81" s="199" t="s">
        <v>384</v>
      </c>
      <c r="G81" s="229">
        <v>55426.62</v>
      </c>
      <c r="H81" s="217" t="s">
        <v>141</v>
      </c>
      <c r="I81" s="238"/>
    </row>
    <row r="82" spans="1:10" s="5" customFormat="1" ht="58.2" customHeight="1" x14ac:dyDescent="0.3">
      <c r="A82" s="3" t="s">
        <v>385</v>
      </c>
      <c r="B82" s="3" t="s">
        <v>66</v>
      </c>
      <c r="C82" s="3" t="s">
        <v>386</v>
      </c>
      <c r="D82" s="3" t="s">
        <v>387</v>
      </c>
      <c r="E82" s="3" t="s">
        <v>388</v>
      </c>
      <c r="F82" s="3" t="s">
        <v>389</v>
      </c>
      <c r="G82" s="202">
        <v>146390.75</v>
      </c>
      <c r="H82" s="222" t="s">
        <v>390</v>
      </c>
      <c r="I82" s="170"/>
    </row>
    <row r="83" spans="1:10" s="5" customFormat="1" ht="55.2" x14ac:dyDescent="0.3">
      <c r="A83" s="199" t="s">
        <v>391</v>
      </c>
      <c r="B83" s="124" t="s">
        <v>27</v>
      </c>
      <c r="C83" s="124" t="s">
        <v>392</v>
      </c>
      <c r="D83" s="124" t="s">
        <v>393</v>
      </c>
      <c r="E83" s="124" t="s">
        <v>394</v>
      </c>
      <c r="F83" s="199" t="s">
        <v>395</v>
      </c>
      <c r="G83" s="229">
        <v>30038.94</v>
      </c>
      <c r="H83" s="217" t="s">
        <v>141</v>
      </c>
      <c r="I83" s="238"/>
    </row>
    <row r="84" spans="1:10" s="5" customFormat="1" ht="55.2" x14ac:dyDescent="0.3">
      <c r="A84" s="199" t="s">
        <v>396</v>
      </c>
      <c r="B84" s="124" t="s">
        <v>34</v>
      </c>
      <c r="C84" s="124" t="s">
        <v>397</v>
      </c>
      <c r="D84" s="124" t="s">
        <v>398</v>
      </c>
      <c r="E84" s="3" t="s">
        <v>399</v>
      </c>
      <c r="F84" s="199" t="s">
        <v>400</v>
      </c>
      <c r="G84" s="229">
        <v>85711.74</v>
      </c>
      <c r="H84" s="217" t="s">
        <v>141</v>
      </c>
      <c r="I84" s="238"/>
    </row>
    <row r="85" spans="1:10" s="2" customFormat="1" ht="30" customHeight="1" x14ac:dyDescent="0.3">
      <c r="A85" s="3" t="s">
        <v>401</v>
      </c>
      <c r="B85" s="3" t="s">
        <v>21</v>
      </c>
      <c r="C85" s="3" t="s">
        <v>402</v>
      </c>
      <c r="D85" s="3" t="s">
        <v>403</v>
      </c>
      <c r="E85" s="3" t="s">
        <v>404</v>
      </c>
      <c r="F85" s="3" t="s">
        <v>405</v>
      </c>
      <c r="G85" s="88">
        <v>1004246.68</v>
      </c>
      <c r="H85" s="226">
        <v>45645</v>
      </c>
      <c r="I85" s="249"/>
    </row>
    <row r="86" spans="1:10" s="2" customFormat="1" ht="55.2" x14ac:dyDescent="0.3">
      <c r="A86" s="3" t="s">
        <v>406</v>
      </c>
      <c r="B86" s="3" t="s">
        <v>34</v>
      </c>
      <c r="C86" s="3" t="s">
        <v>407</v>
      </c>
      <c r="D86" s="3" t="s">
        <v>408</v>
      </c>
      <c r="E86" s="3" t="s">
        <v>409</v>
      </c>
      <c r="F86" s="1" t="s">
        <v>410</v>
      </c>
      <c r="G86" s="26">
        <v>11085.25</v>
      </c>
      <c r="H86" s="219" t="s">
        <v>411</v>
      </c>
      <c r="I86" s="241"/>
    </row>
    <row r="87" spans="1:10" s="70" customFormat="1" ht="15.6" x14ac:dyDescent="0.3">
      <c r="A87" s="295" t="s">
        <v>412</v>
      </c>
      <c r="B87" s="295"/>
      <c r="C87" s="295"/>
      <c r="D87" s="295"/>
      <c r="E87" s="295"/>
      <c r="F87" s="293"/>
      <c r="G87" s="147">
        <f>SUM(G88:G94)</f>
        <v>1361115.3867172168</v>
      </c>
      <c r="H87" s="21"/>
      <c r="I87" s="252"/>
      <c r="J87" s="2"/>
    </row>
    <row r="88" spans="1:10" s="2" customFormat="1" ht="54" customHeight="1" x14ac:dyDescent="0.3">
      <c r="A88" s="3" t="s">
        <v>413</v>
      </c>
      <c r="B88" s="3" t="s">
        <v>41</v>
      </c>
      <c r="C88" s="3" t="s">
        <v>60</v>
      </c>
      <c r="D88" s="3" t="s">
        <v>414</v>
      </c>
      <c r="E88" s="3" t="s">
        <v>415</v>
      </c>
      <c r="F88" s="115" t="s">
        <v>416</v>
      </c>
      <c r="G88" s="232">
        <v>897520.13</v>
      </c>
      <c r="H88" s="226">
        <v>45348</v>
      </c>
      <c r="I88" s="252"/>
    </row>
    <row r="89" spans="1:10" s="67" customFormat="1" ht="54.6" customHeight="1" x14ac:dyDescent="0.3">
      <c r="A89" s="3" t="s">
        <v>417</v>
      </c>
      <c r="B89" s="3" t="s">
        <v>27</v>
      </c>
      <c r="C89" s="3" t="s">
        <v>418</v>
      </c>
      <c r="D89" s="3" t="s">
        <v>419</v>
      </c>
      <c r="E89" s="3" t="s">
        <v>420</v>
      </c>
      <c r="F89" s="3" t="s">
        <v>421</v>
      </c>
      <c r="G89" s="232">
        <v>11896.456717216584</v>
      </c>
      <c r="H89" s="208" t="s">
        <v>32</v>
      </c>
      <c r="I89" s="241"/>
      <c r="J89" s="2"/>
    </row>
    <row r="90" spans="1:10" s="122" customFormat="1" ht="58.95" customHeight="1" x14ac:dyDescent="0.3">
      <c r="A90" s="3" t="s">
        <v>422</v>
      </c>
      <c r="B90" s="89" t="s">
        <v>27</v>
      </c>
      <c r="C90" s="3" t="s">
        <v>103</v>
      </c>
      <c r="D90" s="3" t="s">
        <v>423</v>
      </c>
      <c r="E90" s="3" t="s">
        <v>424</v>
      </c>
      <c r="F90" s="3" t="s">
        <v>425</v>
      </c>
      <c r="G90" s="232">
        <v>193106.8</v>
      </c>
      <c r="H90" s="223" t="s">
        <v>426</v>
      </c>
      <c r="I90" s="242"/>
    </row>
    <row r="91" spans="1:10" s="118" customFormat="1" ht="55.2" customHeight="1" x14ac:dyDescent="0.3">
      <c r="A91" s="3" t="s">
        <v>427</v>
      </c>
      <c r="B91" s="3" t="s">
        <v>27</v>
      </c>
      <c r="C91" s="3" t="s">
        <v>418</v>
      </c>
      <c r="D91" s="3" t="s">
        <v>428</v>
      </c>
      <c r="E91" s="3" t="s">
        <v>429</v>
      </c>
      <c r="F91" s="3" t="s">
        <v>430</v>
      </c>
      <c r="G91" s="232">
        <v>15777.25</v>
      </c>
      <c r="H91" s="208" t="s">
        <v>431</v>
      </c>
      <c r="I91" s="170"/>
      <c r="J91" s="5"/>
    </row>
    <row r="92" spans="1:10" s="5" customFormat="1" ht="55.2" x14ac:dyDescent="0.3">
      <c r="A92" s="199" t="s">
        <v>432</v>
      </c>
      <c r="B92" s="124" t="s">
        <v>66</v>
      </c>
      <c r="C92" s="124" t="s">
        <v>240</v>
      </c>
      <c r="D92" s="124" t="s">
        <v>433</v>
      </c>
      <c r="E92" s="124" t="s">
        <v>434</v>
      </c>
      <c r="F92" s="124" t="s">
        <v>435</v>
      </c>
      <c r="G92" s="235">
        <v>156590.82</v>
      </c>
      <c r="H92" s="217" t="s">
        <v>141</v>
      </c>
      <c r="I92" s="238"/>
    </row>
    <row r="93" spans="1:10" s="5" customFormat="1" ht="55.2" x14ac:dyDescent="0.3">
      <c r="A93" s="199" t="s">
        <v>436</v>
      </c>
      <c r="B93" s="124" t="s">
        <v>21</v>
      </c>
      <c r="C93" s="124" t="s">
        <v>22</v>
      </c>
      <c r="D93" s="124" t="s">
        <v>437</v>
      </c>
      <c r="E93" s="124" t="s">
        <v>438</v>
      </c>
      <c r="F93" s="199" t="s">
        <v>439</v>
      </c>
      <c r="G93" s="235">
        <v>11126.58</v>
      </c>
      <c r="H93" s="217" t="s">
        <v>141</v>
      </c>
      <c r="I93" s="238"/>
    </row>
    <row r="94" spans="1:10" s="5" customFormat="1" ht="55.2" x14ac:dyDescent="0.3">
      <c r="A94" s="1" t="s">
        <v>440</v>
      </c>
      <c r="B94" s="124" t="s">
        <v>66</v>
      </c>
      <c r="C94" s="124" t="s">
        <v>66</v>
      </c>
      <c r="D94" s="1" t="s">
        <v>441</v>
      </c>
      <c r="E94" s="1" t="s">
        <v>442</v>
      </c>
      <c r="F94" s="203" t="s">
        <v>443</v>
      </c>
      <c r="G94" s="236">
        <v>75097.350000000006</v>
      </c>
      <c r="H94" s="218" t="s">
        <v>259</v>
      </c>
      <c r="I94" s="238"/>
    </row>
    <row r="95" spans="1:10" s="65" customFormat="1" ht="15.6" x14ac:dyDescent="0.3">
      <c r="A95" s="291" t="s">
        <v>444</v>
      </c>
      <c r="B95" s="291"/>
      <c r="C95" s="291"/>
      <c r="D95" s="291"/>
      <c r="E95" s="291"/>
      <c r="F95" s="292"/>
      <c r="G95" s="146">
        <f>SUM(G96:G130)</f>
        <v>8657247.2469831146</v>
      </c>
      <c r="H95" s="18"/>
      <c r="I95" s="244"/>
    </row>
    <row r="96" spans="1:10" s="2" customFormat="1" ht="55.2" x14ac:dyDescent="0.3">
      <c r="A96" s="3" t="s">
        <v>445</v>
      </c>
      <c r="B96" s="3" t="s">
        <v>21</v>
      </c>
      <c r="C96" s="3" t="s">
        <v>22</v>
      </c>
      <c r="D96" s="3" t="s">
        <v>446</v>
      </c>
      <c r="E96" s="3" t="s">
        <v>447</v>
      </c>
      <c r="F96" s="192" t="s">
        <v>448</v>
      </c>
      <c r="G96" s="164">
        <v>29795.58</v>
      </c>
      <c r="H96" s="217" t="s">
        <v>449</v>
      </c>
      <c r="I96" s="249"/>
    </row>
    <row r="97" spans="1:10" s="67" customFormat="1" ht="46.2" customHeight="1" x14ac:dyDescent="0.3">
      <c r="A97" s="3" t="s">
        <v>450</v>
      </c>
      <c r="B97" s="3" t="s">
        <v>27</v>
      </c>
      <c r="C97" s="3" t="s">
        <v>451</v>
      </c>
      <c r="D97" s="3" t="s">
        <v>452</v>
      </c>
      <c r="E97" s="3" t="s">
        <v>453</v>
      </c>
      <c r="F97" s="3" t="s">
        <v>454</v>
      </c>
      <c r="G97" s="232">
        <v>18957.97</v>
      </c>
      <c r="H97" s="226">
        <v>45379</v>
      </c>
      <c r="I97" s="251"/>
    </row>
    <row r="98" spans="1:10" s="67" customFormat="1" ht="46.2" customHeight="1" x14ac:dyDescent="0.3">
      <c r="A98" s="3" t="s">
        <v>455</v>
      </c>
      <c r="B98" s="3" t="s">
        <v>27</v>
      </c>
      <c r="C98" s="3" t="s">
        <v>451</v>
      </c>
      <c r="D98" s="3" t="s">
        <v>452</v>
      </c>
      <c r="E98" s="3" t="s">
        <v>453</v>
      </c>
      <c r="F98" s="3" t="s">
        <v>454</v>
      </c>
      <c r="G98" s="232">
        <v>18957.97</v>
      </c>
      <c r="H98" s="226">
        <v>45379</v>
      </c>
      <c r="I98" s="251"/>
    </row>
    <row r="99" spans="1:10" s="67" customFormat="1" ht="46.2" customHeight="1" x14ac:dyDescent="0.3">
      <c r="A99" s="3" t="s">
        <v>456</v>
      </c>
      <c r="B99" s="3" t="s">
        <v>27</v>
      </c>
      <c r="C99" s="3" t="s">
        <v>451</v>
      </c>
      <c r="D99" s="3" t="s">
        <v>452</v>
      </c>
      <c r="E99" s="3" t="s">
        <v>453</v>
      </c>
      <c r="F99" s="123" t="s">
        <v>454</v>
      </c>
      <c r="G99" s="232">
        <v>18957.97</v>
      </c>
      <c r="H99" s="226">
        <v>45379</v>
      </c>
      <c r="I99" s="251"/>
    </row>
    <row r="100" spans="1:10" s="67" customFormat="1" ht="55.95" customHeight="1" x14ac:dyDescent="0.3">
      <c r="A100" s="3" t="s">
        <v>457</v>
      </c>
      <c r="B100" s="89" t="s">
        <v>21</v>
      </c>
      <c r="C100" s="3" t="s">
        <v>458</v>
      </c>
      <c r="D100" s="3" t="s">
        <v>459</v>
      </c>
      <c r="E100" s="3" t="s">
        <v>460</v>
      </c>
      <c r="F100" s="3" t="s">
        <v>461</v>
      </c>
      <c r="G100" s="232">
        <v>23670.5</v>
      </c>
      <c r="H100" s="226">
        <v>45379</v>
      </c>
      <c r="I100" s="251"/>
    </row>
    <row r="101" spans="1:10" s="67" customFormat="1" ht="34.950000000000003" customHeight="1" x14ac:dyDescent="0.3">
      <c r="A101" s="3" t="s">
        <v>462</v>
      </c>
      <c r="B101" s="3" t="s">
        <v>66</v>
      </c>
      <c r="C101" s="3" t="s">
        <v>463</v>
      </c>
      <c r="D101" s="3" t="s">
        <v>464</v>
      </c>
      <c r="E101" s="3" t="s">
        <v>465</v>
      </c>
      <c r="F101" s="3" t="s">
        <v>466</v>
      </c>
      <c r="G101" s="232">
        <v>288422.03000000003</v>
      </c>
      <c r="H101" s="226">
        <v>45393</v>
      </c>
      <c r="I101" s="251"/>
    </row>
    <row r="102" spans="1:10" s="67" customFormat="1" ht="55.2" x14ac:dyDescent="0.3">
      <c r="A102" s="3" t="s">
        <v>467</v>
      </c>
      <c r="B102" s="85" t="s">
        <v>27</v>
      </c>
      <c r="C102" s="3" t="s">
        <v>28</v>
      </c>
      <c r="D102" s="3" t="s">
        <v>468</v>
      </c>
      <c r="E102" s="3" t="s">
        <v>469</v>
      </c>
      <c r="F102" s="3" t="s">
        <v>470</v>
      </c>
      <c r="G102" s="232">
        <v>4018.6229110662243</v>
      </c>
      <c r="H102" s="208" t="s">
        <v>471</v>
      </c>
      <c r="I102" s="251"/>
    </row>
    <row r="103" spans="1:10" s="67" customFormat="1" ht="55.95" customHeight="1" x14ac:dyDescent="0.3">
      <c r="A103" s="3" t="s">
        <v>472</v>
      </c>
      <c r="B103" s="85" t="s">
        <v>27</v>
      </c>
      <c r="C103" s="3" t="s">
        <v>392</v>
      </c>
      <c r="D103" s="3" t="s">
        <v>473</v>
      </c>
      <c r="E103" s="3" t="s">
        <v>474</v>
      </c>
      <c r="F103" s="123" t="s">
        <v>475</v>
      </c>
      <c r="G103" s="15">
        <v>36213.74</v>
      </c>
      <c r="H103" s="226">
        <v>45450</v>
      </c>
      <c r="I103" s="251"/>
    </row>
    <row r="104" spans="1:10" s="67" customFormat="1" ht="55.95" customHeight="1" x14ac:dyDescent="0.3">
      <c r="A104" s="3" t="s">
        <v>476</v>
      </c>
      <c r="B104" s="85" t="s">
        <v>27</v>
      </c>
      <c r="C104" s="3" t="s">
        <v>392</v>
      </c>
      <c r="D104" s="3" t="s">
        <v>473</v>
      </c>
      <c r="E104" s="3" t="s">
        <v>474</v>
      </c>
      <c r="F104" s="123" t="s">
        <v>477</v>
      </c>
      <c r="G104" s="15">
        <v>36213.74</v>
      </c>
      <c r="H104" s="226">
        <v>45450</v>
      </c>
      <c r="I104" s="251"/>
    </row>
    <row r="105" spans="1:10" s="67" customFormat="1" ht="46.95" customHeight="1" x14ac:dyDescent="0.3">
      <c r="A105" s="3" t="s">
        <v>478</v>
      </c>
      <c r="B105" s="85" t="s">
        <v>27</v>
      </c>
      <c r="C105" s="3" t="s">
        <v>392</v>
      </c>
      <c r="D105" s="3" t="s">
        <v>473</v>
      </c>
      <c r="E105" s="3" t="s">
        <v>474</v>
      </c>
      <c r="F105" s="123" t="s">
        <v>479</v>
      </c>
      <c r="G105" s="15">
        <v>36213.74</v>
      </c>
      <c r="H105" s="226">
        <v>45450</v>
      </c>
      <c r="I105" s="251"/>
    </row>
    <row r="106" spans="1:10" s="5" customFormat="1" ht="71.400000000000006" customHeight="1" x14ac:dyDescent="0.3">
      <c r="A106" s="3" t="s">
        <v>480</v>
      </c>
      <c r="B106" s="1" t="s">
        <v>21</v>
      </c>
      <c r="C106" s="3" t="s">
        <v>481</v>
      </c>
      <c r="D106" s="3" t="s">
        <v>482</v>
      </c>
      <c r="E106" s="3" t="s">
        <v>483</v>
      </c>
      <c r="F106" s="1" t="s">
        <v>484</v>
      </c>
      <c r="G106" s="15">
        <v>458606.08000000002</v>
      </c>
      <c r="H106" s="223" t="s">
        <v>485</v>
      </c>
      <c r="I106" s="239"/>
    </row>
    <row r="107" spans="1:10" s="86" customFormat="1" ht="41.4" x14ac:dyDescent="0.3">
      <c r="A107" s="3" t="s">
        <v>486</v>
      </c>
      <c r="B107" s="3" t="s">
        <v>21</v>
      </c>
      <c r="C107" s="3" t="s">
        <v>487</v>
      </c>
      <c r="D107" s="175" t="s">
        <v>488</v>
      </c>
      <c r="E107" s="3" t="s">
        <v>489</v>
      </c>
      <c r="F107" s="3" t="s">
        <v>490</v>
      </c>
      <c r="G107" s="233">
        <v>56338.97</v>
      </c>
      <c r="H107" s="227">
        <v>45548</v>
      </c>
      <c r="I107" s="253"/>
    </row>
    <row r="108" spans="1:10" s="24" customFormat="1" ht="82.8" x14ac:dyDescent="0.3">
      <c r="A108" s="3" t="s">
        <v>491</v>
      </c>
      <c r="B108" s="3" t="s">
        <v>21</v>
      </c>
      <c r="C108" s="3" t="s">
        <v>137</v>
      </c>
      <c r="D108" s="175" t="s">
        <v>492</v>
      </c>
      <c r="E108" s="3" t="s">
        <v>493</v>
      </c>
      <c r="F108" s="3" t="s">
        <v>494</v>
      </c>
      <c r="G108" s="233">
        <v>3368.9344818344252</v>
      </c>
      <c r="H108" s="226">
        <v>45559</v>
      </c>
      <c r="I108" s="179"/>
      <c r="J108" s="179"/>
    </row>
    <row r="109" spans="1:10" s="67" customFormat="1" ht="82.8" x14ac:dyDescent="0.3">
      <c r="A109" s="3" t="s">
        <v>495</v>
      </c>
      <c r="B109" s="3" t="s">
        <v>21</v>
      </c>
      <c r="C109" s="3" t="s">
        <v>496</v>
      </c>
      <c r="D109" s="3" t="s">
        <v>497</v>
      </c>
      <c r="E109" s="3" t="s">
        <v>498</v>
      </c>
      <c r="F109" s="1" t="s">
        <v>499</v>
      </c>
      <c r="G109" s="233">
        <v>18767.099999999999</v>
      </c>
      <c r="H109" s="226">
        <v>45559</v>
      </c>
      <c r="I109" s="247"/>
    </row>
    <row r="110" spans="1:10" s="67" customFormat="1" ht="43.2" customHeight="1" x14ac:dyDescent="0.3">
      <c r="A110" s="3" t="s">
        <v>500</v>
      </c>
      <c r="B110" s="85" t="s">
        <v>27</v>
      </c>
      <c r="C110" s="3" t="s">
        <v>501</v>
      </c>
      <c r="D110" s="3" t="s">
        <v>502</v>
      </c>
      <c r="E110" s="3" t="s">
        <v>503</v>
      </c>
      <c r="F110" s="3" t="s">
        <v>504</v>
      </c>
      <c r="G110" s="233">
        <v>19853.2</v>
      </c>
      <c r="H110" s="226">
        <v>45559</v>
      </c>
      <c r="I110" s="247"/>
    </row>
    <row r="111" spans="1:10" s="67" customFormat="1" ht="69" x14ac:dyDescent="0.3">
      <c r="A111" s="3" t="s">
        <v>505</v>
      </c>
      <c r="B111" s="3" t="s">
        <v>66</v>
      </c>
      <c r="C111" s="3" t="s">
        <v>506</v>
      </c>
      <c r="D111" s="3" t="s">
        <v>507</v>
      </c>
      <c r="E111" s="3" t="s">
        <v>508</v>
      </c>
      <c r="F111" s="3" t="s">
        <v>509</v>
      </c>
      <c r="G111" s="233">
        <v>10735.81</v>
      </c>
      <c r="H111" s="226">
        <v>45559</v>
      </c>
      <c r="I111" s="247"/>
    </row>
    <row r="112" spans="1:10" s="67" customFormat="1" ht="55.2" x14ac:dyDescent="0.3">
      <c r="A112" s="3" t="s">
        <v>510</v>
      </c>
      <c r="B112" s="3" t="s">
        <v>27</v>
      </c>
      <c r="C112" s="3" t="s">
        <v>28</v>
      </c>
      <c r="D112" s="120" t="s">
        <v>511</v>
      </c>
      <c r="E112" s="120" t="s">
        <v>512</v>
      </c>
      <c r="F112" s="3" t="s">
        <v>513</v>
      </c>
      <c r="G112" s="233">
        <v>27352.05</v>
      </c>
      <c r="H112" s="226">
        <v>45559</v>
      </c>
      <c r="I112" s="247"/>
    </row>
    <row r="113" spans="1:9" s="177" customFormat="1" ht="41.4" x14ac:dyDescent="0.3">
      <c r="A113" s="178" t="s">
        <v>514</v>
      </c>
      <c r="B113" s="3" t="s">
        <v>27</v>
      </c>
      <c r="C113" s="178" t="s">
        <v>28</v>
      </c>
      <c r="D113" s="178" t="s">
        <v>511</v>
      </c>
      <c r="E113" s="178" t="s">
        <v>512</v>
      </c>
      <c r="F113" s="3" t="s">
        <v>515</v>
      </c>
      <c r="G113" s="234">
        <v>35338.050000000003</v>
      </c>
      <c r="H113" s="226">
        <v>45559</v>
      </c>
      <c r="I113" s="248"/>
    </row>
    <row r="114" spans="1:9" s="2" customFormat="1" ht="55.2" x14ac:dyDescent="0.3">
      <c r="A114" s="3" t="s">
        <v>516</v>
      </c>
      <c r="B114" s="3" t="s">
        <v>66</v>
      </c>
      <c r="C114" s="3" t="s">
        <v>517</v>
      </c>
      <c r="D114" s="3" t="s">
        <v>518</v>
      </c>
      <c r="E114" s="3" t="s">
        <v>519</v>
      </c>
      <c r="F114" s="3" t="s">
        <v>520</v>
      </c>
      <c r="G114" s="15">
        <v>23114.039590213215</v>
      </c>
      <c r="H114" s="208" t="s">
        <v>521</v>
      </c>
      <c r="I114" s="249"/>
    </row>
    <row r="115" spans="1:9" s="67" customFormat="1" ht="41.4" x14ac:dyDescent="0.3">
      <c r="A115" s="3" t="s">
        <v>522</v>
      </c>
      <c r="B115" s="3" t="s">
        <v>27</v>
      </c>
      <c r="C115" s="3" t="s">
        <v>523</v>
      </c>
      <c r="D115" s="3" t="s">
        <v>524</v>
      </c>
      <c r="E115" s="3" t="s">
        <v>525</v>
      </c>
      <c r="F115" s="3" t="s">
        <v>526</v>
      </c>
      <c r="G115" s="233">
        <v>2595195.9700000002</v>
      </c>
      <c r="H115" s="226">
        <v>45623</v>
      </c>
      <c r="I115" s="247"/>
    </row>
    <row r="116" spans="1:9" s="2" customFormat="1" ht="55.2" x14ac:dyDescent="0.3">
      <c r="A116" s="3" t="s">
        <v>527</v>
      </c>
      <c r="B116" s="3" t="s">
        <v>27</v>
      </c>
      <c r="C116" s="3" t="s">
        <v>109</v>
      </c>
      <c r="D116" s="3" t="s">
        <v>528</v>
      </c>
      <c r="E116" s="3" t="s">
        <v>529</v>
      </c>
      <c r="F116" s="186" t="s">
        <v>530</v>
      </c>
      <c r="G116" s="233">
        <v>26508</v>
      </c>
      <c r="H116" s="226">
        <v>45637</v>
      </c>
      <c r="I116" s="249"/>
    </row>
    <row r="117" spans="1:9" s="67" customFormat="1" ht="55.2" x14ac:dyDescent="0.3">
      <c r="A117" s="3" t="s">
        <v>531</v>
      </c>
      <c r="B117" s="3" t="s">
        <v>27</v>
      </c>
      <c r="C117" s="3" t="s">
        <v>451</v>
      </c>
      <c r="D117" s="3" t="s">
        <v>452</v>
      </c>
      <c r="E117" s="3" t="s">
        <v>453</v>
      </c>
      <c r="F117" s="1" t="s">
        <v>532</v>
      </c>
      <c r="G117" s="233">
        <v>8726.34</v>
      </c>
      <c r="H117" s="226">
        <v>45637</v>
      </c>
      <c r="I117" s="247"/>
    </row>
    <row r="118" spans="1:9" s="5" customFormat="1" ht="55.2" x14ac:dyDescent="0.3">
      <c r="A118" s="199" t="s">
        <v>533</v>
      </c>
      <c r="B118" s="124" t="s">
        <v>66</v>
      </c>
      <c r="C118" s="124" t="s">
        <v>66</v>
      </c>
      <c r="D118" s="124" t="s">
        <v>534</v>
      </c>
      <c r="E118" s="124" t="s">
        <v>535</v>
      </c>
      <c r="F118" s="124" t="s">
        <v>536</v>
      </c>
      <c r="G118" s="235">
        <v>219750.88</v>
      </c>
      <c r="H118" s="217" t="s">
        <v>141</v>
      </c>
      <c r="I118" s="238"/>
    </row>
    <row r="119" spans="1:9" s="5" customFormat="1" ht="55.2" x14ac:dyDescent="0.3">
      <c r="A119" s="199" t="s">
        <v>537</v>
      </c>
      <c r="B119" s="124" t="s">
        <v>21</v>
      </c>
      <c r="C119" s="124" t="s">
        <v>137</v>
      </c>
      <c r="D119" s="124" t="s">
        <v>492</v>
      </c>
      <c r="E119" s="3" t="s">
        <v>538</v>
      </c>
      <c r="F119" s="124" t="s">
        <v>539</v>
      </c>
      <c r="G119" s="235">
        <v>62354.09</v>
      </c>
      <c r="H119" s="217" t="s">
        <v>141</v>
      </c>
      <c r="I119" s="238"/>
    </row>
    <row r="120" spans="1:9" s="5" customFormat="1" ht="55.2" x14ac:dyDescent="0.3">
      <c r="A120" s="199" t="s">
        <v>540</v>
      </c>
      <c r="B120" s="124" t="s">
        <v>21</v>
      </c>
      <c r="C120" s="124" t="s">
        <v>541</v>
      </c>
      <c r="D120" s="124" t="s">
        <v>542</v>
      </c>
      <c r="E120" s="3" t="s">
        <v>543</v>
      </c>
      <c r="F120" s="124" t="s">
        <v>544</v>
      </c>
      <c r="G120" s="235">
        <v>423708.62</v>
      </c>
      <c r="H120" s="217" t="s">
        <v>141</v>
      </c>
      <c r="I120" s="238"/>
    </row>
    <row r="121" spans="1:9" s="5" customFormat="1" ht="55.2" x14ac:dyDescent="0.3">
      <c r="A121" s="199" t="s">
        <v>545</v>
      </c>
      <c r="B121" s="124" t="s">
        <v>27</v>
      </c>
      <c r="C121" s="124" t="s">
        <v>523</v>
      </c>
      <c r="D121" s="124" t="s">
        <v>524</v>
      </c>
      <c r="E121" s="124" t="s">
        <v>525</v>
      </c>
      <c r="F121" s="124" t="s">
        <v>546</v>
      </c>
      <c r="G121" s="235">
        <v>63058.6</v>
      </c>
      <c r="H121" s="217" t="s">
        <v>141</v>
      </c>
      <c r="I121" s="238"/>
    </row>
    <row r="122" spans="1:9" s="5" customFormat="1" ht="55.2" x14ac:dyDescent="0.3">
      <c r="A122" s="195" t="s">
        <v>547</v>
      </c>
      <c r="B122" s="85" t="s">
        <v>66</v>
      </c>
      <c r="C122" s="85" t="s">
        <v>548</v>
      </c>
      <c r="D122" s="85" t="s">
        <v>549</v>
      </c>
      <c r="E122" s="85" t="s">
        <v>550</v>
      </c>
      <c r="F122" s="124" t="s">
        <v>551</v>
      </c>
      <c r="G122" s="235">
        <v>1010105.96</v>
      </c>
      <c r="H122" s="217" t="s">
        <v>141</v>
      </c>
      <c r="I122" s="238"/>
    </row>
    <row r="123" spans="1:9" s="5" customFormat="1" ht="55.2" x14ac:dyDescent="0.3">
      <c r="A123" s="199" t="s">
        <v>552</v>
      </c>
      <c r="B123" s="124" t="s">
        <v>27</v>
      </c>
      <c r="C123" s="124" t="s">
        <v>501</v>
      </c>
      <c r="D123" s="124" t="s">
        <v>553</v>
      </c>
      <c r="E123" s="124" t="s">
        <v>554</v>
      </c>
      <c r="F123" s="3" t="s">
        <v>555</v>
      </c>
      <c r="G123" s="235">
        <v>87513.44</v>
      </c>
      <c r="H123" s="217" t="s">
        <v>141</v>
      </c>
      <c r="I123" s="238"/>
    </row>
    <row r="124" spans="1:9" s="5" customFormat="1" ht="55.2" x14ac:dyDescent="0.3">
      <c r="A124" s="199" t="s">
        <v>556</v>
      </c>
      <c r="B124" s="124" t="s">
        <v>34</v>
      </c>
      <c r="C124" s="124" t="s">
        <v>557</v>
      </c>
      <c r="D124" s="124" t="s">
        <v>549</v>
      </c>
      <c r="E124" s="124" t="s">
        <v>558</v>
      </c>
      <c r="F124" s="3" t="s">
        <v>559</v>
      </c>
      <c r="G124" s="235">
        <v>639548.63</v>
      </c>
      <c r="H124" s="217" t="s">
        <v>141</v>
      </c>
      <c r="I124" s="238"/>
    </row>
    <row r="125" spans="1:9" s="5" customFormat="1" ht="55.2" x14ac:dyDescent="0.3">
      <c r="A125" s="199" t="s">
        <v>560</v>
      </c>
      <c r="B125" s="124" t="s">
        <v>27</v>
      </c>
      <c r="C125" s="124" t="s">
        <v>392</v>
      </c>
      <c r="D125" s="124" t="s">
        <v>549</v>
      </c>
      <c r="E125" s="124" t="s">
        <v>561</v>
      </c>
      <c r="F125" s="3" t="s">
        <v>562</v>
      </c>
      <c r="G125" s="235">
        <v>208170.94</v>
      </c>
      <c r="H125" s="217" t="s">
        <v>141</v>
      </c>
      <c r="I125" s="238"/>
    </row>
    <row r="126" spans="1:9" ht="61.95" customHeight="1" x14ac:dyDescent="0.3">
      <c r="A126" s="195" t="s">
        <v>563</v>
      </c>
      <c r="B126" s="3" t="s">
        <v>21</v>
      </c>
      <c r="C126" s="195" t="s">
        <v>88</v>
      </c>
      <c r="D126" s="195" t="s">
        <v>549</v>
      </c>
      <c r="E126" s="195" t="s">
        <v>564</v>
      </c>
      <c r="F126" s="195" t="s">
        <v>565</v>
      </c>
      <c r="G126" s="235">
        <v>798271.19</v>
      </c>
      <c r="H126" s="216" t="s">
        <v>141</v>
      </c>
    </row>
    <row r="127" spans="1:9" s="5" customFormat="1" ht="55.2" x14ac:dyDescent="0.3">
      <c r="A127" s="199" t="s">
        <v>566</v>
      </c>
      <c r="B127" s="124" t="s">
        <v>41</v>
      </c>
      <c r="C127" s="124" t="s">
        <v>48</v>
      </c>
      <c r="D127" s="124" t="s">
        <v>567</v>
      </c>
      <c r="E127" s="124" t="s">
        <v>568</v>
      </c>
      <c r="F127" s="199" t="s">
        <v>569</v>
      </c>
      <c r="G127" s="235">
        <v>24901.67</v>
      </c>
      <c r="H127" s="217" t="s">
        <v>141</v>
      </c>
      <c r="I127" s="238"/>
    </row>
    <row r="128" spans="1:9" s="5" customFormat="1" ht="55.2" x14ac:dyDescent="0.3">
      <c r="A128" s="199" t="s">
        <v>570</v>
      </c>
      <c r="B128" s="124" t="s">
        <v>21</v>
      </c>
      <c r="C128" s="3" t="s">
        <v>88</v>
      </c>
      <c r="D128" s="124" t="s">
        <v>571</v>
      </c>
      <c r="E128" s="124" t="s">
        <v>572</v>
      </c>
      <c r="F128" s="3" t="s">
        <v>573</v>
      </c>
      <c r="G128" s="235">
        <v>155896.69</v>
      </c>
      <c r="H128" s="217" t="s">
        <v>141</v>
      </c>
      <c r="I128" s="238"/>
    </row>
    <row r="129" spans="1:11" s="2" customFormat="1" ht="48" customHeight="1" x14ac:dyDescent="0.3">
      <c r="A129" s="3" t="s">
        <v>574</v>
      </c>
      <c r="B129" s="3" t="s">
        <v>21</v>
      </c>
      <c r="C129" s="3" t="s">
        <v>575</v>
      </c>
      <c r="D129" s="174" t="s">
        <v>549</v>
      </c>
      <c r="E129" s="174" t="s">
        <v>576</v>
      </c>
      <c r="F129" s="1" t="s">
        <v>577</v>
      </c>
      <c r="G129" s="233">
        <v>633997.61</v>
      </c>
      <c r="H129" s="226">
        <v>45643</v>
      </c>
      <c r="I129" s="249"/>
    </row>
    <row r="130" spans="1:11" s="2" customFormat="1" ht="44.4" customHeight="1" x14ac:dyDescent="0.3">
      <c r="A130" s="3" t="s">
        <v>578</v>
      </c>
      <c r="B130" s="3" t="s">
        <v>66</v>
      </c>
      <c r="C130" s="3" t="s">
        <v>463</v>
      </c>
      <c r="D130" s="3" t="s">
        <v>579</v>
      </c>
      <c r="E130" s="3" t="s">
        <v>580</v>
      </c>
      <c r="F130" s="1" t="s">
        <v>581</v>
      </c>
      <c r="G130" s="15">
        <v>534642.52</v>
      </c>
      <c r="H130" s="226">
        <v>45645</v>
      </c>
      <c r="I130" s="247"/>
    </row>
    <row r="131" spans="1:11" s="12" customFormat="1" ht="15.6" customHeight="1" x14ac:dyDescent="0.3">
      <c r="A131" s="295" t="s">
        <v>582</v>
      </c>
      <c r="B131" s="295"/>
      <c r="C131" s="295"/>
      <c r="D131" s="295"/>
      <c r="E131" s="295"/>
      <c r="F131" s="293"/>
      <c r="G131" s="147">
        <f>SUM(G132:G140)</f>
        <v>6847132.8758043256</v>
      </c>
      <c r="H131" s="21"/>
      <c r="I131" s="239"/>
    </row>
    <row r="132" spans="1:11" s="122" customFormat="1" ht="47.4" customHeight="1" x14ac:dyDescent="0.3">
      <c r="A132" s="3" t="s">
        <v>583</v>
      </c>
      <c r="B132" s="67" t="s">
        <v>66</v>
      </c>
      <c r="C132" s="3" t="s">
        <v>584</v>
      </c>
      <c r="D132" s="3" t="s">
        <v>549</v>
      </c>
      <c r="E132" s="3" t="s">
        <v>585</v>
      </c>
      <c r="F132" s="3" t="s">
        <v>586</v>
      </c>
      <c r="G132" s="143">
        <v>2797008.76</v>
      </c>
      <c r="H132" s="226">
        <v>45384</v>
      </c>
      <c r="I132" s="242"/>
    </row>
    <row r="133" spans="1:11" s="86" customFormat="1" ht="55.95" customHeight="1" x14ac:dyDescent="0.3">
      <c r="A133" s="124" t="s">
        <v>587</v>
      </c>
      <c r="B133" s="124" t="s">
        <v>21</v>
      </c>
      <c r="C133" s="124" t="s">
        <v>88</v>
      </c>
      <c r="D133" s="124" t="s">
        <v>549</v>
      </c>
      <c r="E133" s="124" t="s">
        <v>588</v>
      </c>
      <c r="F133" s="124" t="s">
        <v>589</v>
      </c>
      <c r="G133" s="143">
        <v>144372.17580432567</v>
      </c>
      <c r="H133" s="210" t="s">
        <v>298</v>
      </c>
      <c r="I133" s="243"/>
    </row>
    <row r="134" spans="1:11" s="2" customFormat="1" ht="57" customHeight="1" x14ac:dyDescent="0.3">
      <c r="A134" s="3" t="s">
        <v>590</v>
      </c>
      <c r="B134" s="3" t="s">
        <v>27</v>
      </c>
      <c r="C134" s="3" t="s">
        <v>323</v>
      </c>
      <c r="D134" s="3" t="s">
        <v>591</v>
      </c>
      <c r="E134" s="3" t="s">
        <v>592</v>
      </c>
      <c r="F134" s="3" t="s">
        <v>593</v>
      </c>
      <c r="G134" s="26">
        <v>416834.13</v>
      </c>
      <c r="H134" s="216" t="s">
        <v>594</v>
      </c>
      <c r="I134" s="241"/>
    </row>
    <row r="135" spans="1:11" s="24" customFormat="1" ht="55.2" x14ac:dyDescent="0.3">
      <c r="A135" s="124" t="s">
        <v>595</v>
      </c>
      <c r="B135" s="124" t="s">
        <v>21</v>
      </c>
      <c r="C135" s="124" t="s">
        <v>88</v>
      </c>
      <c r="D135" s="124" t="s">
        <v>596</v>
      </c>
      <c r="E135" s="124" t="s">
        <v>597</v>
      </c>
      <c r="F135" s="124" t="s">
        <v>598</v>
      </c>
      <c r="G135" s="26">
        <v>493216.21</v>
      </c>
      <c r="H135" s="210" t="s">
        <v>599</v>
      </c>
      <c r="I135" s="238"/>
      <c r="J135" s="4"/>
      <c r="K135" s="4"/>
    </row>
    <row r="136" spans="1:11" s="65" customFormat="1" ht="55.2" x14ac:dyDescent="0.3">
      <c r="A136" s="3" t="s">
        <v>600</v>
      </c>
      <c r="B136" s="3" t="s">
        <v>21</v>
      </c>
      <c r="C136" s="3" t="s">
        <v>601</v>
      </c>
      <c r="D136" s="3" t="s">
        <v>549</v>
      </c>
      <c r="E136" s="3" t="s">
        <v>602</v>
      </c>
      <c r="F136" s="3" t="s">
        <v>603</v>
      </c>
      <c r="G136" s="26">
        <v>1278057.1599999999</v>
      </c>
      <c r="H136" s="226">
        <v>45538</v>
      </c>
      <c r="I136" s="254"/>
    </row>
    <row r="137" spans="1:11" s="5" customFormat="1" ht="55.2" x14ac:dyDescent="0.3">
      <c r="A137" s="195" t="s">
        <v>604</v>
      </c>
      <c r="B137" s="195" t="s">
        <v>66</v>
      </c>
      <c r="C137" s="196" t="s">
        <v>350</v>
      </c>
      <c r="D137" s="197" t="s">
        <v>579</v>
      </c>
      <c r="E137" s="1" t="s">
        <v>605</v>
      </c>
      <c r="F137" s="1" t="s">
        <v>606</v>
      </c>
      <c r="G137" s="26">
        <v>392791.82</v>
      </c>
      <c r="H137" s="216" t="s">
        <v>607</v>
      </c>
      <c r="I137" s="170"/>
    </row>
    <row r="138" spans="1:11" s="5" customFormat="1" ht="69" x14ac:dyDescent="0.3">
      <c r="A138" s="199" t="s">
        <v>608</v>
      </c>
      <c r="B138" s="124" t="s">
        <v>66</v>
      </c>
      <c r="C138" s="124" t="s">
        <v>609</v>
      </c>
      <c r="D138" s="124" t="s">
        <v>579</v>
      </c>
      <c r="E138" s="124" t="s">
        <v>610</v>
      </c>
      <c r="F138" s="124" t="s">
        <v>611</v>
      </c>
      <c r="G138" s="229">
        <v>715754.07</v>
      </c>
      <c r="H138" s="217" t="s">
        <v>141</v>
      </c>
      <c r="I138" s="238"/>
    </row>
    <row r="139" spans="1:11" s="5" customFormat="1" ht="55.2" x14ac:dyDescent="0.3">
      <c r="A139" s="199" t="s">
        <v>612</v>
      </c>
      <c r="B139" s="124" t="s">
        <v>27</v>
      </c>
      <c r="C139" s="124" t="s">
        <v>613</v>
      </c>
      <c r="D139" s="124" t="s">
        <v>549</v>
      </c>
      <c r="E139" s="124" t="s">
        <v>614</v>
      </c>
      <c r="F139" s="124" t="s">
        <v>615</v>
      </c>
      <c r="G139" s="229">
        <v>390374.24</v>
      </c>
      <c r="H139" s="217" t="s">
        <v>141</v>
      </c>
      <c r="I139" s="238"/>
    </row>
    <row r="140" spans="1:11" s="5" customFormat="1" ht="55.2" x14ac:dyDescent="0.3">
      <c r="A140" s="199" t="s">
        <v>616</v>
      </c>
      <c r="B140" s="124" t="s">
        <v>41</v>
      </c>
      <c r="C140" s="124" t="s">
        <v>617</v>
      </c>
      <c r="D140" s="124" t="s">
        <v>618</v>
      </c>
      <c r="E140" s="124" t="s">
        <v>619</v>
      </c>
      <c r="F140" s="124" t="s">
        <v>620</v>
      </c>
      <c r="G140" s="229">
        <v>218724.31</v>
      </c>
      <c r="H140" s="217" t="s">
        <v>141</v>
      </c>
      <c r="I140" s="238"/>
    </row>
    <row r="141" spans="1:11" s="11" customFormat="1" ht="15.6" x14ac:dyDescent="0.3">
      <c r="A141" s="19"/>
      <c r="B141" s="19"/>
      <c r="C141" s="19"/>
      <c r="D141" s="19"/>
      <c r="E141" s="19"/>
      <c r="F141" s="69" t="s">
        <v>621</v>
      </c>
      <c r="G141" s="148">
        <f>SUM(G4,G55,G61,G87,G95,G131)</f>
        <v>53093825.109746985</v>
      </c>
      <c r="H141" s="20"/>
      <c r="I141" s="241"/>
    </row>
    <row r="143" spans="1:11" x14ac:dyDescent="0.3">
      <c r="B143" s="286" t="s">
        <v>622</v>
      </c>
      <c r="C143" s="287"/>
      <c r="F143" s="224" t="s">
        <v>623</v>
      </c>
      <c r="G143" s="225">
        <f>SUM(G6,G9,G34,G35,G11,G12,G13,G36,G38,G14,G15,G29,G16,G49,G28,G50,G51,G52,G54,G56,G57,G59,G66,G70,G71,G73,G74,G85,G88,G97,G98,G99,G100,G101,G103,G104,G105,G107,G108,G109,G110,G111,G112,G113,G115,G116,G117,G129,G130,G132,G136)</f>
        <v>39640020.343428716</v>
      </c>
    </row>
    <row r="144" spans="1:11" x14ac:dyDescent="0.3">
      <c r="B144" s="30" t="s">
        <v>66</v>
      </c>
      <c r="C144" s="31">
        <f>SUMIF($B$4:$B$142,B144,$G$4:$G$142)</f>
        <v>12370544.036179664</v>
      </c>
      <c r="D144" s="7"/>
      <c r="F144" s="206" t="s">
        <v>624</v>
      </c>
      <c r="G144" s="213">
        <f>SUM(G69,G90,G106)</f>
        <v>752545.52</v>
      </c>
    </row>
    <row r="145" spans="2:9" x14ac:dyDescent="0.3">
      <c r="B145" s="30" t="s">
        <v>41</v>
      </c>
      <c r="C145" s="31">
        <f>SUMIF($B$4:$B$142,B145,$G$4:$G$142)</f>
        <v>10770204.194546724</v>
      </c>
      <c r="D145" s="7"/>
      <c r="F145" s="220" t="s">
        <v>625</v>
      </c>
      <c r="G145" s="221">
        <f>SUM(G5,G82)</f>
        <v>179190.87</v>
      </c>
    </row>
    <row r="146" spans="2:9" x14ac:dyDescent="0.3">
      <c r="B146" s="30" t="s">
        <v>21</v>
      </c>
      <c r="C146" s="31">
        <f>SUMIF($B$4:$B$142,B146,$G$4:$G$142)</f>
        <v>11774184.375985283</v>
      </c>
      <c r="D146" s="7"/>
      <c r="F146" s="207" t="s">
        <v>626</v>
      </c>
      <c r="G146" s="212">
        <f>SUM(G31:G32,G7:G8,G10,G30,G58,G63:G64,G65,G67:G68,G75:G76,G89,G91,G102,G114:G114,G133,G135)</f>
        <v>1100428.7185254926</v>
      </c>
    </row>
    <row r="147" spans="2:9" x14ac:dyDescent="0.3">
      <c r="B147" s="30" t="s">
        <v>34</v>
      </c>
      <c r="C147" s="31">
        <f>SUMIF($B$4:$B$142,B147,$G$4:$G$142)</f>
        <v>5508911.1293689562</v>
      </c>
      <c r="D147" s="7"/>
      <c r="F147" s="214" t="s">
        <v>627</v>
      </c>
      <c r="G147" s="215">
        <f>SUM(G37,G17:G42,G18:G44,G22:G48,G24:G26,G53,G60,G62,G72,G77:G79,G80:G81,G83:G84,G86,G92,G93,G94,G96,G118,G119,G120:G126,G127:G128,G134,G137:G140)</f>
        <v>43090432.272860713</v>
      </c>
    </row>
    <row r="148" spans="2:9" x14ac:dyDescent="0.3">
      <c r="B148" s="30" t="s">
        <v>27</v>
      </c>
      <c r="C148" s="31">
        <f>SUMIF($B$4:$B$142,B148,$G$4:$G$142)</f>
        <v>11161491.93366635</v>
      </c>
      <c r="D148" s="7"/>
      <c r="F148" s="205" t="s">
        <v>628</v>
      </c>
      <c r="G148" s="204">
        <f>SUM(G27)</f>
        <v>1243421.1200000001</v>
      </c>
    </row>
    <row r="149" spans="2:9" x14ac:dyDescent="0.3">
      <c r="B149" s="35" t="s">
        <v>629</v>
      </c>
      <c r="C149" s="34">
        <f>SUM(C144:C148)</f>
        <v>51585335.669746973</v>
      </c>
    </row>
    <row r="150" spans="2:9" x14ac:dyDescent="0.3">
      <c r="B150" s="22"/>
      <c r="C150" s="24"/>
    </row>
    <row r="151" spans="2:9" customFormat="1" x14ac:dyDescent="0.3">
      <c r="B151" s="29" t="s">
        <v>14</v>
      </c>
      <c r="C151" s="15">
        <f>SUMIF($B$4:$B$142,B151,$G$4:$G$142)</f>
        <v>1508489.44</v>
      </c>
      <c r="D151" s="87"/>
      <c r="E151" s="27"/>
      <c r="F151" s="28"/>
      <c r="G151" s="149"/>
      <c r="H151" s="10"/>
      <c r="I151" s="254"/>
    </row>
    <row r="152" spans="2:9" customFormat="1" x14ac:dyDescent="0.3">
      <c r="B152" s="29" t="s">
        <v>630</v>
      </c>
      <c r="C152" s="36">
        <f>SUM(C149,C151)</f>
        <v>53093825.10974697</v>
      </c>
      <c r="D152" s="87"/>
      <c r="E152" s="27"/>
      <c r="F152" s="28"/>
      <c r="G152" s="149"/>
      <c r="H152" s="10"/>
      <c r="I152" s="238"/>
    </row>
    <row r="153" spans="2:9" ht="30" customHeight="1" x14ac:dyDescent="0.3">
      <c r="H153" s="201"/>
    </row>
    <row r="154" spans="2:9" x14ac:dyDescent="0.3">
      <c r="F154"/>
      <c r="G154" s="105"/>
      <c r="H154" s="201"/>
    </row>
    <row r="155" spans="2:9" x14ac:dyDescent="0.3">
      <c r="F155"/>
      <c r="G155" s="105"/>
    </row>
  </sheetData>
  <autoFilter ref="A3:H141" xr:uid="{237012A7-CC10-4948-AE3F-F83C9C9B2868}"/>
  <mergeCells count="9">
    <mergeCell ref="A1:H1"/>
    <mergeCell ref="B143:C143"/>
    <mergeCell ref="A4:F4"/>
    <mergeCell ref="A55:F55"/>
    <mergeCell ref="A61:F61"/>
    <mergeCell ref="A2:H2"/>
    <mergeCell ref="A87:F87"/>
    <mergeCell ref="A95:F95"/>
    <mergeCell ref="A131:F131"/>
  </mergeCells>
  <phoneticPr fontId="47" type="noConversion"/>
  <pageMargins left="0.31496062992125984" right="0.31496062992125984" top="0.35433070866141736" bottom="0.35433070866141736" header="0.31496062992125984" footer="0.31496062992125984"/>
  <pageSetup paperSize="9" scale="3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9"/>
  <dimension ref="A1"/>
  <sheetViews>
    <sheetView workbookViewId="0"/>
  </sheetViews>
  <sheetFormatPr defaultRowHeight="14.4"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0"/>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0F8ED-CF60-46E2-A1D4-982EE3F3D712}">
  <sheetPr codeName="Blad3"/>
  <dimension ref="A1:J86"/>
  <sheetViews>
    <sheetView workbookViewId="0">
      <pane ySplit="3" topLeftCell="A70" activePane="bottomLeft" state="frozen"/>
      <selection pane="bottomLeft" sqref="A1:XFD1048576"/>
    </sheetView>
  </sheetViews>
  <sheetFormatPr defaultRowHeight="14.4" x14ac:dyDescent="0.3"/>
  <cols>
    <col min="1" max="1" width="13.44140625" customWidth="1"/>
    <col min="2" max="2" width="14.6640625" style="138" customWidth="1"/>
    <col min="3" max="3" width="16.5546875" style="25" bestFit="1" customWidth="1"/>
    <col min="4" max="5" width="25.6640625" style="25" customWidth="1"/>
    <col min="6" max="6" width="9" bestFit="1" customWidth="1"/>
    <col min="7" max="7" width="48.109375" style="27" customWidth="1"/>
    <col min="8" max="8" width="13.88671875" style="27" customWidth="1"/>
    <col min="9" max="9" width="11.6640625" customWidth="1"/>
    <col min="10" max="10" width="11.109375" style="23" customWidth="1"/>
  </cols>
  <sheetData>
    <row r="1" spans="1:10" ht="23.25" customHeight="1" x14ac:dyDescent="0.3">
      <c r="A1" s="283" t="s">
        <v>631</v>
      </c>
      <c r="B1" s="284"/>
      <c r="C1" s="284"/>
      <c r="D1" s="284"/>
      <c r="E1" s="284"/>
      <c r="F1" s="284"/>
      <c r="G1" s="284"/>
      <c r="H1" s="284"/>
      <c r="I1" s="285"/>
    </row>
    <row r="2" spans="1:10" ht="64.2" customHeight="1" x14ac:dyDescent="0.3">
      <c r="A2" s="296" t="s">
        <v>632</v>
      </c>
      <c r="B2" s="297"/>
      <c r="C2" s="297"/>
      <c r="D2" s="297"/>
      <c r="E2" s="297"/>
      <c r="F2" s="297"/>
      <c r="G2" s="297"/>
      <c r="H2" s="297"/>
      <c r="I2" s="298"/>
    </row>
    <row r="3" spans="1:10" s="23" customFormat="1" ht="48.6" customHeight="1" x14ac:dyDescent="0.3">
      <c r="A3" s="40" t="s">
        <v>4</v>
      </c>
      <c r="B3" s="40" t="s">
        <v>5</v>
      </c>
      <c r="C3" s="40" t="s">
        <v>633</v>
      </c>
      <c r="D3" s="40" t="s">
        <v>7</v>
      </c>
      <c r="E3" s="40" t="s">
        <v>8</v>
      </c>
      <c r="F3" s="41" t="s">
        <v>0</v>
      </c>
      <c r="G3" s="40" t="s">
        <v>9</v>
      </c>
      <c r="H3" s="40" t="s">
        <v>634</v>
      </c>
      <c r="I3" s="40" t="s">
        <v>11</v>
      </c>
    </row>
    <row r="4" spans="1:10" s="131" customFormat="1" ht="27.6" x14ac:dyDescent="0.3">
      <c r="A4" s="134" t="s">
        <v>635</v>
      </c>
      <c r="B4" s="136" t="s">
        <v>66</v>
      </c>
      <c r="C4" s="133" t="s">
        <v>240</v>
      </c>
      <c r="D4" s="130" t="s">
        <v>241</v>
      </c>
      <c r="E4" s="130" t="s">
        <v>636</v>
      </c>
      <c r="F4" s="130" t="s">
        <v>1</v>
      </c>
      <c r="G4" s="130" t="s">
        <v>637</v>
      </c>
      <c r="H4" s="129">
        <v>65271.97</v>
      </c>
      <c r="I4" s="141">
        <v>45401</v>
      </c>
    </row>
    <row r="5" spans="1:10" s="131" customFormat="1" ht="69" x14ac:dyDescent="0.3">
      <c r="A5" s="134" t="s">
        <v>638</v>
      </c>
      <c r="B5" s="136" t="s">
        <v>41</v>
      </c>
      <c r="C5" s="133" t="s">
        <v>639</v>
      </c>
      <c r="D5" s="130" t="s">
        <v>618</v>
      </c>
      <c r="E5" s="130" t="s">
        <v>640</v>
      </c>
      <c r="F5" s="130" t="s">
        <v>641</v>
      </c>
      <c r="G5" s="130" t="s">
        <v>642</v>
      </c>
      <c r="H5" s="129">
        <v>43519.11</v>
      </c>
      <c r="I5" s="141">
        <v>45401</v>
      </c>
      <c r="J5" s="163"/>
    </row>
    <row r="6" spans="1:10" s="131" customFormat="1" ht="41.4" x14ac:dyDescent="0.3">
      <c r="A6" s="134" t="s">
        <v>643</v>
      </c>
      <c r="B6" s="136" t="s">
        <v>66</v>
      </c>
      <c r="C6" s="130" t="s">
        <v>644</v>
      </c>
      <c r="D6" s="130" t="s">
        <v>579</v>
      </c>
      <c r="E6" s="130" t="s">
        <v>645</v>
      </c>
      <c r="F6" s="130" t="s">
        <v>1</v>
      </c>
      <c r="G6" s="130" t="s">
        <v>646</v>
      </c>
      <c r="H6" s="129">
        <v>40984.379999999997</v>
      </c>
      <c r="I6" s="141">
        <v>45401</v>
      </c>
    </row>
    <row r="7" spans="1:10" s="131" customFormat="1" ht="13.8" x14ac:dyDescent="0.3">
      <c r="A7" s="134" t="s">
        <v>647</v>
      </c>
      <c r="B7" s="136" t="s">
        <v>21</v>
      </c>
      <c r="C7" s="133" t="s">
        <v>143</v>
      </c>
      <c r="D7" s="130" t="s">
        <v>144</v>
      </c>
      <c r="E7" s="130" t="s">
        <v>145</v>
      </c>
      <c r="F7" s="130" t="s">
        <v>1</v>
      </c>
      <c r="G7" s="130" t="s">
        <v>648</v>
      </c>
      <c r="H7" s="129">
        <v>11825</v>
      </c>
      <c r="I7" s="141">
        <v>45401</v>
      </c>
    </row>
    <row r="8" spans="1:10" s="131" customFormat="1" ht="41.4" x14ac:dyDescent="0.3">
      <c r="A8" s="134" t="s">
        <v>649</v>
      </c>
      <c r="B8" s="136" t="s">
        <v>66</v>
      </c>
      <c r="C8" s="133" t="s">
        <v>355</v>
      </c>
      <c r="D8" s="130" t="s">
        <v>650</v>
      </c>
      <c r="E8" s="130" t="s">
        <v>651</v>
      </c>
      <c r="F8" s="130" t="s">
        <v>652</v>
      </c>
      <c r="G8" s="130" t="s">
        <v>653</v>
      </c>
      <c r="H8" s="129">
        <v>137152.71</v>
      </c>
      <c r="I8" s="141">
        <v>45401</v>
      </c>
    </row>
    <row r="9" spans="1:10" s="131" customFormat="1" ht="69" x14ac:dyDescent="0.3">
      <c r="A9" s="134" t="s">
        <v>654</v>
      </c>
      <c r="B9" s="136" t="s">
        <v>66</v>
      </c>
      <c r="C9" s="133" t="s">
        <v>235</v>
      </c>
      <c r="D9" s="130" t="s">
        <v>655</v>
      </c>
      <c r="E9" s="130" t="s">
        <v>655</v>
      </c>
      <c r="F9" s="130" t="s">
        <v>641</v>
      </c>
      <c r="G9" s="130" t="s">
        <v>656</v>
      </c>
      <c r="H9" s="129">
        <v>274407.31</v>
      </c>
      <c r="I9" s="141">
        <v>45401</v>
      </c>
    </row>
    <row r="10" spans="1:10" s="131" customFormat="1" ht="41.4" x14ac:dyDescent="0.3">
      <c r="A10" s="134" t="s">
        <v>657</v>
      </c>
      <c r="B10" s="136" t="s">
        <v>21</v>
      </c>
      <c r="C10" s="130" t="s">
        <v>88</v>
      </c>
      <c r="D10" s="130" t="s">
        <v>549</v>
      </c>
      <c r="E10" s="130" t="s">
        <v>658</v>
      </c>
      <c r="F10" s="130" t="s">
        <v>641</v>
      </c>
      <c r="G10" s="130" t="s">
        <v>659</v>
      </c>
      <c r="H10" s="129">
        <v>129202.8</v>
      </c>
      <c r="I10" s="141">
        <v>45401</v>
      </c>
    </row>
    <row r="11" spans="1:10" s="131" customFormat="1" ht="27.6" x14ac:dyDescent="0.3">
      <c r="A11" s="134" t="s">
        <v>660</v>
      </c>
      <c r="B11" s="136" t="s">
        <v>21</v>
      </c>
      <c r="C11" s="130" t="s">
        <v>88</v>
      </c>
      <c r="D11" s="130" t="s">
        <v>661</v>
      </c>
      <c r="E11" s="130" t="s">
        <v>662</v>
      </c>
      <c r="F11" s="130" t="s">
        <v>641</v>
      </c>
      <c r="G11" s="130" t="s">
        <v>663</v>
      </c>
      <c r="H11" s="129">
        <v>8250</v>
      </c>
      <c r="I11" s="141">
        <v>45401</v>
      </c>
    </row>
    <row r="12" spans="1:10" s="131" customFormat="1" ht="27.6" x14ac:dyDescent="0.3">
      <c r="A12" s="134" t="s">
        <v>664</v>
      </c>
      <c r="B12" s="136" t="s">
        <v>21</v>
      </c>
      <c r="C12" s="133" t="s">
        <v>88</v>
      </c>
      <c r="D12" s="130" t="s">
        <v>596</v>
      </c>
      <c r="E12" s="130" t="s">
        <v>665</v>
      </c>
      <c r="F12" s="130" t="s">
        <v>641</v>
      </c>
      <c r="G12" s="130" t="s">
        <v>666</v>
      </c>
      <c r="H12" s="129">
        <v>118164</v>
      </c>
      <c r="I12" s="141">
        <v>45401</v>
      </c>
    </row>
    <row r="13" spans="1:10" s="131" customFormat="1" ht="69" x14ac:dyDescent="0.3">
      <c r="A13" s="134" t="s">
        <v>667</v>
      </c>
      <c r="B13" s="136" t="s">
        <v>21</v>
      </c>
      <c r="C13" s="130" t="s">
        <v>668</v>
      </c>
      <c r="D13" s="130" t="s">
        <v>669</v>
      </c>
      <c r="E13" s="130" t="s">
        <v>670</v>
      </c>
      <c r="F13" s="130" t="s">
        <v>652</v>
      </c>
      <c r="G13" s="130" t="s">
        <v>671</v>
      </c>
      <c r="H13" s="129">
        <v>13598.75</v>
      </c>
      <c r="I13" s="141">
        <v>45401</v>
      </c>
    </row>
    <row r="14" spans="1:10" s="131" customFormat="1" ht="41.4" x14ac:dyDescent="0.3">
      <c r="A14" s="134" t="s">
        <v>672</v>
      </c>
      <c r="B14" s="136" t="s">
        <v>21</v>
      </c>
      <c r="C14" s="130" t="s">
        <v>673</v>
      </c>
      <c r="D14" s="130" t="s">
        <v>549</v>
      </c>
      <c r="E14" s="130" t="s">
        <v>674</v>
      </c>
      <c r="F14" s="130" t="s">
        <v>652</v>
      </c>
      <c r="G14" s="130" t="s">
        <v>675</v>
      </c>
      <c r="H14" s="129">
        <v>41108.699999999997</v>
      </c>
      <c r="I14" s="141">
        <v>45401</v>
      </c>
    </row>
    <row r="15" spans="1:10" s="131" customFormat="1" ht="41.4" x14ac:dyDescent="0.3">
      <c r="A15" s="134" t="s">
        <v>676</v>
      </c>
      <c r="B15" s="136" t="s">
        <v>41</v>
      </c>
      <c r="C15" s="133" t="s">
        <v>677</v>
      </c>
      <c r="D15" s="130" t="s">
        <v>678</v>
      </c>
      <c r="E15" s="130" t="s">
        <v>678</v>
      </c>
      <c r="F15" s="130" t="s">
        <v>641</v>
      </c>
      <c r="G15" s="130" t="s">
        <v>679</v>
      </c>
      <c r="H15" s="129">
        <v>49039.4</v>
      </c>
      <c r="I15" s="141">
        <v>45401</v>
      </c>
    </row>
    <row r="16" spans="1:10" s="131" customFormat="1" ht="41.4" x14ac:dyDescent="0.3">
      <c r="A16" s="134" t="s">
        <v>680</v>
      </c>
      <c r="B16" s="136" t="s">
        <v>21</v>
      </c>
      <c r="C16" s="130" t="s">
        <v>22</v>
      </c>
      <c r="D16" s="130" t="s">
        <v>681</v>
      </c>
      <c r="E16" s="130" t="s">
        <v>682</v>
      </c>
      <c r="F16" s="130" t="s">
        <v>641</v>
      </c>
      <c r="G16" s="130" t="s">
        <v>683</v>
      </c>
      <c r="H16" s="129">
        <v>180655.4</v>
      </c>
      <c r="I16" s="141">
        <v>45401</v>
      </c>
    </row>
    <row r="17" spans="1:9" s="131" customFormat="1" ht="41.4" x14ac:dyDescent="0.3">
      <c r="A17" s="134" t="s">
        <v>684</v>
      </c>
      <c r="B17" s="136" t="s">
        <v>27</v>
      </c>
      <c r="C17" s="130" t="s">
        <v>103</v>
      </c>
      <c r="D17" s="130" t="s">
        <v>685</v>
      </c>
      <c r="E17" s="130" t="s">
        <v>686</v>
      </c>
      <c r="F17" s="130" t="s">
        <v>641</v>
      </c>
      <c r="G17" s="130" t="s">
        <v>687</v>
      </c>
      <c r="H17" s="129">
        <v>172915.13</v>
      </c>
      <c r="I17" s="141">
        <v>45401</v>
      </c>
    </row>
    <row r="18" spans="1:9" s="131" customFormat="1" ht="41.4" x14ac:dyDescent="0.3">
      <c r="A18" s="134" t="s">
        <v>688</v>
      </c>
      <c r="B18" s="136" t="s">
        <v>27</v>
      </c>
      <c r="C18" s="133" t="s">
        <v>323</v>
      </c>
      <c r="D18" s="130" t="s">
        <v>689</v>
      </c>
      <c r="E18" s="130" t="s">
        <v>689</v>
      </c>
      <c r="F18" s="130" t="s">
        <v>1</v>
      </c>
      <c r="G18" s="130" t="s">
        <v>690</v>
      </c>
      <c r="H18" s="129">
        <v>42369.75</v>
      </c>
      <c r="I18" s="141">
        <v>45401</v>
      </c>
    </row>
    <row r="19" spans="1:9" s="131" customFormat="1" ht="82.8" x14ac:dyDescent="0.3">
      <c r="A19" s="134" t="s">
        <v>691</v>
      </c>
      <c r="B19" s="136" t="s">
        <v>21</v>
      </c>
      <c r="C19" s="133" t="s">
        <v>668</v>
      </c>
      <c r="D19" s="130" t="s">
        <v>692</v>
      </c>
      <c r="E19" s="130" t="s">
        <v>693</v>
      </c>
      <c r="F19" s="130" t="s">
        <v>652</v>
      </c>
      <c r="G19" s="130" t="s">
        <v>694</v>
      </c>
      <c r="H19" s="129">
        <v>90558.99</v>
      </c>
      <c r="I19" s="141">
        <v>45401</v>
      </c>
    </row>
    <row r="20" spans="1:9" s="131" customFormat="1" ht="55.2" x14ac:dyDescent="0.3">
      <c r="A20" s="134" t="s">
        <v>695</v>
      </c>
      <c r="B20" s="136" t="s">
        <v>21</v>
      </c>
      <c r="C20" s="133" t="s">
        <v>458</v>
      </c>
      <c r="D20" s="130" t="s">
        <v>696</v>
      </c>
      <c r="E20" s="130" t="s">
        <v>697</v>
      </c>
      <c r="F20" s="130" t="s">
        <v>652</v>
      </c>
      <c r="G20" s="132" t="s">
        <v>698</v>
      </c>
      <c r="H20" s="129">
        <v>154796.10999999999</v>
      </c>
      <c r="I20" s="141">
        <v>45401</v>
      </c>
    </row>
    <row r="21" spans="1:9" s="131" customFormat="1" ht="55.2" x14ac:dyDescent="0.3">
      <c r="A21" s="134" t="s">
        <v>699</v>
      </c>
      <c r="B21" s="136" t="s">
        <v>41</v>
      </c>
      <c r="C21" s="133" t="s">
        <v>700</v>
      </c>
      <c r="D21" s="130" t="s">
        <v>701</v>
      </c>
      <c r="E21" s="130" t="s">
        <v>702</v>
      </c>
      <c r="F21" s="130" t="s">
        <v>652</v>
      </c>
      <c r="G21" s="130" t="s">
        <v>703</v>
      </c>
      <c r="H21" s="129">
        <v>67681.539999999994</v>
      </c>
      <c r="I21" s="141">
        <v>45401</v>
      </c>
    </row>
    <row r="22" spans="1:9" s="131" customFormat="1" ht="82.8" x14ac:dyDescent="0.3">
      <c r="A22" s="134" t="s">
        <v>704</v>
      </c>
      <c r="B22" s="136" t="s">
        <v>34</v>
      </c>
      <c r="C22" s="133" t="s">
        <v>705</v>
      </c>
      <c r="D22" s="130" t="s">
        <v>706</v>
      </c>
      <c r="E22" s="130" t="s">
        <v>707</v>
      </c>
      <c r="F22" s="130" t="s">
        <v>652</v>
      </c>
      <c r="G22" s="130" t="s">
        <v>708</v>
      </c>
      <c r="H22" s="129">
        <v>39662.32</v>
      </c>
      <c r="I22" s="141">
        <v>45401</v>
      </c>
    </row>
    <row r="23" spans="1:9" s="131" customFormat="1" ht="55.2" x14ac:dyDescent="0.3">
      <c r="A23" s="134" t="s">
        <v>709</v>
      </c>
      <c r="B23" s="136" t="s">
        <v>27</v>
      </c>
      <c r="C23" s="133" t="s">
        <v>710</v>
      </c>
      <c r="D23" s="130" t="s">
        <v>711</v>
      </c>
      <c r="E23" s="130" t="s">
        <v>712</v>
      </c>
      <c r="F23" s="130" t="s">
        <v>652</v>
      </c>
      <c r="G23" s="130" t="s">
        <v>713</v>
      </c>
      <c r="H23" s="129">
        <v>63683.43</v>
      </c>
      <c r="I23" s="141">
        <v>45401</v>
      </c>
    </row>
    <row r="24" spans="1:9" s="131" customFormat="1" ht="32.4" customHeight="1" x14ac:dyDescent="0.3">
      <c r="A24" s="134" t="s">
        <v>714</v>
      </c>
      <c r="B24" s="136" t="s">
        <v>41</v>
      </c>
      <c r="C24" s="133" t="s">
        <v>60</v>
      </c>
      <c r="D24" s="130" t="s">
        <v>715</v>
      </c>
      <c r="E24" s="130" t="s">
        <v>716</v>
      </c>
      <c r="F24" s="130" t="s">
        <v>1</v>
      </c>
      <c r="G24" s="130" t="s">
        <v>717</v>
      </c>
      <c r="H24" s="129">
        <v>72000</v>
      </c>
      <c r="I24" s="141">
        <v>45401</v>
      </c>
    </row>
    <row r="25" spans="1:9" s="131" customFormat="1" ht="27.6" x14ac:dyDescent="0.3">
      <c r="A25" s="134" t="s">
        <v>718</v>
      </c>
      <c r="B25" s="136" t="s">
        <v>27</v>
      </c>
      <c r="C25" s="133" t="s">
        <v>28</v>
      </c>
      <c r="D25" s="130" t="s">
        <v>468</v>
      </c>
      <c r="E25" s="130" t="s">
        <v>469</v>
      </c>
      <c r="F25" s="130" t="s">
        <v>652</v>
      </c>
      <c r="G25" s="130" t="s">
        <v>719</v>
      </c>
      <c r="H25" s="128">
        <v>95687.29</v>
      </c>
      <c r="I25" s="141">
        <v>45401</v>
      </c>
    </row>
    <row r="26" spans="1:9" s="131" customFormat="1" ht="27.6" x14ac:dyDescent="0.3">
      <c r="A26" s="134" t="s">
        <v>720</v>
      </c>
      <c r="B26" s="136" t="s">
        <v>66</v>
      </c>
      <c r="C26" s="130" t="s">
        <v>584</v>
      </c>
      <c r="D26" s="130" t="s">
        <v>549</v>
      </c>
      <c r="E26" s="130" t="s">
        <v>721</v>
      </c>
      <c r="F26" s="130" t="s">
        <v>641</v>
      </c>
      <c r="G26" s="130" t="s">
        <v>722</v>
      </c>
      <c r="H26" s="129">
        <v>13644.57</v>
      </c>
      <c r="I26" s="141">
        <v>45401</v>
      </c>
    </row>
    <row r="27" spans="1:9" s="131" customFormat="1" ht="27.6" x14ac:dyDescent="0.3">
      <c r="A27" s="134" t="s">
        <v>723</v>
      </c>
      <c r="B27" s="136" t="s">
        <v>66</v>
      </c>
      <c r="C27" s="130" t="s">
        <v>255</v>
      </c>
      <c r="D27" s="130" t="s">
        <v>256</v>
      </c>
      <c r="E27" s="130" t="s">
        <v>724</v>
      </c>
      <c r="F27" s="130" t="s">
        <v>1</v>
      </c>
      <c r="G27" s="130" t="s">
        <v>725</v>
      </c>
      <c r="H27" s="129">
        <v>24221.98</v>
      </c>
      <c r="I27" s="141">
        <v>45401</v>
      </c>
    </row>
    <row r="28" spans="1:9" s="131" customFormat="1" ht="82.8" x14ac:dyDescent="0.3">
      <c r="A28" s="134" t="s">
        <v>726</v>
      </c>
      <c r="B28" s="136" t="s">
        <v>21</v>
      </c>
      <c r="C28" s="133" t="s">
        <v>727</v>
      </c>
      <c r="D28" s="130" t="s">
        <v>728</v>
      </c>
      <c r="E28" s="130" t="s">
        <v>729</v>
      </c>
      <c r="F28" s="130" t="s">
        <v>1</v>
      </c>
      <c r="G28" s="130" t="s">
        <v>730</v>
      </c>
      <c r="H28" s="129">
        <v>73493.850000000006</v>
      </c>
      <c r="I28" s="141">
        <v>45401</v>
      </c>
    </row>
    <row r="29" spans="1:9" s="131" customFormat="1" ht="13.8" x14ac:dyDescent="0.3">
      <c r="A29" s="134" t="s">
        <v>731</v>
      </c>
      <c r="B29" s="136" t="s">
        <v>66</v>
      </c>
      <c r="C29" s="130" t="s">
        <v>732</v>
      </c>
      <c r="D29" s="130" t="s">
        <v>733</v>
      </c>
      <c r="E29" s="130" t="s">
        <v>734</v>
      </c>
      <c r="F29" s="130" t="s">
        <v>652</v>
      </c>
      <c r="G29" s="130" t="s">
        <v>735</v>
      </c>
      <c r="H29" s="129">
        <v>148620.82</v>
      </c>
      <c r="I29" s="141">
        <v>45405</v>
      </c>
    </row>
    <row r="30" spans="1:9" s="131" customFormat="1" ht="27.6" x14ac:dyDescent="0.3">
      <c r="A30" s="134" t="s">
        <v>736</v>
      </c>
      <c r="B30" s="136" t="s">
        <v>27</v>
      </c>
      <c r="C30" s="130" t="s">
        <v>737</v>
      </c>
      <c r="D30" s="130" t="s">
        <v>738</v>
      </c>
      <c r="E30" s="130" t="s">
        <v>739</v>
      </c>
      <c r="F30" s="130" t="s">
        <v>652</v>
      </c>
      <c r="G30" s="130" t="s">
        <v>740</v>
      </c>
      <c r="H30" s="129">
        <v>33573.56</v>
      </c>
      <c r="I30" s="141">
        <v>45405</v>
      </c>
    </row>
    <row r="31" spans="1:9" s="131" customFormat="1" ht="27.6" x14ac:dyDescent="0.3">
      <c r="A31" s="134" t="s">
        <v>741</v>
      </c>
      <c r="B31" s="136" t="s">
        <v>34</v>
      </c>
      <c r="C31" s="130" t="s">
        <v>742</v>
      </c>
      <c r="D31" s="130" t="s">
        <v>251</v>
      </c>
      <c r="E31" s="130" t="s">
        <v>743</v>
      </c>
      <c r="F31" s="130" t="s">
        <v>652</v>
      </c>
      <c r="G31" s="130" t="s">
        <v>744</v>
      </c>
      <c r="H31" s="129">
        <v>12945.93</v>
      </c>
      <c r="I31" s="141">
        <v>45405</v>
      </c>
    </row>
    <row r="32" spans="1:9" s="131" customFormat="1" ht="41.4" x14ac:dyDescent="0.3">
      <c r="A32" s="134" t="s">
        <v>745</v>
      </c>
      <c r="B32" s="136" t="s">
        <v>21</v>
      </c>
      <c r="C32" s="130" t="s">
        <v>601</v>
      </c>
      <c r="D32" s="130" t="s">
        <v>549</v>
      </c>
      <c r="E32" s="130" t="s">
        <v>746</v>
      </c>
      <c r="F32" s="130" t="s">
        <v>641</v>
      </c>
      <c r="G32" s="130" t="s">
        <v>747</v>
      </c>
      <c r="H32" s="129">
        <v>28072.560000000001</v>
      </c>
      <c r="I32" s="141">
        <v>45405</v>
      </c>
    </row>
    <row r="33" spans="1:9" s="131" customFormat="1" ht="55.2" x14ac:dyDescent="0.3">
      <c r="A33" s="134" t="s">
        <v>748</v>
      </c>
      <c r="B33" s="136" t="s">
        <v>27</v>
      </c>
      <c r="C33" s="133" t="s">
        <v>109</v>
      </c>
      <c r="D33" s="130" t="s">
        <v>749</v>
      </c>
      <c r="E33" s="130" t="s">
        <v>750</v>
      </c>
      <c r="F33" s="130" t="s">
        <v>652</v>
      </c>
      <c r="G33" s="130" t="s">
        <v>751</v>
      </c>
      <c r="H33" s="129">
        <v>49340.97</v>
      </c>
      <c r="I33" s="141">
        <v>45405</v>
      </c>
    </row>
    <row r="34" spans="1:9" s="131" customFormat="1" ht="41.4" x14ac:dyDescent="0.3">
      <c r="A34" s="134" t="s">
        <v>752</v>
      </c>
      <c r="B34" s="136" t="s">
        <v>41</v>
      </c>
      <c r="C34" s="130" t="s">
        <v>753</v>
      </c>
      <c r="D34" s="135" t="s">
        <v>251</v>
      </c>
      <c r="E34" s="130" t="s">
        <v>754</v>
      </c>
      <c r="F34" s="130" t="s">
        <v>652</v>
      </c>
      <c r="G34" s="130" t="s">
        <v>755</v>
      </c>
      <c r="H34" s="129">
        <v>32785.32</v>
      </c>
      <c r="I34" s="141">
        <v>45405</v>
      </c>
    </row>
    <row r="35" spans="1:9" s="131" customFormat="1" ht="27.6" x14ac:dyDescent="0.3">
      <c r="A35" s="134" t="s">
        <v>756</v>
      </c>
      <c r="B35" s="136" t="s">
        <v>66</v>
      </c>
      <c r="C35" s="130" t="s">
        <v>609</v>
      </c>
      <c r="D35" s="130" t="s">
        <v>579</v>
      </c>
      <c r="E35" s="130" t="s">
        <v>105</v>
      </c>
      <c r="F35" s="130" t="s">
        <v>641</v>
      </c>
      <c r="G35" s="130" t="s">
        <v>757</v>
      </c>
      <c r="H35" s="129">
        <v>26061.38</v>
      </c>
      <c r="I35" s="141">
        <v>45405</v>
      </c>
    </row>
    <row r="36" spans="1:9" s="131" customFormat="1" ht="27.6" x14ac:dyDescent="0.3">
      <c r="A36" s="134" t="s">
        <v>758</v>
      </c>
      <c r="B36" s="136" t="s">
        <v>27</v>
      </c>
      <c r="C36" s="133" t="s">
        <v>392</v>
      </c>
      <c r="D36" s="130" t="s">
        <v>759</v>
      </c>
      <c r="E36" s="130" t="s">
        <v>760</v>
      </c>
      <c r="F36" s="130" t="s">
        <v>641</v>
      </c>
      <c r="G36" s="130" t="s">
        <v>761</v>
      </c>
      <c r="H36" s="129">
        <v>27662.98</v>
      </c>
      <c r="I36" s="141">
        <v>45405</v>
      </c>
    </row>
    <row r="37" spans="1:9" s="131" customFormat="1" ht="41.4" x14ac:dyDescent="0.3">
      <c r="A37" s="134" t="s">
        <v>762</v>
      </c>
      <c r="B37" s="136" t="s">
        <v>27</v>
      </c>
      <c r="C37" s="133" t="s">
        <v>103</v>
      </c>
      <c r="D37" s="130" t="s">
        <v>763</v>
      </c>
      <c r="E37" s="130" t="s">
        <v>764</v>
      </c>
      <c r="F37" s="130" t="s">
        <v>641</v>
      </c>
      <c r="G37" s="130" t="s">
        <v>765</v>
      </c>
      <c r="H37" s="129">
        <v>136904.99</v>
      </c>
      <c r="I37" s="141">
        <v>45405</v>
      </c>
    </row>
    <row r="38" spans="1:9" s="131" customFormat="1" ht="82.8" x14ac:dyDescent="0.3">
      <c r="A38" s="134" t="s">
        <v>766</v>
      </c>
      <c r="B38" s="136" t="s">
        <v>27</v>
      </c>
      <c r="C38" s="133" t="s">
        <v>451</v>
      </c>
      <c r="D38" s="130" t="s">
        <v>767</v>
      </c>
      <c r="E38" s="130" t="s">
        <v>768</v>
      </c>
      <c r="F38" s="130" t="s">
        <v>641</v>
      </c>
      <c r="G38" s="133" t="s">
        <v>769</v>
      </c>
      <c r="H38" s="129">
        <v>21958.47</v>
      </c>
      <c r="I38" s="141">
        <v>45405</v>
      </c>
    </row>
    <row r="39" spans="1:9" s="131" customFormat="1" ht="55.2" x14ac:dyDescent="0.3">
      <c r="A39" s="134" t="s">
        <v>770</v>
      </c>
      <c r="B39" s="136" t="s">
        <v>27</v>
      </c>
      <c r="C39" s="133" t="s">
        <v>737</v>
      </c>
      <c r="D39" s="130" t="s">
        <v>771</v>
      </c>
      <c r="E39" s="130" t="s">
        <v>772</v>
      </c>
      <c r="F39" s="130" t="s">
        <v>641</v>
      </c>
      <c r="G39" s="130" t="s">
        <v>773</v>
      </c>
      <c r="H39" s="129">
        <v>43012.5</v>
      </c>
      <c r="I39" s="141">
        <v>45405</v>
      </c>
    </row>
    <row r="40" spans="1:9" s="131" customFormat="1" ht="27.6" x14ac:dyDescent="0.3">
      <c r="A40" s="134" t="s">
        <v>774</v>
      </c>
      <c r="B40" s="136" t="s">
        <v>27</v>
      </c>
      <c r="C40" s="130" t="s">
        <v>775</v>
      </c>
      <c r="D40" s="130" t="s">
        <v>549</v>
      </c>
      <c r="E40" s="130" t="s">
        <v>776</v>
      </c>
      <c r="F40" s="130" t="s">
        <v>652</v>
      </c>
      <c r="G40" s="130" t="s">
        <v>777</v>
      </c>
      <c r="H40" s="129">
        <v>203251.55</v>
      </c>
      <c r="I40" s="141">
        <v>45405</v>
      </c>
    </row>
    <row r="41" spans="1:9" s="131" customFormat="1" ht="41.4" x14ac:dyDescent="0.3">
      <c r="A41" s="134" t="s">
        <v>778</v>
      </c>
      <c r="B41" s="136" t="s">
        <v>21</v>
      </c>
      <c r="C41" s="130" t="s">
        <v>22</v>
      </c>
      <c r="D41" s="130" t="s">
        <v>779</v>
      </c>
      <c r="E41" s="130" t="s">
        <v>780</v>
      </c>
      <c r="F41" s="130" t="s">
        <v>641</v>
      </c>
      <c r="G41" s="130" t="s">
        <v>781</v>
      </c>
      <c r="H41" s="129">
        <v>20011.13</v>
      </c>
      <c r="I41" s="141">
        <v>45405</v>
      </c>
    </row>
    <row r="42" spans="1:9" s="131" customFormat="1" ht="55.2" x14ac:dyDescent="0.3">
      <c r="A42" s="134" t="s">
        <v>782</v>
      </c>
      <c r="B42" s="136" t="s">
        <v>66</v>
      </c>
      <c r="C42" s="130" t="s">
        <v>66</v>
      </c>
      <c r="D42" s="130" t="s">
        <v>783</v>
      </c>
      <c r="E42" s="130" t="s">
        <v>784</v>
      </c>
      <c r="F42" s="130" t="s">
        <v>652</v>
      </c>
      <c r="G42" s="130" t="s">
        <v>785</v>
      </c>
      <c r="H42" s="129">
        <v>29678.01</v>
      </c>
      <c r="I42" s="141">
        <v>45405</v>
      </c>
    </row>
    <row r="43" spans="1:9" s="131" customFormat="1" ht="13.8" x14ac:dyDescent="0.3">
      <c r="A43" s="134" t="s">
        <v>786</v>
      </c>
      <c r="B43" s="136" t="s">
        <v>66</v>
      </c>
      <c r="C43" s="133" t="s">
        <v>517</v>
      </c>
      <c r="D43" s="130" t="s">
        <v>787</v>
      </c>
      <c r="E43" s="130" t="s">
        <v>788</v>
      </c>
      <c r="F43" s="130" t="s">
        <v>652</v>
      </c>
      <c r="G43" s="130" t="s">
        <v>789</v>
      </c>
      <c r="H43" s="129">
        <v>23456.11</v>
      </c>
      <c r="I43" s="141">
        <v>45405</v>
      </c>
    </row>
    <row r="44" spans="1:9" s="131" customFormat="1" ht="27.6" x14ac:dyDescent="0.3">
      <c r="A44" s="134" t="s">
        <v>790</v>
      </c>
      <c r="B44" s="136" t="s">
        <v>21</v>
      </c>
      <c r="C44" s="130" t="s">
        <v>129</v>
      </c>
      <c r="D44" s="130" t="s">
        <v>791</v>
      </c>
      <c r="E44" s="130" t="s">
        <v>792</v>
      </c>
      <c r="F44" s="130" t="s">
        <v>1</v>
      </c>
      <c r="G44" s="130" t="s">
        <v>793</v>
      </c>
      <c r="H44" s="129">
        <v>15695.75</v>
      </c>
      <c r="I44" s="141">
        <v>45405</v>
      </c>
    </row>
    <row r="45" spans="1:9" s="131" customFormat="1" ht="13.8" x14ac:dyDescent="0.3">
      <c r="A45" s="134" t="s">
        <v>794</v>
      </c>
      <c r="B45" s="136" t="s">
        <v>27</v>
      </c>
      <c r="C45" s="133" t="s">
        <v>795</v>
      </c>
      <c r="D45" s="130" t="s">
        <v>796</v>
      </c>
      <c r="E45" s="130" t="s">
        <v>797</v>
      </c>
      <c r="F45" s="130" t="s">
        <v>652</v>
      </c>
      <c r="G45" s="130" t="s">
        <v>798</v>
      </c>
      <c r="H45" s="128">
        <v>236636.78</v>
      </c>
      <c r="I45" s="141">
        <v>45405</v>
      </c>
    </row>
    <row r="46" spans="1:9" s="131" customFormat="1" ht="27.6" x14ac:dyDescent="0.3">
      <c r="A46" s="134" t="s">
        <v>799</v>
      </c>
      <c r="B46" s="136" t="s">
        <v>34</v>
      </c>
      <c r="C46" s="133" t="s">
        <v>800</v>
      </c>
      <c r="D46" s="130" t="s">
        <v>801</v>
      </c>
      <c r="E46" s="130" t="s">
        <v>802</v>
      </c>
      <c r="F46" s="130" t="s">
        <v>652</v>
      </c>
      <c r="G46" s="130" t="s">
        <v>803</v>
      </c>
      <c r="H46" s="129">
        <v>41251.19</v>
      </c>
      <c r="I46" s="141">
        <v>45405</v>
      </c>
    </row>
    <row r="47" spans="1:9" s="131" customFormat="1" ht="55.2" x14ac:dyDescent="0.3">
      <c r="A47" s="134" t="s">
        <v>804</v>
      </c>
      <c r="B47" s="136" t="s">
        <v>14</v>
      </c>
      <c r="C47" s="130" t="s">
        <v>805</v>
      </c>
      <c r="D47" s="130" t="s">
        <v>549</v>
      </c>
      <c r="E47" s="130" t="s">
        <v>806</v>
      </c>
      <c r="F47" s="130" t="s">
        <v>652</v>
      </c>
      <c r="G47" s="130" t="s">
        <v>807</v>
      </c>
      <c r="H47" s="129">
        <v>67544.55</v>
      </c>
      <c r="I47" s="141">
        <v>45405</v>
      </c>
    </row>
    <row r="48" spans="1:9" s="131" customFormat="1" ht="27.6" x14ac:dyDescent="0.3">
      <c r="A48" s="134" t="s">
        <v>808</v>
      </c>
      <c r="B48" s="136" t="s">
        <v>41</v>
      </c>
      <c r="C48" s="133" t="s">
        <v>245</v>
      </c>
      <c r="D48" s="130" t="s">
        <v>809</v>
      </c>
      <c r="E48" s="130" t="s">
        <v>810</v>
      </c>
      <c r="F48" s="130" t="s">
        <v>1</v>
      </c>
      <c r="G48" s="130" t="s">
        <v>811</v>
      </c>
      <c r="H48" s="129">
        <v>28483.95</v>
      </c>
      <c r="I48" s="141">
        <v>45405</v>
      </c>
    </row>
    <row r="49" spans="1:9" s="131" customFormat="1" ht="13.8" x14ac:dyDescent="0.3">
      <c r="A49" s="134" t="s">
        <v>812</v>
      </c>
      <c r="B49" s="136" t="s">
        <v>66</v>
      </c>
      <c r="C49" s="130" t="s">
        <v>609</v>
      </c>
      <c r="D49" s="130" t="s">
        <v>579</v>
      </c>
      <c r="E49" s="130" t="s">
        <v>813</v>
      </c>
      <c r="F49" s="130" t="s">
        <v>652</v>
      </c>
      <c r="G49" s="130" t="s">
        <v>814</v>
      </c>
      <c r="H49" s="129">
        <v>28992.93</v>
      </c>
      <c r="I49" s="141">
        <v>45405</v>
      </c>
    </row>
    <row r="50" spans="1:9" s="131" customFormat="1" ht="41.4" x14ac:dyDescent="0.3">
      <c r="A50" s="134" t="s">
        <v>815</v>
      </c>
      <c r="B50" s="136" t="s">
        <v>41</v>
      </c>
      <c r="C50" s="133" t="s">
        <v>367</v>
      </c>
      <c r="D50" s="130" t="s">
        <v>816</v>
      </c>
      <c r="E50" s="130" t="s">
        <v>817</v>
      </c>
      <c r="F50" s="130" t="s">
        <v>652</v>
      </c>
      <c r="G50" s="130" t="s">
        <v>818</v>
      </c>
      <c r="H50" s="129">
        <v>176871.76</v>
      </c>
      <c r="I50" s="141">
        <v>45405</v>
      </c>
    </row>
    <row r="51" spans="1:9" s="131" customFormat="1" ht="96.6" x14ac:dyDescent="0.3">
      <c r="A51" s="134" t="s">
        <v>819</v>
      </c>
      <c r="B51" s="136" t="s">
        <v>66</v>
      </c>
      <c r="C51" s="130" t="s">
        <v>820</v>
      </c>
      <c r="D51" s="130" t="s">
        <v>821</v>
      </c>
      <c r="E51" s="130" t="s">
        <v>822</v>
      </c>
      <c r="F51" s="130" t="s">
        <v>652</v>
      </c>
      <c r="G51" s="130" t="s">
        <v>823</v>
      </c>
      <c r="H51" s="129">
        <v>219683.75</v>
      </c>
      <c r="I51" s="141">
        <v>45405</v>
      </c>
    </row>
    <row r="52" spans="1:9" s="131" customFormat="1" ht="27.6" x14ac:dyDescent="0.3">
      <c r="A52" s="134" t="s">
        <v>824</v>
      </c>
      <c r="B52" s="136" t="s">
        <v>34</v>
      </c>
      <c r="C52" s="133" t="s">
        <v>209</v>
      </c>
      <c r="D52" s="130" t="s">
        <v>825</v>
      </c>
      <c r="E52" s="130" t="s">
        <v>826</v>
      </c>
      <c r="F52" s="130" t="s">
        <v>652</v>
      </c>
      <c r="G52" s="130" t="s">
        <v>827</v>
      </c>
      <c r="H52" s="129">
        <v>28475</v>
      </c>
      <c r="I52" s="141">
        <v>45405</v>
      </c>
    </row>
    <row r="53" spans="1:9" s="131" customFormat="1" ht="55.2" x14ac:dyDescent="0.3">
      <c r="A53" s="134" t="s">
        <v>828</v>
      </c>
      <c r="B53" s="136" t="s">
        <v>41</v>
      </c>
      <c r="C53" s="133" t="s">
        <v>829</v>
      </c>
      <c r="D53" s="130" t="s">
        <v>830</v>
      </c>
      <c r="E53" s="130" t="s">
        <v>830</v>
      </c>
      <c r="F53" s="130" t="s">
        <v>641</v>
      </c>
      <c r="G53" s="130" t="s">
        <v>831</v>
      </c>
      <c r="H53" s="129">
        <v>237394.59</v>
      </c>
      <c r="I53" s="141">
        <v>45405</v>
      </c>
    </row>
    <row r="54" spans="1:9" s="131" customFormat="1" ht="55.2" x14ac:dyDescent="0.3">
      <c r="A54" s="134" t="s">
        <v>832</v>
      </c>
      <c r="B54" s="136" t="s">
        <v>27</v>
      </c>
      <c r="C54" s="130" t="s">
        <v>103</v>
      </c>
      <c r="D54" s="130" t="s">
        <v>833</v>
      </c>
      <c r="E54" s="130" t="s">
        <v>834</v>
      </c>
      <c r="F54" s="130" t="s">
        <v>652</v>
      </c>
      <c r="G54" s="130" t="s">
        <v>835</v>
      </c>
      <c r="H54" s="129">
        <v>152990.01</v>
      </c>
      <c r="I54" s="141">
        <v>45405</v>
      </c>
    </row>
    <row r="55" spans="1:9" s="131" customFormat="1" ht="41.4" x14ac:dyDescent="0.3">
      <c r="A55" s="134" t="s">
        <v>836</v>
      </c>
      <c r="B55" s="136" t="s">
        <v>21</v>
      </c>
      <c r="C55" s="130" t="s">
        <v>837</v>
      </c>
      <c r="D55" s="130" t="s">
        <v>549</v>
      </c>
      <c r="E55" s="130" t="s">
        <v>838</v>
      </c>
      <c r="F55" s="130" t="s">
        <v>641</v>
      </c>
      <c r="G55" s="130" t="s">
        <v>839</v>
      </c>
      <c r="H55" s="129">
        <v>3547.5</v>
      </c>
      <c r="I55" s="141">
        <v>45405</v>
      </c>
    </row>
    <row r="56" spans="1:9" s="131" customFormat="1" ht="55.2" x14ac:dyDescent="0.3">
      <c r="A56" s="134" t="s">
        <v>840</v>
      </c>
      <c r="B56" s="136" t="s">
        <v>27</v>
      </c>
      <c r="C56" s="130" t="s">
        <v>613</v>
      </c>
      <c r="D56" s="130" t="s">
        <v>549</v>
      </c>
      <c r="E56" s="130" t="s">
        <v>841</v>
      </c>
      <c r="F56" s="130" t="s">
        <v>641</v>
      </c>
      <c r="G56" s="130" t="s">
        <v>842</v>
      </c>
      <c r="H56" s="129">
        <v>99334.5</v>
      </c>
      <c r="I56" s="141">
        <v>45405</v>
      </c>
    </row>
    <row r="57" spans="1:9" s="131" customFormat="1" ht="69" x14ac:dyDescent="0.3">
      <c r="A57" s="134" t="s">
        <v>843</v>
      </c>
      <c r="B57" s="136" t="s">
        <v>21</v>
      </c>
      <c r="C57" s="130" t="s">
        <v>496</v>
      </c>
      <c r="D57" s="130" t="s">
        <v>779</v>
      </c>
      <c r="E57" s="130" t="s">
        <v>844</v>
      </c>
      <c r="F57" s="130" t="s">
        <v>641</v>
      </c>
      <c r="G57" s="130" t="s">
        <v>845</v>
      </c>
      <c r="H57" s="129">
        <v>27530.97</v>
      </c>
      <c r="I57" s="141">
        <v>45405</v>
      </c>
    </row>
    <row r="58" spans="1:9" s="131" customFormat="1" ht="41.4" x14ac:dyDescent="0.3">
      <c r="A58" s="134" t="s">
        <v>846</v>
      </c>
      <c r="B58" s="136" t="s">
        <v>27</v>
      </c>
      <c r="C58" s="130" t="s">
        <v>323</v>
      </c>
      <c r="D58" s="130" t="s">
        <v>847</v>
      </c>
      <c r="E58" s="130" t="s">
        <v>848</v>
      </c>
      <c r="F58" s="130" t="s">
        <v>641</v>
      </c>
      <c r="G58" s="130" t="s">
        <v>849</v>
      </c>
      <c r="H58" s="129">
        <v>51551.98</v>
      </c>
      <c r="I58" s="141">
        <v>45405</v>
      </c>
    </row>
    <row r="59" spans="1:9" s="131" customFormat="1" ht="41.4" x14ac:dyDescent="0.3">
      <c r="A59" s="134" t="s">
        <v>850</v>
      </c>
      <c r="B59" s="136" t="s">
        <v>27</v>
      </c>
      <c r="C59" s="130" t="s">
        <v>109</v>
      </c>
      <c r="D59" s="130" t="s">
        <v>847</v>
      </c>
      <c r="E59" s="130" t="s">
        <v>851</v>
      </c>
      <c r="F59" s="130" t="s">
        <v>641</v>
      </c>
      <c r="G59" s="130" t="s">
        <v>852</v>
      </c>
      <c r="H59" s="129">
        <v>36292.519999999997</v>
      </c>
      <c r="I59" s="141">
        <v>45405</v>
      </c>
    </row>
    <row r="60" spans="1:9" s="131" customFormat="1" ht="96.6" x14ac:dyDescent="0.3">
      <c r="A60" s="134" t="s">
        <v>853</v>
      </c>
      <c r="B60" s="136" t="s">
        <v>34</v>
      </c>
      <c r="C60" s="130" t="s">
        <v>854</v>
      </c>
      <c r="D60" s="130" t="s">
        <v>549</v>
      </c>
      <c r="E60" s="130" t="s">
        <v>855</v>
      </c>
      <c r="F60" s="130" t="s">
        <v>641</v>
      </c>
      <c r="G60" s="130" t="s">
        <v>856</v>
      </c>
      <c r="H60" s="129">
        <v>295127.53000000003</v>
      </c>
      <c r="I60" s="141">
        <v>45405</v>
      </c>
    </row>
    <row r="61" spans="1:9" s="131" customFormat="1" ht="27.6" x14ac:dyDescent="0.3">
      <c r="A61" s="134" t="s">
        <v>857</v>
      </c>
      <c r="B61" s="136" t="s">
        <v>34</v>
      </c>
      <c r="C61" s="130" t="s">
        <v>858</v>
      </c>
      <c r="D61" s="130" t="s">
        <v>859</v>
      </c>
      <c r="E61" s="130" t="s">
        <v>860</v>
      </c>
      <c r="F61" s="130" t="s">
        <v>641</v>
      </c>
      <c r="G61" s="130" t="s">
        <v>861</v>
      </c>
      <c r="H61" s="129">
        <v>239131.87</v>
      </c>
      <c r="I61" s="141">
        <v>45405</v>
      </c>
    </row>
    <row r="62" spans="1:9" s="131" customFormat="1" ht="27.6" x14ac:dyDescent="0.3">
      <c r="A62" s="134" t="s">
        <v>862</v>
      </c>
      <c r="B62" s="136" t="s">
        <v>21</v>
      </c>
      <c r="C62" s="133" t="s">
        <v>863</v>
      </c>
      <c r="D62" s="130" t="s">
        <v>864</v>
      </c>
      <c r="E62" s="130" t="s">
        <v>865</v>
      </c>
      <c r="F62" s="130" t="s">
        <v>652</v>
      </c>
      <c r="G62" s="130" t="s">
        <v>866</v>
      </c>
      <c r="H62" s="129">
        <v>63149.59</v>
      </c>
      <c r="I62" s="141">
        <v>45405</v>
      </c>
    </row>
    <row r="63" spans="1:9" s="131" customFormat="1" ht="41.4" x14ac:dyDescent="0.3">
      <c r="A63" s="134" t="s">
        <v>867</v>
      </c>
      <c r="B63" s="136" t="s">
        <v>27</v>
      </c>
      <c r="C63" s="133" t="s">
        <v>323</v>
      </c>
      <c r="D63" s="130" t="s">
        <v>868</v>
      </c>
      <c r="E63" s="130" t="s">
        <v>869</v>
      </c>
      <c r="F63" s="130" t="s">
        <v>652</v>
      </c>
      <c r="G63" s="130" t="s">
        <v>870</v>
      </c>
      <c r="H63" s="129">
        <v>7481.19</v>
      </c>
      <c r="I63" s="141">
        <v>45405</v>
      </c>
    </row>
    <row r="64" spans="1:9" s="131" customFormat="1" ht="69" x14ac:dyDescent="0.3">
      <c r="A64" s="134" t="s">
        <v>871</v>
      </c>
      <c r="B64" s="136" t="s">
        <v>34</v>
      </c>
      <c r="C64" s="133" t="s">
        <v>872</v>
      </c>
      <c r="D64" s="130" t="s">
        <v>873</v>
      </c>
      <c r="E64" s="130" t="s">
        <v>874</v>
      </c>
      <c r="F64" s="130" t="s">
        <v>1</v>
      </c>
      <c r="G64" s="130" t="s">
        <v>875</v>
      </c>
      <c r="H64" s="129">
        <v>20153.75</v>
      </c>
      <c r="I64" s="141">
        <v>45405</v>
      </c>
    </row>
    <row r="65" spans="1:10" s="131" customFormat="1" ht="27.6" x14ac:dyDescent="0.3">
      <c r="A65" s="134" t="s">
        <v>876</v>
      </c>
      <c r="B65" s="136" t="s">
        <v>66</v>
      </c>
      <c r="C65" s="130" t="s">
        <v>66</v>
      </c>
      <c r="D65" s="130" t="s">
        <v>877</v>
      </c>
      <c r="E65" s="130" t="s">
        <v>878</v>
      </c>
      <c r="F65" s="130" t="s">
        <v>641</v>
      </c>
      <c r="G65" s="130" t="s">
        <v>879</v>
      </c>
      <c r="H65" s="129">
        <v>124700</v>
      </c>
      <c r="I65" s="141">
        <v>45405</v>
      </c>
    </row>
    <row r="66" spans="1:10" s="131" customFormat="1" ht="13.8" x14ac:dyDescent="0.3">
      <c r="A66" s="134" t="s">
        <v>880</v>
      </c>
      <c r="B66" s="136" t="s">
        <v>21</v>
      </c>
      <c r="C66" s="133" t="s">
        <v>881</v>
      </c>
      <c r="D66" s="130" t="s">
        <v>882</v>
      </c>
      <c r="E66" s="130" t="s">
        <v>883</v>
      </c>
      <c r="F66" s="130" t="s">
        <v>652</v>
      </c>
      <c r="G66" s="130" t="s">
        <v>884</v>
      </c>
      <c r="H66" s="129">
        <v>30501.58</v>
      </c>
      <c r="I66" s="141">
        <v>45405</v>
      </c>
    </row>
    <row r="67" spans="1:10" s="131" customFormat="1" ht="55.2" x14ac:dyDescent="0.3">
      <c r="A67" s="134" t="s">
        <v>885</v>
      </c>
      <c r="B67" s="136" t="s">
        <v>34</v>
      </c>
      <c r="C67" s="133" t="s">
        <v>886</v>
      </c>
      <c r="D67" s="130" t="s">
        <v>887</v>
      </c>
      <c r="E67" s="130" t="s">
        <v>888</v>
      </c>
      <c r="F67" s="130" t="s">
        <v>652</v>
      </c>
      <c r="G67" s="130" t="s">
        <v>889</v>
      </c>
      <c r="H67" s="129">
        <v>68681.25</v>
      </c>
      <c r="I67" s="141">
        <v>45405</v>
      </c>
    </row>
    <row r="68" spans="1:10" s="131" customFormat="1" ht="13.8" x14ac:dyDescent="0.3">
      <c r="A68" s="134" t="s">
        <v>890</v>
      </c>
      <c r="B68" s="136" t="s">
        <v>21</v>
      </c>
      <c r="C68" s="133" t="s">
        <v>311</v>
      </c>
      <c r="D68" s="130" t="s">
        <v>891</v>
      </c>
      <c r="E68" s="130" t="s">
        <v>892</v>
      </c>
      <c r="F68" s="130" t="s">
        <v>652</v>
      </c>
      <c r="G68" s="130" t="s">
        <v>893</v>
      </c>
      <c r="H68" s="129">
        <v>2834.78</v>
      </c>
      <c r="I68" s="141">
        <v>45405</v>
      </c>
    </row>
    <row r="69" spans="1:10" s="131" customFormat="1" ht="41.4" x14ac:dyDescent="0.3">
      <c r="A69" s="134" t="s">
        <v>894</v>
      </c>
      <c r="B69" s="136" t="s">
        <v>21</v>
      </c>
      <c r="C69" s="133" t="s">
        <v>22</v>
      </c>
      <c r="D69" s="130" t="s">
        <v>895</v>
      </c>
      <c r="E69" s="130" t="s">
        <v>896</v>
      </c>
      <c r="F69" s="130" t="s">
        <v>652</v>
      </c>
      <c r="G69" s="130" t="s">
        <v>897</v>
      </c>
      <c r="H69" s="129">
        <v>17236.22</v>
      </c>
      <c r="I69" s="141">
        <v>45405</v>
      </c>
    </row>
    <row r="70" spans="1:10" s="131" customFormat="1" ht="179.4" x14ac:dyDescent="0.3">
      <c r="A70" s="134" t="s">
        <v>898</v>
      </c>
      <c r="B70" s="136" t="s">
        <v>27</v>
      </c>
      <c r="C70" s="133" t="s">
        <v>109</v>
      </c>
      <c r="D70" s="130" t="s">
        <v>148</v>
      </c>
      <c r="E70" s="130" t="s">
        <v>899</v>
      </c>
      <c r="F70" s="130" t="s">
        <v>1</v>
      </c>
      <c r="G70" s="130" t="s">
        <v>900</v>
      </c>
      <c r="H70" s="129">
        <v>31049.46</v>
      </c>
      <c r="I70" s="141">
        <v>45405</v>
      </c>
    </row>
    <row r="71" spans="1:10" s="131" customFormat="1" ht="41.4" x14ac:dyDescent="0.3">
      <c r="A71" s="134" t="s">
        <v>901</v>
      </c>
      <c r="B71" s="136" t="s">
        <v>21</v>
      </c>
      <c r="C71" s="133" t="s">
        <v>902</v>
      </c>
      <c r="D71" s="130" t="s">
        <v>903</v>
      </c>
      <c r="E71" s="130" t="s">
        <v>904</v>
      </c>
      <c r="F71" s="130" t="s">
        <v>652</v>
      </c>
      <c r="G71" s="130" t="s">
        <v>905</v>
      </c>
      <c r="H71" s="129">
        <v>6460.75</v>
      </c>
      <c r="I71" s="141">
        <v>45405</v>
      </c>
    </row>
    <row r="72" spans="1:10" s="131" customFormat="1" ht="82.8" x14ac:dyDescent="0.3">
      <c r="A72" s="134" t="s">
        <v>906</v>
      </c>
      <c r="B72" s="136" t="s">
        <v>66</v>
      </c>
      <c r="C72" s="133" t="s">
        <v>732</v>
      </c>
      <c r="D72" s="130" t="s">
        <v>907</v>
      </c>
      <c r="E72" s="130" t="s">
        <v>908</v>
      </c>
      <c r="F72" s="130" t="s">
        <v>652</v>
      </c>
      <c r="G72" s="130" t="s">
        <v>909</v>
      </c>
      <c r="H72" s="128">
        <v>32379.42</v>
      </c>
      <c r="I72" s="141">
        <v>45405</v>
      </c>
    </row>
    <row r="73" spans="1:10" ht="15.6" x14ac:dyDescent="0.3">
      <c r="A73" s="22"/>
      <c r="B73" s="137"/>
      <c r="C73" s="24"/>
      <c r="D73" s="24"/>
      <c r="E73" s="24"/>
      <c r="F73" s="66"/>
      <c r="G73" s="139" t="s">
        <v>621</v>
      </c>
      <c r="H73" s="140">
        <f>SUM(H4:H72)</f>
        <v>5252395.8900000006</v>
      </c>
      <c r="I73" s="23"/>
    </row>
    <row r="74" spans="1:10" ht="14.4" customHeight="1" x14ac:dyDescent="0.3">
      <c r="A74" s="22"/>
      <c r="B74" s="137"/>
      <c r="C74" s="24"/>
      <c r="D74" s="24"/>
      <c r="E74" s="24"/>
      <c r="F74" s="22"/>
      <c r="I74" s="22"/>
    </row>
    <row r="75" spans="1:10" x14ac:dyDescent="0.3">
      <c r="A75" s="22"/>
      <c r="B75" s="299" t="s">
        <v>622</v>
      </c>
      <c r="C75" s="299"/>
      <c r="D75" s="22"/>
      <c r="E75" s="38"/>
      <c r="F75" s="66"/>
      <c r="G75" s="23"/>
      <c r="H75" s="23"/>
      <c r="J75"/>
    </row>
    <row r="76" spans="1:10" x14ac:dyDescent="0.3">
      <c r="A76" s="22"/>
      <c r="B76" s="30" t="s">
        <v>66</v>
      </c>
      <c r="C76" s="31">
        <f>SUMIF($B$4:$B$72,B76,$H$4:$H$72)</f>
        <v>1189255.3399999999</v>
      </c>
      <c r="D76" s="22"/>
      <c r="E76" s="23"/>
      <c r="G76" s="23"/>
      <c r="H76" s="23"/>
      <c r="J76"/>
    </row>
    <row r="77" spans="1:10" x14ac:dyDescent="0.3">
      <c r="A77" s="22"/>
      <c r="B77" s="30" t="s">
        <v>41</v>
      </c>
      <c r="C77" s="31">
        <f t="shared" ref="C77:C80" si="0">SUMIF($B$4:$B$72,B77,$H$4:$H$72)</f>
        <v>707775.67</v>
      </c>
      <c r="D77" s="22"/>
      <c r="E77" s="23"/>
      <c r="G77" s="23"/>
      <c r="H77" s="23"/>
      <c r="J77"/>
    </row>
    <row r="78" spans="1:10" x14ac:dyDescent="0.3">
      <c r="A78" s="22"/>
      <c r="B78" s="30" t="s">
        <v>21</v>
      </c>
      <c r="C78" s="31">
        <f t="shared" si="0"/>
        <v>1036694.4299999999</v>
      </c>
      <c r="D78" s="22"/>
      <c r="E78" s="23"/>
      <c r="G78" s="23"/>
      <c r="H78" s="23"/>
      <c r="J78"/>
    </row>
    <row r="79" spans="1:10" x14ac:dyDescent="0.3">
      <c r="B79" s="30" t="s">
        <v>34</v>
      </c>
      <c r="C79" s="31">
        <f t="shared" si="0"/>
        <v>745428.84000000008</v>
      </c>
      <c r="D79"/>
      <c r="E79" s="23"/>
      <c r="G79" s="23"/>
      <c r="H79" s="23"/>
      <c r="J79"/>
    </row>
    <row r="80" spans="1:10" x14ac:dyDescent="0.3">
      <c r="B80" s="30" t="s">
        <v>27</v>
      </c>
      <c r="C80" s="31">
        <f t="shared" si="0"/>
        <v>1505697.0599999998</v>
      </c>
      <c r="D80"/>
      <c r="E80" s="23"/>
      <c r="G80" s="23"/>
      <c r="H80" s="23"/>
      <c r="J80"/>
    </row>
    <row r="81" spans="2:10" x14ac:dyDescent="0.3">
      <c r="B81" s="35" t="s">
        <v>629</v>
      </c>
      <c r="C81" s="34">
        <f>SUM(C76:C80)</f>
        <v>5184851.3399999989</v>
      </c>
      <c r="E81" s="27"/>
      <c r="G81"/>
      <c r="H81"/>
      <c r="I81" s="23"/>
      <c r="J81"/>
    </row>
    <row r="82" spans="2:10" x14ac:dyDescent="0.3">
      <c r="B82" s="137"/>
      <c r="C82" s="24"/>
      <c r="E82" s="27"/>
      <c r="G82"/>
      <c r="H82"/>
      <c r="I82" s="23"/>
      <c r="J82"/>
    </row>
    <row r="83" spans="2:10" x14ac:dyDescent="0.3">
      <c r="B83" s="29" t="s">
        <v>14</v>
      </c>
      <c r="C83" s="31">
        <f t="shared" ref="C83" si="1">SUMIF($B$4:$B$72,B83,$H$4:$H$72)</f>
        <v>67544.55</v>
      </c>
      <c r="E83" s="27"/>
      <c r="G83"/>
      <c r="H83"/>
      <c r="I83" s="23"/>
      <c r="J83"/>
    </row>
    <row r="84" spans="2:10" x14ac:dyDescent="0.3">
      <c r="B84" s="29" t="s">
        <v>630</v>
      </c>
      <c r="C84" s="36">
        <f>SUM(C83,C81)</f>
        <v>5252395.8899999987</v>
      </c>
      <c r="E84" s="27"/>
      <c r="G84"/>
      <c r="H84"/>
      <c r="I84" s="23"/>
      <c r="J84"/>
    </row>
    <row r="85" spans="2:10" x14ac:dyDescent="0.3">
      <c r="B85" s="137"/>
      <c r="D85" s="24"/>
    </row>
    <row r="86" spans="2:10" x14ac:dyDescent="0.3">
      <c r="B86" s="137"/>
      <c r="D86" s="24"/>
    </row>
  </sheetData>
  <autoFilter ref="A3:I73" xr:uid="{B8DA2C90-5CE1-4280-A2E3-2E5AF98C5427}"/>
  <mergeCells count="3">
    <mergeCell ref="A1:I1"/>
    <mergeCell ref="A2:I2"/>
    <mergeCell ref="B75:C75"/>
  </mergeCells>
  <conditionalFormatting sqref="C4:E72 G4:I72 H73">
    <cfRule type="expression" dxfId="8" priority="3">
      <formula>#REF!="9. afgerond"</formula>
    </cfRule>
    <cfRule type="expression" dxfId="7" priority="4">
      <formula>#REF!="8. zelfevaluatie"</formula>
    </cfRule>
    <cfRule type="expression" dxfId="6" priority="5">
      <formula>#REF!="7. betaald"</formula>
    </cfRule>
    <cfRule type="expression" dxfId="5" priority="6">
      <formula>#REF!="6. aanvraag uitbetaling"</formula>
    </cfRule>
    <cfRule type="expression" dxfId="4" priority="7">
      <formula>#REF!="5. verlenging termijn"</formula>
    </cfRule>
    <cfRule type="expression" dxfId="3" priority="8">
      <formula>#REF!="4. beslissing "</formula>
    </cfRule>
    <cfRule type="expression" dxfId="2" priority="9">
      <formula>#REF!="2. evaluatie klaar"</formula>
    </cfRule>
    <cfRule type="expression" dxfId="1" priority="10">
      <formula>#REF!="1. ontvankelijk"</formula>
    </cfRule>
    <cfRule type="expression" dxfId="0" priority="11">
      <formula>#REF!="3. naar IF"</formula>
    </cfRule>
  </conditionalFormatting>
  <hyperlinks>
    <hyperlink ref="A36" r:id="rId1" xr:uid="{7977D402-3E4F-4BBB-B866-092FF76D7B87}"/>
    <hyperlink ref="A41" r:id="rId2" xr:uid="{514F590E-610E-48E5-8763-6FABB7314A04}"/>
    <hyperlink ref="A30" r:id="rId3" xr:uid="{44CDFA1D-E311-416C-8054-84864BFFAC68}"/>
    <hyperlink ref="A4" r:id="rId4" xr:uid="{9CD87EF6-B1C2-4F49-88CE-A9A1ADFD58F4}"/>
    <hyperlink ref="A6" r:id="rId5" xr:uid="{2F76885B-731A-4D9F-8A4D-AA90DD12020F}"/>
    <hyperlink ref="A13" r:id="rId6" xr:uid="{85610D4D-CE47-44A9-8148-BFEE8735DA0B}"/>
    <hyperlink ref="A22" r:id="rId7" xr:uid="{692A6F72-2708-4C7D-888F-F3EB3B7A7A39}"/>
    <hyperlink ref="A59" r:id="rId8" xr:uid="{C152A891-767C-4493-B613-0AF72B447F34}"/>
    <hyperlink ref="A8" r:id="rId9" xr:uid="{84AED50A-87F1-4D68-9BE0-6FA33B1AD075}"/>
    <hyperlink ref="A9" r:id="rId10" xr:uid="{0D8FF3C1-C40D-458F-9BBB-4DE1A37E9F6C}"/>
    <hyperlink ref="A23" r:id="rId11" xr:uid="{ACDE8638-6A37-4745-AB97-C2F58B308C54}"/>
    <hyperlink ref="A28" r:id="rId12" xr:uid="{F7748970-617B-407F-9139-4EB54C4B07C3}"/>
    <hyperlink ref="A29" r:id="rId13" xr:uid="{48DC54F1-B569-4079-AC66-2AFE9CEB2776}"/>
    <hyperlink ref="A33" r:id="rId14" xr:uid="{C7A8CFF5-C4D6-4BB3-BB53-A4712120D922}"/>
    <hyperlink ref="A39" r:id="rId15" xr:uid="{6D9805A1-85A4-4A77-93F8-9A41B428CE65}"/>
    <hyperlink ref="A43" r:id="rId16" xr:uid="{AFB6FC67-0B41-4739-8AC3-E7AF901A0A30}"/>
    <hyperlink ref="A53" r:id="rId17" xr:uid="{C5121826-C676-47B4-B0E4-96119816BE4E}"/>
    <hyperlink ref="A54" r:id="rId18" xr:uid="{96C70A80-40D8-4142-BEB3-00ABE163B2C3}"/>
    <hyperlink ref="A55" r:id="rId19" xr:uid="{93952B27-1C3E-4053-97C8-5ECC351A475B}"/>
    <hyperlink ref="A58" r:id="rId20" xr:uid="{C059B790-CA97-4508-BB0A-4962B3897A56}"/>
    <hyperlink ref="A62" r:id="rId21" xr:uid="{3FF3FDDA-8564-4860-AC71-7132CBD4C6F4}"/>
    <hyperlink ref="A65" r:id="rId22" xr:uid="{73FB8F91-3F15-4DFC-8168-EB206FAB4257}"/>
    <hyperlink ref="A67" r:id="rId23" xr:uid="{F127909E-F8C0-42A7-93B2-D65D8D0865CF}"/>
    <hyperlink ref="A69" r:id="rId24" xr:uid="{370B271E-7095-4458-A91A-9A6BF49CF2D8}"/>
    <hyperlink ref="A5" r:id="rId25" xr:uid="{F0306F51-2468-481D-9F7A-F7B4C35C8251}"/>
    <hyperlink ref="A7" r:id="rId26" xr:uid="{C450704F-5B2D-4BBD-AF11-EE3A0CCB1245}"/>
    <hyperlink ref="A11" r:id="rId27" xr:uid="{CBDCDE91-8C09-4EBD-A34C-B07381167E28}"/>
    <hyperlink ref="A18" r:id="rId28" xr:uid="{AA43B0EC-876B-4648-ACAF-CAFFF78B8BD9}"/>
    <hyperlink ref="A21" r:id="rId29" xr:uid="{C10953B8-FA40-4A5C-AFE1-7534B6925229}"/>
    <hyperlink ref="A27" r:id="rId30" xr:uid="{630A21A6-E525-4ECD-B491-44913AADE116}"/>
    <hyperlink ref="A32" r:id="rId31" xr:uid="{8D78D198-9860-4CEA-826C-3E7625F33D6A}"/>
    <hyperlink ref="A40" r:id="rId32" xr:uid="{742915B0-7E3F-4692-BE28-4E454DE44B21}"/>
    <hyperlink ref="A44" r:id="rId33" xr:uid="{C9650862-8461-4467-A036-9F6F0FDE7E88}"/>
    <hyperlink ref="A64" r:id="rId34" xr:uid="{D4521263-620C-4D33-8EDB-3E454E61C0BF}"/>
    <hyperlink ref="A70" r:id="rId35" xr:uid="{03B30667-A72A-4C0A-8004-42FB73D2C7D4}"/>
    <hyperlink ref="A48" r:id="rId36" xr:uid="{7EC0E53B-1A5E-44AD-A779-6228E7B619FE}"/>
    <hyperlink ref="A10" r:id="rId37" xr:uid="{72FC1AF6-3003-457C-BA4E-7C2A68865483}"/>
    <hyperlink ref="A12" r:id="rId38" xr:uid="{0A155205-52B0-4D7D-B7B6-40C5F0113079}"/>
    <hyperlink ref="A15" r:id="rId39" xr:uid="{67DCEA37-FA35-4DB2-9BB0-C7D1C237B74F}"/>
    <hyperlink ref="A16" r:id="rId40" xr:uid="{8929DE88-28AB-4DBF-A7B0-D751D241F762}"/>
    <hyperlink ref="A17" r:id="rId41" xr:uid="{DB3ECD09-3F2F-4307-AACA-BD61B77CA3BD}"/>
    <hyperlink ref="A19" r:id="rId42" xr:uid="{CFE75F67-6431-4DF8-B19A-D8B5321F9F0E}"/>
    <hyperlink ref="A20" r:id="rId43" xr:uid="{605F2E50-01F8-4F92-B444-894B5F577918}"/>
    <hyperlink ref="A25" r:id="rId44" xr:uid="{A22A920D-8596-41D8-8B44-068351A47F14}"/>
    <hyperlink ref="A26" r:id="rId45" xr:uid="{4C9F147A-38F7-46D1-836E-C516016442F9}"/>
    <hyperlink ref="A31" r:id="rId46" xr:uid="{3FF5716A-F241-4503-BB32-EC6CB8BF3B59}"/>
    <hyperlink ref="A34" r:id="rId47" xr:uid="{6A960FF4-6320-4995-8D2B-1A52EF8CF59B}"/>
    <hyperlink ref="A37" r:id="rId48" xr:uid="{0E2C2285-1798-455D-BA0D-F8DBAB3E3B29}"/>
    <hyperlink ref="A38" r:id="rId49" xr:uid="{6A7E20B2-C8C8-4F02-8139-A27EFFC06EAC}"/>
    <hyperlink ref="A42" r:id="rId50" xr:uid="{F3A8D672-48D4-4E4B-98F6-FD925686F7F4}"/>
    <hyperlink ref="A45" r:id="rId51" xr:uid="{8306FC2E-3303-4DD3-A9DC-7AFA73E12EBE}"/>
    <hyperlink ref="A46" r:id="rId52" xr:uid="{2990EC97-AACB-4D4B-8F19-99C8967F3C87}"/>
    <hyperlink ref="A47" r:id="rId53" xr:uid="{573DC917-3F46-455E-8586-89998E913B1B}"/>
    <hyperlink ref="A49" r:id="rId54" xr:uid="{0ADD7F4D-EE4C-41C9-A87C-826990B7D10C}"/>
    <hyperlink ref="A50" r:id="rId55" xr:uid="{90909E00-899C-4900-AFE0-76806445A04C}"/>
    <hyperlink ref="A51" r:id="rId56" xr:uid="{6E2320CA-49AD-465A-8FB1-46DFEF60DC51}"/>
    <hyperlink ref="A52" r:id="rId57" xr:uid="{18124BB0-6844-4D3D-8F84-CC80199220FF}"/>
    <hyperlink ref="A56" r:id="rId58" xr:uid="{135E2F64-B80E-483D-93C4-0EE348B63868}"/>
    <hyperlink ref="A57" r:id="rId59" xr:uid="{51485194-FB99-460B-89E5-29720C6E87D3}"/>
    <hyperlink ref="A60" r:id="rId60" xr:uid="{4A2884B3-217D-4F9A-93C9-9C1CE683CE75}"/>
    <hyperlink ref="A61" r:id="rId61" xr:uid="{66BCE856-4149-44B5-9FE6-F1CFFE653CEB}"/>
    <hyperlink ref="A63" r:id="rId62" xr:uid="{13EC512A-DF5F-4998-B6B5-AD0040D5C5A8}"/>
    <hyperlink ref="A66" r:id="rId63" xr:uid="{5B2794BE-39AE-4B7A-981C-11A002703922}"/>
    <hyperlink ref="A68" r:id="rId64" xr:uid="{EF988790-703D-442F-BA69-75407ABD68AC}"/>
    <hyperlink ref="A71" r:id="rId65" xr:uid="{95FE7D79-F6DA-43C0-98F0-6D60BFAD6E5A}"/>
    <hyperlink ref="A72" r:id="rId66" xr:uid="{2A55F5BC-A0FD-468A-AA1E-D5CF7712C2D3}"/>
    <hyperlink ref="A14" r:id="rId67" xr:uid="{483379CC-08B8-4182-B373-FFA5E47D9FAB}"/>
    <hyperlink ref="A35" r:id="rId68" xr:uid="{C58F17C8-B19C-498C-B99D-796F73623A9A}"/>
  </hyperlinks>
  <pageMargins left="0.7" right="0.7" top="0.75" bottom="0.75" header="0.3" footer="0.3"/>
  <pageSetup paperSize="9" orientation="portrait" r:id="rId6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C84DD-45C7-4E8E-901E-1C414C43D199}">
  <dimension ref="A1:K678"/>
  <sheetViews>
    <sheetView workbookViewId="0">
      <selection sqref="A1:XFD1048576"/>
    </sheetView>
  </sheetViews>
  <sheetFormatPr defaultRowHeight="14.4" x14ac:dyDescent="0.3"/>
  <cols>
    <col min="1" max="1" width="12" bestFit="1" customWidth="1"/>
    <col min="2" max="2" width="36.5546875" bestFit="1" customWidth="1"/>
    <col min="3" max="3" width="39.33203125" customWidth="1"/>
    <col min="4" max="4" width="32.88671875" customWidth="1"/>
    <col min="5" max="5" width="33" bestFit="1" customWidth="1"/>
    <col min="6" max="6" width="28.88671875" bestFit="1" customWidth="1"/>
    <col min="7" max="7" width="14" style="105" customWidth="1"/>
    <col min="8" max="8" width="12.5546875" style="113" customWidth="1"/>
    <col min="10" max="10" width="25.6640625" bestFit="1" customWidth="1"/>
    <col min="11" max="11" width="12.33203125" bestFit="1" customWidth="1"/>
  </cols>
  <sheetData>
    <row r="1" spans="1:11" ht="23.4" x14ac:dyDescent="0.3">
      <c r="A1" s="300" t="s">
        <v>910</v>
      </c>
      <c r="B1" s="300"/>
      <c r="C1" s="300"/>
      <c r="D1" s="300"/>
      <c r="E1" s="300"/>
      <c r="F1" s="300"/>
      <c r="G1" s="300"/>
      <c r="H1" s="300"/>
    </row>
    <row r="2" spans="1:11" ht="35.4" customHeight="1" x14ac:dyDescent="0.3">
      <c r="A2" s="294" t="s">
        <v>911</v>
      </c>
      <c r="B2" s="294"/>
      <c r="C2" s="294"/>
      <c r="D2" s="294"/>
      <c r="E2" s="294"/>
      <c r="F2" s="294"/>
      <c r="G2" s="294"/>
      <c r="H2" s="294"/>
    </row>
    <row r="3" spans="1:11" ht="41.4" x14ac:dyDescent="0.3">
      <c r="A3" s="39" t="s">
        <v>4</v>
      </c>
      <c r="B3" s="39" t="s">
        <v>912</v>
      </c>
      <c r="C3" s="39" t="s">
        <v>7</v>
      </c>
      <c r="D3" s="39" t="s">
        <v>913</v>
      </c>
      <c r="E3" s="39" t="s">
        <v>914</v>
      </c>
      <c r="F3" s="39" t="s">
        <v>5</v>
      </c>
      <c r="G3" s="107" t="s">
        <v>915</v>
      </c>
      <c r="H3" s="112" t="s">
        <v>11</v>
      </c>
      <c r="J3" s="255" t="s">
        <v>622</v>
      </c>
      <c r="K3" s="108"/>
    </row>
    <row r="4" spans="1:11" x14ac:dyDescent="0.3">
      <c r="A4" s="104" t="s">
        <v>916</v>
      </c>
      <c r="B4" s="104" t="s">
        <v>917</v>
      </c>
      <c r="C4" s="104" t="s">
        <v>918</v>
      </c>
      <c r="D4" s="104" t="s">
        <v>919</v>
      </c>
      <c r="E4" s="104" t="s">
        <v>920</v>
      </c>
      <c r="F4" s="104" t="s">
        <v>41</v>
      </c>
      <c r="G4" s="106">
        <v>2358</v>
      </c>
      <c r="H4" s="109">
        <v>45471</v>
      </c>
      <c r="J4" s="30" t="s">
        <v>66</v>
      </c>
      <c r="K4" s="31">
        <f>SUMIF($F$4:$F$908,J4,$G$4:$G$908)</f>
        <v>6937807.5099999988</v>
      </c>
    </row>
    <row r="5" spans="1:11" x14ac:dyDescent="0.3">
      <c r="A5" s="104" t="s">
        <v>921</v>
      </c>
      <c r="B5" s="104" t="s">
        <v>917</v>
      </c>
      <c r="C5" s="104" t="s">
        <v>918</v>
      </c>
      <c r="D5" s="104" t="s">
        <v>922</v>
      </c>
      <c r="E5" s="104" t="s">
        <v>923</v>
      </c>
      <c r="F5" s="104" t="s">
        <v>41</v>
      </c>
      <c r="G5" s="106">
        <v>1230</v>
      </c>
      <c r="H5" s="109">
        <v>45471</v>
      </c>
      <c r="J5" s="30" t="s">
        <v>41</v>
      </c>
      <c r="K5" s="31">
        <f>SUMIF($F$4:$F$908,J5,$G$4:$G$908)</f>
        <v>1985528.7999999998</v>
      </c>
    </row>
    <row r="6" spans="1:11" x14ac:dyDescent="0.3">
      <c r="A6" s="104" t="s">
        <v>924</v>
      </c>
      <c r="B6" s="104" t="s">
        <v>925</v>
      </c>
      <c r="C6" s="104" t="s">
        <v>926</v>
      </c>
      <c r="D6" s="104" t="s">
        <v>927</v>
      </c>
      <c r="E6" s="104" t="s">
        <v>928</v>
      </c>
      <c r="F6" s="104" t="s">
        <v>34</v>
      </c>
      <c r="G6" s="106">
        <v>36036</v>
      </c>
      <c r="H6" s="109">
        <v>45471</v>
      </c>
      <c r="J6" s="30" t="s">
        <v>21</v>
      </c>
      <c r="K6" s="31">
        <f>SUMIF($F$4:$F$908,J6,$G$4:$G$908)</f>
        <v>3856449.08</v>
      </c>
    </row>
    <row r="7" spans="1:11" x14ac:dyDescent="0.3">
      <c r="A7" s="104" t="s">
        <v>929</v>
      </c>
      <c r="B7" s="104" t="s">
        <v>925</v>
      </c>
      <c r="C7" s="104" t="s">
        <v>926</v>
      </c>
      <c r="D7" s="104" t="s">
        <v>930</v>
      </c>
      <c r="E7" s="104" t="s">
        <v>928</v>
      </c>
      <c r="F7" s="104" t="s">
        <v>34</v>
      </c>
      <c r="G7" s="106">
        <v>30030</v>
      </c>
      <c r="H7" s="109">
        <v>45471</v>
      </c>
      <c r="J7" s="30" t="s">
        <v>34</v>
      </c>
      <c r="K7" s="31">
        <f>SUMIF($F$4:$F$908,J7,$G$4:$G$908)</f>
        <v>1582885.45</v>
      </c>
    </row>
    <row r="8" spans="1:11" x14ac:dyDescent="0.3">
      <c r="A8" s="104" t="s">
        <v>931</v>
      </c>
      <c r="B8" s="104" t="s">
        <v>925</v>
      </c>
      <c r="C8" s="104" t="s">
        <v>926</v>
      </c>
      <c r="D8" s="104" t="s">
        <v>927</v>
      </c>
      <c r="E8" s="104" t="s">
        <v>932</v>
      </c>
      <c r="F8" s="104" t="s">
        <v>34</v>
      </c>
      <c r="G8" s="106">
        <v>3822</v>
      </c>
      <c r="H8" s="109">
        <v>45471</v>
      </c>
      <c r="J8" s="30" t="s">
        <v>27</v>
      </c>
      <c r="K8" s="31">
        <f>SUMIF($F$4:$F$908,J8,$G$4:$G$908)</f>
        <v>6936866.4499999993</v>
      </c>
    </row>
    <row r="9" spans="1:11" x14ac:dyDescent="0.3">
      <c r="A9" s="104" t="s">
        <v>933</v>
      </c>
      <c r="B9" s="104" t="s">
        <v>925</v>
      </c>
      <c r="C9" s="104" t="s">
        <v>926</v>
      </c>
      <c r="D9" s="104" t="s">
        <v>930</v>
      </c>
      <c r="E9" s="104" t="s">
        <v>928</v>
      </c>
      <c r="F9" s="104" t="s">
        <v>34</v>
      </c>
      <c r="G9" s="106">
        <v>3822</v>
      </c>
      <c r="H9" s="109">
        <v>45471</v>
      </c>
      <c r="J9" s="110" t="s">
        <v>934</v>
      </c>
      <c r="K9" s="111">
        <f>SUM(K4:K8)</f>
        <v>21299537.289999999</v>
      </c>
    </row>
    <row r="10" spans="1:11" x14ac:dyDescent="0.3">
      <c r="A10" s="104" t="s">
        <v>935</v>
      </c>
      <c r="B10" s="104" t="s">
        <v>925</v>
      </c>
      <c r="C10" s="104" t="s">
        <v>926</v>
      </c>
      <c r="D10" s="104" t="s">
        <v>927</v>
      </c>
      <c r="E10" s="104" t="s">
        <v>936</v>
      </c>
      <c r="F10" s="104" t="s">
        <v>34</v>
      </c>
      <c r="G10" s="106">
        <v>1932</v>
      </c>
      <c r="H10" s="109">
        <v>45471</v>
      </c>
      <c r="J10" s="30" t="s">
        <v>14</v>
      </c>
      <c r="K10" s="31">
        <f>SUMIF($F$4:$F$908,J10,$G$4:$G$908)</f>
        <v>34304.199999999997</v>
      </c>
    </row>
    <row r="11" spans="1:11" x14ac:dyDescent="0.3">
      <c r="A11" s="104" t="s">
        <v>937</v>
      </c>
      <c r="B11" s="104" t="s">
        <v>938</v>
      </c>
      <c r="C11" s="104" t="s">
        <v>939</v>
      </c>
      <c r="D11" s="104" t="s">
        <v>940</v>
      </c>
      <c r="E11" s="104" t="s">
        <v>941</v>
      </c>
      <c r="F11" s="104" t="s">
        <v>21</v>
      </c>
      <c r="G11" s="106">
        <v>65400</v>
      </c>
      <c r="H11" s="109">
        <v>45471</v>
      </c>
      <c r="J11" s="110" t="s">
        <v>630</v>
      </c>
      <c r="K11" s="111">
        <f>SUM(K9:K10)</f>
        <v>21333841.489999998</v>
      </c>
    </row>
    <row r="12" spans="1:11" x14ac:dyDescent="0.3">
      <c r="A12" s="104" t="s">
        <v>942</v>
      </c>
      <c r="B12" s="104" t="s">
        <v>943</v>
      </c>
      <c r="C12" s="104" t="s">
        <v>944</v>
      </c>
      <c r="D12" s="104" t="s">
        <v>945</v>
      </c>
      <c r="E12" s="104" t="s">
        <v>946</v>
      </c>
      <c r="F12" s="104" t="s">
        <v>27</v>
      </c>
      <c r="G12" s="106">
        <v>250000</v>
      </c>
      <c r="H12" s="109">
        <v>45471</v>
      </c>
    </row>
    <row r="13" spans="1:11" x14ac:dyDescent="0.3">
      <c r="A13" s="104" t="s">
        <v>947</v>
      </c>
      <c r="B13" s="104" t="s">
        <v>943</v>
      </c>
      <c r="C13" s="104" t="s">
        <v>948</v>
      </c>
      <c r="D13" s="104" t="s">
        <v>949</v>
      </c>
      <c r="E13" s="104" t="s">
        <v>950</v>
      </c>
      <c r="F13" s="104" t="s">
        <v>21</v>
      </c>
      <c r="G13" s="106">
        <v>90600</v>
      </c>
      <c r="H13" s="109">
        <v>45471</v>
      </c>
    </row>
    <row r="14" spans="1:11" x14ac:dyDescent="0.3">
      <c r="A14" s="104" t="s">
        <v>951</v>
      </c>
      <c r="B14" s="104" t="s">
        <v>943</v>
      </c>
      <c r="C14" s="104" t="s">
        <v>948</v>
      </c>
      <c r="D14" s="104" t="s">
        <v>949</v>
      </c>
      <c r="E14" s="104" t="s">
        <v>952</v>
      </c>
      <c r="F14" s="104" t="s">
        <v>21</v>
      </c>
      <c r="G14" s="106">
        <v>54600</v>
      </c>
      <c r="H14" s="109">
        <v>45471</v>
      </c>
    </row>
    <row r="15" spans="1:11" x14ac:dyDescent="0.3">
      <c r="A15" s="104" t="s">
        <v>953</v>
      </c>
      <c r="B15" s="104" t="s">
        <v>943</v>
      </c>
      <c r="C15" s="104" t="s">
        <v>948</v>
      </c>
      <c r="D15" s="104" t="s">
        <v>949</v>
      </c>
      <c r="E15" s="104" t="s">
        <v>954</v>
      </c>
      <c r="F15" s="104" t="s">
        <v>21</v>
      </c>
      <c r="G15" s="106">
        <v>13963</v>
      </c>
      <c r="H15" s="109">
        <v>45471</v>
      </c>
    </row>
    <row r="16" spans="1:11" x14ac:dyDescent="0.3">
      <c r="A16" s="104" t="s">
        <v>955</v>
      </c>
      <c r="B16" s="104" t="s">
        <v>943</v>
      </c>
      <c r="C16" s="104" t="s">
        <v>948</v>
      </c>
      <c r="D16" s="104" t="s">
        <v>949</v>
      </c>
      <c r="E16" s="104" t="s">
        <v>956</v>
      </c>
      <c r="F16" s="104" t="s">
        <v>21</v>
      </c>
      <c r="G16" s="106">
        <v>10216</v>
      </c>
      <c r="H16" s="109">
        <v>45471</v>
      </c>
    </row>
    <row r="17" spans="1:8" x14ac:dyDescent="0.3">
      <c r="A17" s="104" t="s">
        <v>957</v>
      </c>
      <c r="B17" s="104" t="s">
        <v>958</v>
      </c>
      <c r="C17" s="104" t="s">
        <v>619</v>
      </c>
      <c r="D17" s="104" t="s">
        <v>959</v>
      </c>
      <c r="E17" s="104" t="s">
        <v>936</v>
      </c>
      <c r="F17" s="104" t="s">
        <v>41</v>
      </c>
      <c r="G17" s="106">
        <v>255736.8</v>
      </c>
      <c r="H17" s="109">
        <v>45471</v>
      </c>
    </row>
    <row r="18" spans="1:8" x14ac:dyDescent="0.3">
      <c r="A18" s="104" t="s">
        <v>960</v>
      </c>
      <c r="B18" s="104" t="s">
        <v>961</v>
      </c>
      <c r="C18" s="104" t="s">
        <v>874</v>
      </c>
      <c r="D18" s="104" t="s">
        <v>962</v>
      </c>
      <c r="E18" s="104" t="s">
        <v>954</v>
      </c>
      <c r="F18" s="104" t="s">
        <v>34</v>
      </c>
      <c r="G18" s="106">
        <v>30300</v>
      </c>
      <c r="H18" s="109">
        <v>45471</v>
      </c>
    </row>
    <row r="19" spans="1:8" x14ac:dyDescent="0.3">
      <c r="A19" s="104" t="s">
        <v>963</v>
      </c>
      <c r="B19" s="104" t="s">
        <v>961</v>
      </c>
      <c r="C19" s="104" t="s">
        <v>874</v>
      </c>
      <c r="D19" s="104" t="s">
        <v>962</v>
      </c>
      <c r="E19" s="104" t="s">
        <v>964</v>
      </c>
      <c r="F19" s="104" t="s">
        <v>34</v>
      </c>
      <c r="G19" s="106">
        <v>22386</v>
      </c>
      <c r="H19" s="109">
        <v>45471</v>
      </c>
    </row>
    <row r="20" spans="1:8" x14ac:dyDescent="0.3">
      <c r="A20" s="104" t="s">
        <v>965</v>
      </c>
      <c r="B20" s="104" t="s">
        <v>961</v>
      </c>
      <c r="C20" s="104" t="s">
        <v>874</v>
      </c>
      <c r="D20" s="104" t="s">
        <v>962</v>
      </c>
      <c r="E20" s="104" t="s">
        <v>966</v>
      </c>
      <c r="F20" s="104" t="s">
        <v>34</v>
      </c>
      <c r="G20" s="106">
        <v>21375</v>
      </c>
      <c r="H20" s="109">
        <v>45471</v>
      </c>
    </row>
    <row r="21" spans="1:8" x14ac:dyDescent="0.3">
      <c r="A21" s="104" t="s">
        <v>967</v>
      </c>
      <c r="B21" s="104" t="s">
        <v>961</v>
      </c>
      <c r="C21" s="104" t="s">
        <v>874</v>
      </c>
      <c r="D21" s="104" t="s">
        <v>962</v>
      </c>
      <c r="E21" s="104" t="s">
        <v>968</v>
      </c>
      <c r="F21" s="104" t="s">
        <v>34</v>
      </c>
      <c r="G21" s="106">
        <v>20100</v>
      </c>
      <c r="H21" s="109">
        <v>45471</v>
      </c>
    </row>
    <row r="22" spans="1:8" x14ac:dyDescent="0.3">
      <c r="A22" s="104" t="s">
        <v>969</v>
      </c>
      <c r="B22" s="104" t="s">
        <v>961</v>
      </c>
      <c r="C22" s="104" t="s">
        <v>874</v>
      </c>
      <c r="D22" s="104" t="s">
        <v>962</v>
      </c>
      <c r="E22" s="104" t="s">
        <v>941</v>
      </c>
      <c r="F22" s="104" t="s">
        <v>34</v>
      </c>
      <c r="G22" s="106">
        <v>14850</v>
      </c>
      <c r="H22" s="109">
        <v>45471</v>
      </c>
    </row>
    <row r="23" spans="1:8" x14ac:dyDescent="0.3">
      <c r="A23" s="104" t="s">
        <v>970</v>
      </c>
      <c r="B23" s="104" t="s">
        <v>961</v>
      </c>
      <c r="C23" s="104" t="s">
        <v>874</v>
      </c>
      <c r="D23" s="104" t="s">
        <v>962</v>
      </c>
      <c r="E23" s="104" t="s">
        <v>971</v>
      </c>
      <c r="F23" s="104" t="s">
        <v>34</v>
      </c>
      <c r="G23" s="106">
        <v>8494</v>
      </c>
      <c r="H23" s="109">
        <v>45471</v>
      </c>
    </row>
    <row r="24" spans="1:8" x14ac:dyDescent="0.3">
      <c r="A24" s="104" t="s">
        <v>972</v>
      </c>
      <c r="B24" s="104" t="s">
        <v>961</v>
      </c>
      <c r="C24" s="104" t="s">
        <v>874</v>
      </c>
      <c r="D24" s="104" t="s">
        <v>973</v>
      </c>
      <c r="E24" s="104" t="s">
        <v>974</v>
      </c>
      <c r="F24" s="104" t="s">
        <v>34</v>
      </c>
      <c r="G24" s="106">
        <v>6000</v>
      </c>
      <c r="H24" s="109">
        <v>45471</v>
      </c>
    </row>
    <row r="25" spans="1:8" x14ac:dyDescent="0.3">
      <c r="A25" s="104" t="s">
        <v>975</v>
      </c>
      <c r="B25" s="104" t="s">
        <v>961</v>
      </c>
      <c r="C25" s="104" t="s">
        <v>874</v>
      </c>
      <c r="D25" s="104" t="s">
        <v>976</v>
      </c>
      <c r="E25" s="104" t="s">
        <v>974</v>
      </c>
      <c r="F25" s="104" t="s">
        <v>34</v>
      </c>
      <c r="G25" s="106">
        <v>6000</v>
      </c>
      <c r="H25" s="109">
        <v>45471</v>
      </c>
    </row>
    <row r="26" spans="1:8" x14ac:dyDescent="0.3">
      <c r="A26" s="104" t="s">
        <v>977</v>
      </c>
      <c r="B26" s="104" t="s">
        <v>961</v>
      </c>
      <c r="C26" s="104" t="s">
        <v>874</v>
      </c>
      <c r="D26" s="104" t="s">
        <v>962</v>
      </c>
      <c r="E26" s="104" t="s">
        <v>978</v>
      </c>
      <c r="F26" s="104" t="s">
        <v>34</v>
      </c>
      <c r="G26" s="106">
        <v>5520</v>
      </c>
      <c r="H26" s="109">
        <v>45471</v>
      </c>
    </row>
    <row r="27" spans="1:8" x14ac:dyDescent="0.3">
      <c r="A27" s="104" t="s">
        <v>979</v>
      </c>
      <c r="B27" s="104" t="s">
        <v>961</v>
      </c>
      <c r="C27" s="104" t="s">
        <v>874</v>
      </c>
      <c r="D27" s="104" t="s">
        <v>962</v>
      </c>
      <c r="E27" s="104" t="s">
        <v>980</v>
      </c>
      <c r="F27" s="104" t="s">
        <v>34</v>
      </c>
      <c r="G27" s="106">
        <v>3930</v>
      </c>
      <c r="H27" s="109">
        <v>45471</v>
      </c>
    </row>
    <row r="28" spans="1:8" x14ac:dyDescent="0.3">
      <c r="A28" s="104" t="s">
        <v>981</v>
      </c>
      <c r="B28" s="104" t="s">
        <v>961</v>
      </c>
      <c r="C28" s="104" t="s">
        <v>874</v>
      </c>
      <c r="D28" s="104" t="s">
        <v>982</v>
      </c>
      <c r="E28" s="104" t="s">
        <v>952</v>
      </c>
      <c r="F28" s="104" t="s">
        <v>34</v>
      </c>
      <c r="G28" s="106">
        <v>3600</v>
      </c>
      <c r="H28" s="109">
        <v>45471</v>
      </c>
    </row>
    <row r="29" spans="1:8" x14ac:dyDescent="0.3">
      <c r="A29" s="104" t="s">
        <v>983</v>
      </c>
      <c r="B29" s="104" t="s">
        <v>961</v>
      </c>
      <c r="C29" s="104" t="s">
        <v>874</v>
      </c>
      <c r="D29" s="104" t="s">
        <v>982</v>
      </c>
      <c r="E29" s="104" t="s">
        <v>974</v>
      </c>
      <c r="F29" s="104" t="s">
        <v>34</v>
      </c>
      <c r="G29" s="106">
        <v>3000</v>
      </c>
      <c r="H29" s="109">
        <v>45471</v>
      </c>
    </row>
    <row r="30" spans="1:8" x14ac:dyDescent="0.3">
      <c r="A30" s="104" t="s">
        <v>984</v>
      </c>
      <c r="B30" s="104" t="s">
        <v>961</v>
      </c>
      <c r="C30" s="104" t="s">
        <v>874</v>
      </c>
      <c r="D30" s="104" t="s">
        <v>962</v>
      </c>
      <c r="E30" s="104" t="s">
        <v>980</v>
      </c>
      <c r="F30" s="104" t="s">
        <v>34</v>
      </c>
      <c r="G30" s="106">
        <v>2714</v>
      </c>
      <c r="H30" s="109">
        <v>45471</v>
      </c>
    </row>
    <row r="31" spans="1:8" x14ac:dyDescent="0.3">
      <c r="A31" s="104" t="s">
        <v>985</v>
      </c>
      <c r="B31" s="104" t="s">
        <v>961</v>
      </c>
      <c r="C31" s="104" t="s">
        <v>874</v>
      </c>
      <c r="D31" s="104" t="s">
        <v>962</v>
      </c>
      <c r="E31" s="104" t="s">
        <v>964</v>
      </c>
      <c r="F31" s="104" t="s">
        <v>34</v>
      </c>
      <c r="G31" s="106">
        <v>1092</v>
      </c>
      <c r="H31" s="109">
        <v>45471</v>
      </c>
    </row>
    <row r="32" spans="1:8" x14ac:dyDescent="0.3">
      <c r="A32" s="104" t="s">
        <v>986</v>
      </c>
      <c r="B32" s="104" t="s">
        <v>987</v>
      </c>
      <c r="C32" s="104" t="s">
        <v>988</v>
      </c>
      <c r="D32" s="104" t="s">
        <v>989</v>
      </c>
      <c r="E32" s="104" t="s">
        <v>990</v>
      </c>
      <c r="F32" s="104" t="s">
        <v>21</v>
      </c>
      <c r="G32" s="106">
        <v>486576</v>
      </c>
      <c r="H32" s="109">
        <v>45471</v>
      </c>
    </row>
    <row r="33" spans="1:8" x14ac:dyDescent="0.3">
      <c r="A33" s="104" t="s">
        <v>991</v>
      </c>
      <c r="B33" s="104" t="s">
        <v>961</v>
      </c>
      <c r="C33" s="104" t="s">
        <v>992</v>
      </c>
      <c r="D33" s="104" t="s">
        <v>993</v>
      </c>
      <c r="E33" s="104" t="s">
        <v>956</v>
      </c>
      <c r="F33" s="104" t="s">
        <v>66</v>
      </c>
      <c r="G33" s="106">
        <v>7646</v>
      </c>
      <c r="H33" s="109">
        <v>45471</v>
      </c>
    </row>
    <row r="34" spans="1:8" x14ac:dyDescent="0.3">
      <c r="A34" s="104" t="s">
        <v>994</v>
      </c>
      <c r="B34" s="104" t="s">
        <v>961</v>
      </c>
      <c r="C34" s="104" t="s">
        <v>992</v>
      </c>
      <c r="D34" s="104" t="s">
        <v>993</v>
      </c>
      <c r="E34" s="104" t="s">
        <v>950</v>
      </c>
      <c r="F34" s="104" t="s">
        <v>66</v>
      </c>
      <c r="G34" s="106">
        <v>5700</v>
      </c>
      <c r="H34" s="109">
        <v>45471</v>
      </c>
    </row>
    <row r="35" spans="1:8" x14ac:dyDescent="0.3">
      <c r="A35" s="104" t="s">
        <v>995</v>
      </c>
      <c r="B35" s="104" t="s">
        <v>961</v>
      </c>
      <c r="C35" s="104" t="s">
        <v>996</v>
      </c>
      <c r="D35" s="104" t="s">
        <v>997</v>
      </c>
      <c r="E35" s="104" t="s">
        <v>998</v>
      </c>
      <c r="F35" s="104" t="s">
        <v>27</v>
      </c>
      <c r="G35" s="106">
        <v>19800</v>
      </c>
      <c r="H35" s="109">
        <v>45471</v>
      </c>
    </row>
    <row r="36" spans="1:8" x14ac:dyDescent="0.3">
      <c r="A36" s="104" t="s">
        <v>999</v>
      </c>
      <c r="B36" s="104" t="s">
        <v>961</v>
      </c>
      <c r="C36" s="104" t="s">
        <v>996</v>
      </c>
      <c r="D36" s="104" t="s">
        <v>997</v>
      </c>
      <c r="E36" s="104" t="s">
        <v>966</v>
      </c>
      <c r="F36" s="104" t="s">
        <v>27</v>
      </c>
      <c r="G36" s="106">
        <v>7200</v>
      </c>
      <c r="H36" s="109">
        <v>45471</v>
      </c>
    </row>
    <row r="37" spans="1:8" x14ac:dyDescent="0.3">
      <c r="A37" s="104" t="s">
        <v>1000</v>
      </c>
      <c r="B37" s="104" t="s">
        <v>925</v>
      </c>
      <c r="C37" s="104" t="s">
        <v>869</v>
      </c>
      <c r="D37" s="104" t="s">
        <v>1001</v>
      </c>
      <c r="E37" s="104" t="s">
        <v>971</v>
      </c>
      <c r="F37" s="104" t="s">
        <v>27</v>
      </c>
      <c r="G37" s="106">
        <v>12600</v>
      </c>
      <c r="H37" s="109">
        <v>45471</v>
      </c>
    </row>
    <row r="38" spans="1:8" x14ac:dyDescent="0.3">
      <c r="A38" s="104" t="s">
        <v>1002</v>
      </c>
      <c r="B38" s="104" t="s">
        <v>925</v>
      </c>
      <c r="C38" s="104" t="s">
        <v>869</v>
      </c>
      <c r="D38" s="104" t="s">
        <v>1001</v>
      </c>
      <c r="E38" s="104" t="s">
        <v>971</v>
      </c>
      <c r="F38" s="104" t="s">
        <v>27</v>
      </c>
      <c r="G38" s="106">
        <v>7989</v>
      </c>
      <c r="H38" s="109">
        <v>45471</v>
      </c>
    </row>
    <row r="39" spans="1:8" x14ac:dyDescent="0.3">
      <c r="A39" s="104" t="s">
        <v>1003</v>
      </c>
      <c r="B39" s="104" t="s">
        <v>925</v>
      </c>
      <c r="C39" s="104" t="s">
        <v>869</v>
      </c>
      <c r="D39" s="104" t="s">
        <v>1001</v>
      </c>
      <c r="E39" s="104" t="s">
        <v>1004</v>
      </c>
      <c r="F39" s="104" t="s">
        <v>27</v>
      </c>
      <c r="G39" s="106">
        <v>3000</v>
      </c>
      <c r="H39" s="109">
        <v>45471</v>
      </c>
    </row>
    <row r="40" spans="1:8" x14ac:dyDescent="0.3">
      <c r="A40" s="104" t="s">
        <v>1005</v>
      </c>
      <c r="B40" s="104" t="s">
        <v>925</v>
      </c>
      <c r="C40" s="104" t="s">
        <v>1006</v>
      </c>
      <c r="D40" s="104" t="s">
        <v>1007</v>
      </c>
      <c r="E40" s="104" t="s">
        <v>936</v>
      </c>
      <c r="F40" s="104" t="s">
        <v>34</v>
      </c>
      <c r="G40" s="106">
        <v>89488.8</v>
      </c>
      <c r="H40" s="109">
        <v>45471</v>
      </c>
    </row>
    <row r="41" spans="1:8" x14ac:dyDescent="0.3">
      <c r="A41" s="104" t="s">
        <v>1008</v>
      </c>
      <c r="B41" s="104" t="s">
        <v>943</v>
      </c>
      <c r="C41" s="104" t="s">
        <v>1009</v>
      </c>
      <c r="D41" s="104" t="s">
        <v>1010</v>
      </c>
      <c r="E41" s="104" t="s">
        <v>1011</v>
      </c>
      <c r="F41" s="104" t="s">
        <v>34</v>
      </c>
      <c r="G41" s="106">
        <v>333000</v>
      </c>
      <c r="H41" s="109">
        <v>45471</v>
      </c>
    </row>
    <row r="42" spans="1:8" x14ac:dyDescent="0.3">
      <c r="A42" s="104" t="s">
        <v>1012</v>
      </c>
      <c r="B42" s="104" t="s">
        <v>925</v>
      </c>
      <c r="C42" s="104" t="s">
        <v>1013</v>
      </c>
      <c r="D42" s="104" t="s">
        <v>1014</v>
      </c>
      <c r="E42" s="104" t="s">
        <v>928</v>
      </c>
      <c r="F42" s="104" t="s">
        <v>27</v>
      </c>
      <c r="G42" s="106">
        <v>22825.93</v>
      </c>
      <c r="H42" s="109">
        <v>45471</v>
      </c>
    </row>
    <row r="43" spans="1:8" x14ac:dyDescent="0.3">
      <c r="A43" s="104" t="s">
        <v>1015</v>
      </c>
      <c r="B43" s="104" t="s">
        <v>925</v>
      </c>
      <c r="C43" s="104" t="s">
        <v>1013</v>
      </c>
      <c r="D43" s="104" t="s">
        <v>1014</v>
      </c>
      <c r="E43" s="104" t="s">
        <v>980</v>
      </c>
      <c r="F43" s="104" t="s">
        <v>27</v>
      </c>
      <c r="G43" s="106">
        <v>3727</v>
      </c>
      <c r="H43" s="109">
        <v>45471</v>
      </c>
    </row>
    <row r="44" spans="1:8" x14ac:dyDescent="0.3">
      <c r="A44" s="104" t="s">
        <v>1016</v>
      </c>
      <c r="B44" s="104" t="s">
        <v>925</v>
      </c>
      <c r="C44" s="104" t="s">
        <v>1017</v>
      </c>
      <c r="D44" s="104" t="s">
        <v>1018</v>
      </c>
      <c r="E44" s="104" t="s">
        <v>954</v>
      </c>
      <c r="F44" s="104" t="s">
        <v>27</v>
      </c>
      <c r="G44" s="106">
        <v>54000</v>
      </c>
      <c r="H44" s="109">
        <v>45471</v>
      </c>
    </row>
    <row r="45" spans="1:8" x14ac:dyDescent="0.3">
      <c r="A45" s="104" t="s">
        <v>1019</v>
      </c>
      <c r="B45" s="104" t="s">
        <v>925</v>
      </c>
      <c r="C45" s="104" t="s">
        <v>1017</v>
      </c>
      <c r="D45" s="104" t="s">
        <v>1020</v>
      </c>
      <c r="E45" s="104" t="s">
        <v>941</v>
      </c>
      <c r="F45" s="104" t="s">
        <v>27</v>
      </c>
      <c r="G45" s="106">
        <v>48000</v>
      </c>
      <c r="H45" s="109">
        <v>45471</v>
      </c>
    </row>
    <row r="46" spans="1:8" x14ac:dyDescent="0.3">
      <c r="A46" s="104" t="s">
        <v>1021</v>
      </c>
      <c r="B46" s="104" t="s">
        <v>925</v>
      </c>
      <c r="C46" s="104" t="s">
        <v>1017</v>
      </c>
      <c r="D46" s="104" t="s">
        <v>1020</v>
      </c>
      <c r="E46" s="104" t="s">
        <v>941</v>
      </c>
      <c r="F46" s="104" t="s">
        <v>27</v>
      </c>
      <c r="G46" s="106">
        <v>44100</v>
      </c>
      <c r="H46" s="109">
        <v>45471</v>
      </c>
    </row>
    <row r="47" spans="1:8" x14ac:dyDescent="0.3">
      <c r="A47" s="104" t="s">
        <v>1022</v>
      </c>
      <c r="B47" s="104" t="s">
        <v>925</v>
      </c>
      <c r="C47" s="104" t="s">
        <v>1017</v>
      </c>
      <c r="D47" s="104" t="s">
        <v>1020</v>
      </c>
      <c r="E47" s="104" t="s">
        <v>941</v>
      </c>
      <c r="F47" s="104" t="s">
        <v>27</v>
      </c>
      <c r="G47" s="106">
        <v>44100</v>
      </c>
      <c r="H47" s="109">
        <v>45471</v>
      </c>
    </row>
    <row r="48" spans="1:8" x14ac:dyDescent="0.3">
      <c r="A48" s="104" t="s">
        <v>1023</v>
      </c>
      <c r="B48" s="104" t="s">
        <v>925</v>
      </c>
      <c r="C48" s="104" t="s">
        <v>1017</v>
      </c>
      <c r="D48" s="104" t="s">
        <v>1024</v>
      </c>
      <c r="E48" s="104" t="s">
        <v>968</v>
      </c>
      <c r="F48" s="104" t="s">
        <v>27</v>
      </c>
      <c r="G48" s="106">
        <v>36000</v>
      </c>
      <c r="H48" s="109">
        <v>45471</v>
      </c>
    </row>
    <row r="49" spans="1:8" x14ac:dyDescent="0.3">
      <c r="A49" s="104" t="s">
        <v>1025</v>
      </c>
      <c r="B49" s="104" t="s">
        <v>925</v>
      </c>
      <c r="C49" s="104" t="s">
        <v>1017</v>
      </c>
      <c r="D49" s="104" t="s">
        <v>1026</v>
      </c>
      <c r="E49" s="104" t="s">
        <v>941</v>
      </c>
      <c r="F49" s="104" t="s">
        <v>27</v>
      </c>
      <c r="G49" s="106">
        <v>33000</v>
      </c>
      <c r="H49" s="109">
        <v>45471</v>
      </c>
    </row>
    <row r="50" spans="1:8" x14ac:dyDescent="0.3">
      <c r="A50" s="104" t="s">
        <v>1027</v>
      </c>
      <c r="B50" s="104" t="s">
        <v>925</v>
      </c>
      <c r="C50" s="104" t="s">
        <v>1017</v>
      </c>
      <c r="D50" s="104" t="s">
        <v>1024</v>
      </c>
      <c r="E50" s="104" t="s">
        <v>941</v>
      </c>
      <c r="F50" s="104" t="s">
        <v>27</v>
      </c>
      <c r="G50" s="106">
        <v>24000</v>
      </c>
      <c r="H50" s="109">
        <v>45471</v>
      </c>
    </row>
    <row r="51" spans="1:8" x14ac:dyDescent="0.3">
      <c r="A51" s="104" t="s">
        <v>1028</v>
      </c>
      <c r="B51" s="104" t="s">
        <v>925</v>
      </c>
      <c r="C51" s="104" t="s">
        <v>1017</v>
      </c>
      <c r="D51" s="104" t="s">
        <v>1029</v>
      </c>
      <c r="E51" s="104" t="s">
        <v>941</v>
      </c>
      <c r="F51" s="104" t="s">
        <v>27</v>
      </c>
      <c r="G51" s="106">
        <v>24000</v>
      </c>
      <c r="H51" s="109">
        <v>45471</v>
      </c>
    </row>
    <row r="52" spans="1:8" x14ac:dyDescent="0.3">
      <c r="A52" s="104" t="s">
        <v>1030</v>
      </c>
      <c r="B52" s="104" t="s">
        <v>925</v>
      </c>
      <c r="C52" s="104" t="s">
        <v>1017</v>
      </c>
      <c r="D52" s="104" t="s">
        <v>1031</v>
      </c>
      <c r="E52" s="104" t="s">
        <v>968</v>
      </c>
      <c r="F52" s="104" t="s">
        <v>27</v>
      </c>
      <c r="G52" s="106">
        <v>15000</v>
      </c>
      <c r="H52" s="109">
        <v>45471</v>
      </c>
    </row>
    <row r="53" spans="1:8" x14ac:dyDescent="0.3">
      <c r="A53" s="104" t="s">
        <v>1032</v>
      </c>
      <c r="B53" s="104" t="s">
        <v>925</v>
      </c>
      <c r="C53" s="104" t="s">
        <v>1017</v>
      </c>
      <c r="D53" s="104" t="s">
        <v>1033</v>
      </c>
      <c r="E53" s="104" t="s">
        <v>941</v>
      </c>
      <c r="F53" s="104" t="s">
        <v>27</v>
      </c>
      <c r="G53" s="106">
        <v>12000</v>
      </c>
      <c r="H53" s="109">
        <v>45471</v>
      </c>
    </row>
    <row r="54" spans="1:8" x14ac:dyDescent="0.3">
      <c r="A54" s="104" t="s">
        <v>1034</v>
      </c>
      <c r="B54" s="104" t="s">
        <v>925</v>
      </c>
      <c r="C54" s="104" t="s">
        <v>1017</v>
      </c>
      <c r="D54" s="104" t="s">
        <v>1024</v>
      </c>
      <c r="E54" s="104" t="s">
        <v>1035</v>
      </c>
      <c r="F54" s="104" t="s">
        <v>27</v>
      </c>
      <c r="G54" s="106">
        <v>9643.7999999999993</v>
      </c>
      <c r="H54" s="109">
        <v>45471</v>
      </c>
    </row>
    <row r="55" spans="1:8" x14ac:dyDescent="0.3">
      <c r="A55" s="104" t="s">
        <v>1036</v>
      </c>
      <c r="B55" s="104" t="s">
        <v>925</v>
      </c>
      <c r="C55" s="104" t="s">
        <v>1017</v>
      </c>
      <c r="D55" s="104" t="s">
        <v>1024</v>
      </c>
      <c r="E55" s="104" t="s">
        <v>1035</v>
      </c>
      <c r="F55" s="104" t="s">
        <v>27</v>
      </c>
      <c r="G55" s="106">
        <v>9600</v>
      </c>
      <c r="H55" s="109">
        <v>45471</v>
      </c>
    </row>
    <row r="56" spans="1:8" x14ac:dyDescent="0.3">
      <c r="A56" s="104" t="s">
        <v>1037</v>
      </c>
      <c r="B56" s="104" t="s">
        <v>925</v>
      </c>
      <c r="C56" s="104" t="s">
        <v>1017</v>
      </c>
      <c r="D56" s="104" t="s">
        <v>1031</v>
      </c>
      <c r="E56" s="104" t="s">
        <v>941</v>
      </c>
      <c r="F56" s="104" t="s">
        <v>27</v>
      </c>
      <c r="G56" s="106">
        <v>9000</v>
      </c>
      <c r="H56" s="109">
        <v>45471</v>
      </c>
    </row>
    <row r="57" spans="1:8" x14ac:dyDescent="0.3">
      <c r="A57" s="104" t="s">
        <v>1038</v>
      </c>
      <c r="B57" s="104" t="s">
        <v>925</v>
      </c>
      <c r="C57" s="104" t="s">
        <v>1017</v>
      </c>
      <c r="D57" s="104" t="s">
        <v>1024</v>
      </c>
      <c r="E57" s="104" t="s">
        <v>974</v>
      </c>
      <c r="F57" s="104" t="s">
        <v>27</v>
      </c>
      <c r="G57" s="106">
        <v>7439</v>
      </c>
      <c r="H57" s="109">
        <v>45471</v>
      </c>
    </row>
    <row r="58" spans="1:8" x14ac:dyDescent="0.3">
      <c r="A58" s="104" t="s">
        <v>1039</v>
      </c>
      <c r="B58" s="104" t="s">
        <v>925</v>
      </c>
      <c r="C58" s="104" t="s">
        <v>1017</v>
      </c>
      <c r="D58" s="104" t="s">
        <v>1024</v>
      </c>
      <c r="E58" s="104" t="s">
        <v>974</v>
      </c>
      <c r="F58" s="104" t="s">
        <v>27</v>
      </c>
      <c r="G58" s="106">
        <v>7439</v>
      </c>
      <c r="H58" s="109">
        <v>45471</v>
      </c>
    </row>
    <row r="59" spans="1:8" x14ac:dyDescent="0.3">
      <c r="A59" s="104" t="s">
        <v>1040</v>
      </c>
      <c r="B59" s="104" t="s">
        <v>925</v>
      </c>
      <c r="C59" s="104" t="s">
        <v>1017</v>
      </c>
      <c r="D59" s="104" t="s">
        <v>1029</v>
      </c>
      <c r="E59" s="104" t="s">
        <v>974</v>
      </c>
      <c r="F59" s="104" t="s">
        <v>27</v>
      </c>
      <c r="G59" s="106">
        <v>7439</v>
      </c>
      <c r="H59" s="109">
        <v>45471</v>
      </c>
    </row>
    <row r="60" spans="1:8" x14ac:dyDescent="0.3">
      <c r="A60" s="104" t="s">
        <v>1041</v>
      </c>
      <c r="B60" s="104" t="s">
        <v>925</v>
      </c>
      <c r="C60" s="104" t="s">
        <v>1017</v>
      </c>
      <c r="D60" s="104" t="s">
        <v>1042</v>
      </c>
      <c r="E60" s="104" t="s">
        <v>966</v>
      </c>
      <c r="F60" s="104" t="s">
        <v>27</v>
      </c>
      <c r="G60" s="106">
        <v>5760</v>
      </c>
      <c r="H60" s="109">
        <v>45471</v>
      </c>
    </row>
    <row r="61" spans="1:8" x14ac:dyDescent="0.3">
      <c r="A61" s="104" t="s">
        <v>1043</v>
      </c>
      <c r="B61" s="104" t="s">
        <v>925</v>
      </c>
      <c r="C61" s="104" t="s">
        <v>1017</v>
      </c>
      <c r="D61" s="104" t="s">
        <v>1044</v>
      </c>
      <c r="E61" s="104" t="s">
        <v>941</v>
      </c>
      <c r="F61" s="104" t="s">
        <v>27</v>
      </c>
      <c r="G61" s="106">
        <v>5100</v>
      </c>
      <c r="H61" s="109">
        <v>45471</v>
      </c>
    </row>
    <row r="62" spans="1:8" x14ac:dyDescent="0.3">
      <c r="A62" s="104" t="s">
        <v>1045</v>
      </c>
      <c r="B62" s="104" t="s">
        <v>925</v>
      </c>
      <c r="C62" s="104" t="s">
        <v>1017</v>
      </c>
      <c r="D62" s="104" t="s">
        <v>1020</v>
      </c>
      <c r="E62" s="104" t="s">
        <v>941</v>
      </c>
      <c r="F62" s="104" t="s">
        <v>27</v>
      </c>
      <c r="G62" s="106">
        <v>3900</v>
      </c>
      <c r="H62" s="109">
        <v>45471</v>
      </c>
    </row>
    <row r="63" spans="1:8" x14ac:dyDescent="0.3">
      <c r="A63" s="104" t="s">
        <v>1046</v>
      </c>
      <c r="B63" s="104" t="s">
        <v>925</v>
      </c>
      <c r="C63" s="104" t="s">
        <v>1017</v>
      </c>
      <c r="D63" s="104" t="s">
        <v>1020</v>
      </c>
      <c r="E63" s="104" t="s">
        <v>941</v>
      </c>
      <c r="F63" s="104" t="s">
        <v>27</v>
      </c>
      <c r="G63" s="106">
        <v>3900</v>
      </c>
      <c r="H63" s="109">
        <v>45471</v>
      </c>
    </row>
    <row r="64" spans="1:8" x14ac:dyDescent="0.3">
      <c r="A64" s="104" t="s">
        <v>1047</v>
      </c>
      <c r="B64" s="104" t="s">
        <v>925</v>
      </c>
      <c r="C64" s="104" t="s">
        <v>1017</v>
      </c>
      <c r="D64" s="104" t="s">
        <v>1024</v>
      </c>
      <c r="E64" s="104" t="s">
        <v>1048</v>
      </c>
      <c r="F64" s="104" t="s">
        <v>27</v>
      </c>
      <c r="G64" s="106">
        <v>3744</v>
      </c>
      <c r="H64" s="109">
        <v>45471</v>
      </c>
    </row>
    <row r="65" spans="1:8" x14ac:dyDescent="0.3">
      <c r="A65" s="104" t="s">
        <v>1049</v>
      </c>
      <c r="B65" s="104" t="s">
        <v>925</v>
      </c>
      <c r="C65" s="104" t="s">
        <v>1017</v>
      </c>
      <c r="D65" s="104" t="s">
        <v>1020</v>
      </c>
      <c r="E65" s="104" t="s">
        <v>1048</v>
      </c>
      <c r="F65" s="104" t="s">
        <v>27</v>
      </c>
      <c r="G65" s="106">
        <v>3420</v>
      </c>
      <c r="H65" s="109">
        <v>45471</v>
      </c>
    </row>
    <row r="66" spans="1:8" x14ac:dyDescent="0.3">
      <c r="A66" s="104" t="s">
        <v>1050</v>
      </c>
      <c r="B66" s="104" t="s">
        <v>925</v>
      </c>
      <c r="C66" s="104" t="s">
        <v>1017</v>
      </c>
      <c r="D66" s="104" t="s">
        <v>1051</v>
      </c>
      <c r="E66" s="104" t="s">
        <v>941</v>
      </c>
      <c r="F66" s="104" t="s">
        <v>27</v>
      </c>
      <c r="G66" s="106">
        <v>2700</v>
      </c>
      <c r="H66" s="109">
        <v>45471</v>
      </c>
    </row>
    <row r="67" spans="1:8" x14ac:dyDescent="0.3">
      <c r="A67" s="104" t="s">
        <v>1052</v>
      </c>
      <c r="B67" s="104" t="s">
        <v>925</v>
      </c>
      <c r="C67" s="104" t="s">
        <v>1017</v>
      </c>
      <c r="D67" s="104" t="s">
        <v>1053</v>
      </c>
      <c r="E67" s="104" t="s">
        <v>941</v>
      </c>
      <c r="F67" s="104" t="s">
        <v>27</v>
      </c>
      <c r="G67" s="106">
        <v>2400</v>
      </c>
      <c r="H67" s="109">
        <v>45471</v>
      </c>
    </row>
    <row r="68" spans="1:8" x14ac:dyDescent="0.3">
      <c r="A68" s="104" t="s">
        <v>1054</v>
      </c>
      <c r="B68" s="104" t="s">
        <v>925</v>
      </c>
      <c r="C68" s="104" t="s">
        <v>1017</v>
      </c>
      <c r="D68" s="104" t="s">
        <v>1018</v>
      </c>
      <c r="E68" s="104" t="s">
        <v>941</v>
      </c>
      <c r="F68" s="104" t="s">
        <v>27</v>
      </c>
      <c r="G68" s="106">
        <v>2250</v>
      </c>
      <c r="H68" s="109">
        <v>45471</v>
      </c>
    </row>
    <row r="69" spans="1:8" x14ac:dyDescent="0.3">
      <c r="A69" s="104" t="s">
        <v>1055</v>
      </c>
      <c r="B69" s="104" t="s">
        <v>925</v>
      </c>
      <c r="C69" s="104" t="s">
        <v>1017</v>
      </c>
      <c r="D69" s="104" t="s">
        <v>1020</v>
      </c>
      <c r="E69" s="104" t="s">
        <v>974</v>
      </c>
      <c r="F69" s="104" t="s">
        <v>27</v>
      </c>
      <c r="G69" s="106">
        <v>2230</v>
      </c>
      <c r="H69" s="109">
        <v>45471</v>
      </c>
    </row>
    <row r="70" spans="1:8" x14ac:dyDescent="0.3">
      <c r="A70" s="104" t="s">
        <v>1056</v>
      </c>
      <c r="B70" s="104" t="s">
        <v>925</v>
      </c>
      <c r="C70" s="104" t="s">
        <v>1017</v>
      </c>
      <c r="D70" s="104" t="s">
        <v>1020</v>
      </c>
      <c r="E70" s="104" t="s">
        <v>974</v>
      </c>
      <c r="F70" s="104" t="s">
        <v>27</v>
      </c>
      <c r="G70" s="106">
        <v>2230</v>
      </c>
      <c r="H70" s="109">
        <v>45471</v>
      </c>
    </row>
    <row r="71" spans="1:8" x14ac:dyDescent="0.3">
      <c r="A71" s="104" t="s">
        <v>1057</v>
      </c>
      <c r="B71" s="104" t="s">
        <v>925</v>
      </c>
      <c r="C71" s="104" t="s">
        <v>1017</v>
      </c>
      <c r="D71" s="104" t="s">
        <v>1058</v>
      </c>
      <c r="E71" s="104" t="s">
        <v>923</v>
      </c>
      <c r="F71" s="104" t="s">
        <v>27</v>
      </c>
      <c r="G71" s="106">
        <v>1182</v>
      </c>
      <c r="H71" s="109">
        <v>45471</v>
      </c>
    </row>
    <row r="72" spans="1:8" x14ac:dyDescent="0.3">
      <c r="A72" s="104" t="s">
        <v>1059</v>
      </c>
      <c r="B72" s="104" t="s">
        <v>925</v>
      </c>
      <c r="C72" s="104" t="s">
        <v>1060</v>
      </c>
      <c r="D72" s="104" t="s">
        <v>1061</v>
      </c>
      <c r="E72" s="104" t="s">
        <v>941</v>
      </c>
      <c r="F72" s="104" t="s">
        <v>41</v>
      </c>
      <c r="G72" s="106">
        <v>29700</v>
      </c>
      <c r="H72" s="109">
        <v>45471</v>
      </c>
    </row>
    <row r="73" spans="1:8" x14ac:dyDescent="0.3">
      <c r="A73" s="104" t="s">
        <v>1062</v>
      </c>
      <c r="B73" s="104" t="s">
        <v>925</v>
      </c>
      <c r="C73" s="104" t="s">
        <v>1060</v>
      </c>
      <c r="D73" s="104" t="s">
        <v>1061</v>
      </c>
      <c r="E73" s="104" t="s">
        <v>928</v>
      </c>
      <c r="F73" s="104" t="s">
        <v>41</v>
      </c>
      <c r="G73" s="106">
        <v>23100</v>
      </c>
      <c r="H73" s="109">
        <v>45471</v>
      </c>
    </row>
    <row r="74" spans="1:8" x14ac:dyDescent="0.3">
      <c r="A74" s="104" t="s">
        <v>1063</v>
      </c>
      <c r="B74" s="104" t="s">
        <v>925</v>
      </c>
      <c r="C74" s="104" t="s">
        <v>1060</v>
      </c>
      <c r="D74" s="104" t="s">
        <v>1061</v>
      </c>
      <c r="E74" s="104" t="s">
        <v>966</v>
      </c>
      <c r="F74" s="104" t="s">
        <v>41</v>
      </c>
      <c r="G74" s="106">
        <v>19150.8</v>
      </c>
      <c r="H74" s="109">
        <v>45471</v>
      </c>
    </row>
    <row r="75" spans="1:8" x14ac:dyDescent="0.3">
      <c r="A75" s="104" t="s">
        <v>1064</v>
      </c>
      <c r="B75" s="104" t="s">
        <v>925</v>
      </c>
      <c r="C75" s="104" t="s">
        <v>1060</v>
      </c>
      <c r="D75" s="104" t="s">
        <v>1061</v>
      </c>
      <c r="E75" s="104" t="s">
        <v>936</v>
      </c>
      <c r="F75" s="104" t="s">
        <v>41</v>
      </c>
      <c r="G75" s="106">
        <v>18450</v>
      </c>
      <c r="H75" s="109">
        <v>45471</v>
      </c>
    </row>
    <row r="76" spans="1:8" x14ac:dyDescent="0.3">
      <c r="A76" s="104" t="s">
        <v>1065</v>
      </c>
      <c r="B76" s="104" t="s">
        <v>925</v>
      </c>
      <c r="C76" s="104" t="s">
        <v>1060</v>
      </c>
      <c r="D76" s="104" t="s">
        <v>1061</v>
      </c>
      <c r="E76" s="104" t="s">
        <v>1066</v>
      </c>
      <c r="F76" s="104" t="s">
        <v>41</v>
      </c>
      <c r="G76" s="106">
        <v>15900</v>
      </c>
      <c r="H76" s="109">
        <v>45471</v>
      </c>
    </row>
    <row r="77" spans="1:8" x14ac:dyDescent="0.3">
      <c r="A77" s="104" t="s">
        <v>1067</v>
      </c>
      <c r="B77" s="104" t="s">
        <v>925</v>
      </c>
      <c r="C77" s="104" t="s">
        <v>1060</v>
      </c>
      <c r="D77" s="104" t="s">
        <v>1061</v>
      </c>
      <c r="E77" s="104" t="s">
        <v>1068</v>
      </c>
      <c r="F77" s="104" t="s">
        <v>41</v>
      </c>
      <c r="G77" s="106">
        <v>4881.6000000000004</v>
      </c>
      <c r="H77" s="109">
        <v>45471</v>
      </c>
    </row>
    <row r="78" spans="1:8" x14ac:dyDescent="0.3">
      <c r="A78" s="104" t="s">
        <v>1069</v>
      </c>
      <c r="B78" s="104" t="s">
        <v>925</v>
      </c>
      <c r="C78" s="104" t="s">
        <v>1060</v>
      </c>
      <c r="D78" s="104" t="s">
        <v>1061</v>
      </c>
      <c r="E78" s="104" t="s">
        <v>946</v>
      </c>
      <c r="F78" s="104" t="s">
        <v>41</v>
      </c>
      <c r="G78" s="106">
        <v>4500</v>
      </c>
      <c r="H78" s="109">
        <v>45471</v>
      </c>
    </row>
    <row r="79" spans="1:8" x14ac:dyDescent="0.3">
      <c r="A79" s="104" t="s">
        <v>1070</v>
      </c>
      <c r="B79" s="104" t="s">
        <v>925</v>
      </c>
      <c r="C79" s="104" t="s">
        <v>1060</v>
      </c>
      <c r="D79" s="104" t="s">
        <v>1061</v>
      </c>
      <c r="E79" s="104" t="s">
        <v>1071</v>
      </c>
      <c r="F79" s="104" t="s">
        <v>41</v>
      </c>
      <c r="G79" s="106">
        <v>1800</v>
      </c>
      <c r="H79" s="109">
        <v>45471</v>
      </c>
    </row>
    <row r="80" spans="1:8" x14ac:dyDescent="0.3">
      <c r="A80" s="104" t="s">
        <v>1072</v>
      </c>
      <c r="B80" s="104" t="s">
        <v>925</v>
      </c>
      <c r="C80" s="104" t="s">
        <v>1060</v>
      </c>
      <c r="D80" s="104" t="s">
        <v>1061</v>
      </c>
      <c r="E80" s="104" t="s">
        <v>978</v>
      </c>
      <c r="F80" s="104" t="s">
        <v>41</v>
      </c>
      <c r="G80" s="106">
        <v>1020</v>
      </c>
      <c r="H80" s="109">
        <v>45471</v>
      </c>
    </row>
    <row r="81" spans="1:8" x14ac:dyDescent="0.3">
      <c r="A81" s="104" t="s">
        <v>1073</v>
      </c>
      <c r="B81" s="104" t="s">
        <v>925</v>
      </c>
      <c r="C81" s="104" t="s">
        <v>1074</v>
      </c>
      <c r="D81" s="104" t="s">
        <v>1075</v>
      </c>
      <c r="E81" s="104" t="s">
        <v>941</v>
      </c>
      <c r="F81" s="104" t="s">
        <v>21</v>
      </c>
      <c r="G81" s="106">
        <v>30300</v>
      </c>
      <c r="H81" s="109">
        <v>45471</v>
      </c>
    </row>
    <row r="82" spans="1:8" x14ac:dyDescent="0.3">
      <c r="A82" s="104" t="s">
        <v>1076</v>
      </c>
      <c r="B82" s="104" t="s">
        <v>925</v>
      </c>
      <c r="C82" s="104" t="s">
        <v>1074</v>
      </c>
      <c r="D82" s="104" t="s">
        <v>1075</v>
      </c>
      <c r="E82" s="104" t="s">
        <v>941</v>
      </c>
      <c r="F82" s="104" t="s">
        <v>21</v>
      </c>
      <c r="G82" s="106">
        <v>27330</v>
      </c>
      <c r="H82" s="109">
        <v>45471</v>
      </c>
    </row>
    <row r="83" spans="1:8" x14ac:dyDescent="0.3">
      <c r="A83" s="104" t="s">
        <v>1077</v>
      </c>
      <c r="B83" s="104" t="s">
        <v>925</v>
      </c>
      <c r="C83" s="104" t="s">
        <v>1074</v>
      </c>
      <c r="D83" s="104" t="s">
        <v>1075</v>
      </c>
      <c r="E83" s="104" t="s">
        <v>954</v>
      </c>
      <c r="F83" s="104" t="s">
        <v>21</v>
      </c>
      <c r="G83" s="106">
        <v>17100</v>
      </c>
      <c r="H83" s="109">
        <v>45471</v>
      </c>
    </row>
    <row r="84" spans="1:8" x14ac:dyDescent="0.3">
      <c r="A84" s="104" t="s">
        <v>1078</v>
      </c>
      <c r="B84" s="104" t="s">
        <v>925</v>
      </c>
      <c r="C84" s="104" t="s">
        <v>1074</v>
      </c>
      <c r="D84" s="104" t="s">
        <v>1075</v>
      </c>
      <c r="E84" s="104" t="s">
        <v>954</v>
      </c>
      <c r="F84" s="104" t="s">
        <v>21</v>
      </c>
      <c r="G84" s="106">
        <v>14220</v>
      </c>
      <c r="H84" s="109">
        <v>45471</v>
      </c>
    </row>
    <row r="85" spans="1:8" x14ac:dyDescent="0.3">
      <c r="A85" s="104" t="s">
        <v>1079</v>
      </c>
      <c r="B85" s="104" t="s">
        <v>1080</v>
      </c>
      <c r="C85" s="104" t="s">
        <v>1081</v>
      </c>
      <c r="D85" s="104" t="s">
        <v>1082</v>
      </c>
      <c r="E85" s="104" t="s">
        <v>964</v>
      </c>
      <c r="F85" s="104" t="s">
        <v>66</v>
      </c>
      <c r="G85" s="106">
        <v>22800</v>
      </c>
      <c r="H85" s="109">
        <v>45471</v>
      </c>
    </row>
    <row r="86" spans="1:8" x14ac:dyDescent="0.3">
      <c r="A86" s="104" t="s">
        <v>1083</v>
      </c>
      <c r="B86" s="104" t="s">
        <v>1080</v>
      </c>
      <c r="C86" s="104" t="s">
        <v>1084</v>
      </c>
      <c r="D86" s="104" t="s">
        <v>1085</v>
      </c>
      <c r="E86" s="104" t="s">
        <v>971</v>
      </c>
      <c r="F86" s="104" t="s">
        <v>66</v>
      </c>
      <c r="G86" s="106">
        <v>21060</v>
      </c>
      <c r="H86" s="109">
        <v>45471</v>
      </c>
    </row>
    <row r="87" spans="1:8" x14ac:dyDescent="0.3">
      <c r="A87" s="104" t="s">
        <v>1086</v>
      </c>
      <c r="B87" s="104" t="s">
        <v>1080</v>
      </c>
      <c r="C87" s="104" t="s">
        <v>1081</v>
      </c>
      <c r="D87" s="104" t="s">
        <v>1082</v>
      </c>
      <c r="E87" s="104" t="s">
        <v>971</v>
      </c>
      <c r="F87" s="104" t="s">
        <v>66</v>
      </c>
      <c r="G87" s="106">
        <v>16200</v>
      </c>
      <c r="H87" s="109">
        <v>45471</v>
      </c>
    </row>
    <row r="88" spans="1:8" x14ac:dyDescent="0.3">
      <c r="A88" s="104" t="s">
        <v>1087</v>
      </c>
      <c r="B88" s="104" t="s">
        <v>1080</v>
      </c>
      <c r="C88" s="104" t="s">
        <v>1084</v>
      </c>
      <c r="D88" s="104" t="s">
        <v>1085</v>
      </c>
      <c r="E88" s="104" t="s">
        <v>954</v>
      </c>
      <c r="F88" s="104" t="s">
        <v>66</v>
      </c>
      <c r="G88" s="106">
        <v>9000</v>
      </c>
      <c r="H88" s="109">
        <v>45471</v>
      </c>
    </row>
    <row r="89" spans="1:8" x14ac:dyDescent="0.3">
      <c r="A89" s="104" t="s">
        <v>1088</v>
      </c>
      <c r="B89" s="104" t="s">
        <v>1080</v>
      </c>
      <c r="C89" s="104" t="s">
        <v>1081</v>
      </c>
      <c r="D89" s="104" t="s">
        <v>1082</v>
      </c>
      <c r="E89" s="104" t="s">
        <v>964</v>
      </c>
      <c r="F89" s="104" t="s">
        <v>66</v>
      </c>
      <c r="G89" s="106">
        <v>2640</v>
      </c>
      <c r="H89" s="109">
        <v>45471</v>
      </c>
    </row>
    <row r="90" spans="1:8" x14ac:dyDescent="0.3">
      <c r="A90" s="104" t="s">
        <v>1089</v>
      </c>
      <c r="B90" s="104" t="s">
        <v>1080</v>
      </c>
      <c r="C90" s="104" t="s">
        <v>1090</v>
      </c>
      <c r="D90" s="104" t="s">
        <v>1091</v>
      </c>
      <c r="E90" s="104" t="s">
        <v>936</v>
      </c>
      <c r="F90" s="104" t="s">
        <v>27</v>
      </c>
      <c r="G90" s="106">
        <v>54143.4</v>
      </c>
      <c r="H90" s="109">
        <v>45471</v>
      </c>
    </row>
    <row r="91" spans="1:8" x14ac:dyDescent="0.3">
      <c r="A91" s="104" t="s">
        <v>1092</v>
      </c>
      <c r="B91" s="104" t="s">
        <v>1080</v>
      </c>
      <c r="C91" s="104" t="s">
        <v>1090</v>
      </c>
      <c r="D91" s="104" t="s">
        <v>1091</v>
      </c>
      <c r="E91" s="104" t="s">
        <v>954</v>
      </c>
      <c r="F91" s="104" t="s">
        <v>27</v>
      </c>
      <c r="G91" s="106">
        <v>28041</v>
      </c>
      <c r="H91" s="109">
        <v>45471</v>
      </c>
    </row>
    <row r="92" spans="1:8" x14ac:dyDescent="0.3">
      <c r="A92" s="104" t="s">
        <v>1093</v>
      </c>
      <c r="B92" s="104" t="s">
        <v>1080</v>
      </c>
      <c r="C92" s="104" t="s">
        <v>1090</v>
      </c>
      <c r="D92" s="104" t="s">
        <v>1091</v>
      </c>
      <c r="E92" s="104" t="s">
        <v>954</v>
      </c>
      <c r="F92" s="104" t="s">
        <v>27</v>
      </c>
      <c r="G92" s="106">
        <v>12518.4</v>
      </c>
      <c r="H92" s="109">
        <v>45471</v>
      </c>
    </row>
    <row r="93" spans="1:8" x14ac:dyDescent="0.3">
      <c r="A93" s="104" t="s">
        <v>1094</v>
      </c>
      <c r="B93" s="104" t="s">
        <v>1080</v>
      </c>
      <c r="C93" s="104" t="s">
        <v>1090</v>
      </c>
      <c r="D93" s="104" t="s">
        <v>1091</v>
      </c>
      <c r="E93" s="104" t="s">
        <v>978</v>
      </c>
      <c r="F93" s="104" t="s">
        <v>27</v>
      </c>
      <c r="G93" s="106">
        <v>7184</v>
      </c>
      <c r="H93" s="109">
        <v>45471</v>
      </c>
    </row>
    <row r="94" spans="1:8" x14ac:dyDescent="0.3">
      <c r="A94" s="104" t="s">
        <v>1095</v>
      </c>
      <c r="B94" s="104" t="s">
        <v>1080</v>
      </c>
      <c r="C94" s="104" t="s">
        <v>1090</v>
      </c>
      <c r="D94" s="104" t="s">
        <v>1091</v>
      </c>
      <c r="E94" s="104" t="s">
        <v>978</v>
      </c>
      <c r="F94" s="104" t="s">
        <v>27</v>
      </c>
      <c r="G94" s="106">
        <v>1468</v>
      </c>
      <c r="H94" s="109">
        <v>45471</v>
      </c>
    </row>
    <row r="95" spans="1:8" x14ac:dyDescent="0.3">
      <c r="A95" s="104" t="s">
        <v>1096</v>
      </c>
      <c r="B95" s="104" t="s">
        <v>961</v>
      </c>
      <c r="C95" s="104" t="s">
        <v>1097</v>
      </c>
      <c r="D95" s="104" t="s">
        <v>1098</v>
      </c>
      <c r="E95" s="104" t="s">
        <v>1066</v>
      </c>
      <c r="F95" s="104" t="s">
        <v>27</v>
      </c>
      <c r="G95" s="106">
        <v>101400</v>
      </c>
      <c r="H95" s="109">
        <v>45471</v>
      </c>
    </row>
    <row r="96" spans="1:8" x14ac:dyDescent="0.3">
      <c r="A96" s="104" t="s">
        <v>1099</v>
      </c>
      <c r="B96" s="104" t="s">
        <v>961</v>
      </c>
      <c r="C96" s="104" t="s">
        <v>1097</v>
      </c>
      <c r="D96" s="104" t="s">
        <v>1098</v>
      </c>
      <c r="E96" s="104" t="s">
        <v>954</v>
      </c>
      <c r="F96" s="104" t="s">
        <v>27</v>
      </c>
      <c r="G96" s="106">
        <v>76439.839999999997</v>
      </c>
      <c r="H96" s="109">
        <v>45471</v>
      </c>
    </row>
    <row r="97" spans="1:8" x14ac:dyDescent="0.3">
      <c r="A97" s="104" t="s">
        <v>1100</v>
      </c>
      <c r="B97" s="104" t="s">
        <v>961</v>
      </c>
      <c r="C97" s="104" t="s">
        <v>1097</v>
      </c>
      <c r="D97" s="104" t="s">
        <v>1098</v>
      </c>
      <c r="E97" s="104" t="s">
        <v>928</v>
      </c>
      <c r="F97" s="104" t="s">
        <v>27</v>
      </c>
      <c r="G97" s="106">
        <v>72192</v>
      </c>
      <c r="H97" s="109">
        <v>45471</v>
      </c>
    </row>
    <row r="98" spans="1:8" x14ac:dyDescent="0.3">
      <c r="A98" s="104" t="s">
        <v>1101</v>
      </c>
      <c r="B98" s="104" t="s">
        <v>961</v>
      </c>
      <c r="C98" s="104" t="s">
        <v>1097</v>
      </c>
      <c r="D98" s="104" t="s">
        <v>1098</v>
      </c>
      <c r="E98" s="104" t="s">
        <v>971</v>
      </c>
      <c r="F98" s="104" t="s">
        <v>27</v>
      </c>
      <c r="G98" s="106">
        <v>33756</v>
      </c>
      <c r="H98" s="109">
        <v>45471</v>
      </c>
    </row>
    <row r="99" spans="1:8" x14ac:dyDescent="0.3">
      <c r="A99" s="104" t="s">
        <v>1102</v>
      </c>
      <c r="B99" s="104" t="s">
        <v>961</v>
      </c>
      <c r="C99" s="104" t="s">
        <v>1097</v>
      </c>
      <c r="D99" s="104" t="s">
        <v>1103</v>
      </c>
      <c r="E99" s="104" t="s">
        <v>1066</v>
      </c>
      <c r="F99" s="104" t="s">
        <v>27</v>
      </c>
      <c r="G99" s="106">
        <v>30810</v>
      </c>
      <c r="H99" s="109">
        <v>45471</v>
      </c>
    </row>
    <row r="100" spans="1:8" x14ac:dyDescent="0.3">
      <c r="A100" s="104" t="s">
        <v>1104</v>
      </c>
      <c r="B100" s="104" t="s">
        <v>961</v>
      </c>
      <c r="C100" s="104" t="s">
        <v>1097</v>
      </c>
      <c r="D100" s="104" t="s">
        <v>1103</v>
      </c>
      <c r="E100" s="104" t="s">
        <v>954</v>
      </c>
      <c r="F100" s="104" t="s">
        <v>27</v>
      </c>
      <c r="G100" s="106">
        <v>21250</v>
      </c>
      <c r="H100" s="109">
        <v>45471</v>
      </c>
    </row>
    <row r="101" spans="1:8" x14ac:dyDescent="0.3">
      <c r="A101" s="104" t="s">
        <v>1105</v>
      </c>
      <c r="B101" s="104" t="s">
        <v>961</v>
      </c>
      <c r="C101" s="104" t="s">
        <v>1097</v>
      </c>
      <c r="D101" s="104" t="s">
        <v>1098</v>
      </c>
      <c r="E101" s="104" t="s">
        <v>964</v>
      </c>
      <c r="F101" s="104" t="s">
        <v>27</v>
      </c>
      <c r="G101" s="106">
        <v>9588</v>
      </c>
      <c r="H101" s="109">
        <v>45471</v>
      </c>
    </row>
    <row r="102" spans="1:8" x14ac:dyDescent="0.3">
      <c r="A102" s="104" t="s">
        <v>1106</v>
      </c>
      <c r="B102" s="104" t="s">
        <v>961</v>
      </c>
      <c r="C102" s="104" t="s">
        <v>1097</v>
      </c>
      <c r="D102" s="104" t="s">
        <v>1098</v>
      </c>
      <c r="E102" s="104" t="s">
        <v>964</v>
      </c>
      <c r="F102" s="104" t="s">
        <v>27</v>
      </c>
      <c r="G102" s="106">
        <v>8466</v>
      </c>
      <c r="H102" s="109">
        <v>45471</v>
      </c>
    </row>
    <row r="103" spans="1:8" x14ac:dyDescent="0.3">
      <c r="A103" s="104" t="s">
        <v>1107</v>
      </c>
      <c r="B103" s="104" t="s">
        <v>961</v>
      </c>
      <c r="C103" s="104" t="s">
        <v>1097</v>
      </c>
      <c r="D103" s="104" t="s">
        <v>1103</v>
      </c>
      <c r="E103" s="104" t="s">
        <v>964</v>
      </c>
      <c r="F103" s="104" t="s">
        <v>27</v>
      </c>
      <c r="G103" s="106">
        <v>6000</v>
      </c>
      <c r="H103" s="109">
        <v>45471</v>
      </c>
    </row>
    <row r="104" spans="1:8" x14ac:dyDescent="0.3">
      <c r="A104" s="104" t="s">
        <v>1108</v>
      </c>
      <c r="B104" s="104" t="s">
        <v>961</v>
      </c>
      <c r="C104" s="104" t="s">
        <v>1097</v>
      </c>
      <c r="D104" s="104" t="s">
        <v>1103</v>
      </c>
      <c r="E104" s="104" t="s">
        <v>971</v>
      </c>
      <c r="F104" s="104" t="s">
        <v>27</v>
      </c>
      <c r="G104" s="106">
        <v>5130</v>
      </c>
      <c r="H104" s="109">
        <v>45471</v>
      </c>
    </row>
    <row r="105" spans="1:8" x14ac:dyDescent="0.3">
      <c r="A105" s="104" t="s">
        <v>1109</v>
      </c>
      <c r="B105" s="104" t="s">
        <v>961</v>
      </c>
      <c r="C105" s="104" t="s">
        <v>1097</v>
      </c>
      <c r="D105" s="104" t="s">
        <v>1098</v>
      </c>
      <c r="E105" s="104" t="s">
        <v>928</v>
      </c>
      <c r="F105" s="104" t="s">
        <v>27</v>
      </c>
      <c r="G105" s="106">
        <v>2820</v>
      </c>
      <c r="H105" s="109">
        <v>45471</v>
      </c>
    </row>
    <row r="106" spans="1:8" x14ac:dyDescent="0.3">
      <c r="A106" s="104" t="s">
        <v>1110</v>
      </c>
      <c r="B106" s="104" t="s">
        <v>961</v>
      </c>
      <c r="C106" s="104" t="s">
        <v>1097</v>
      </c>
      <c r="D106" s="104" t="s">
        <v>1098</v>
      </c>
      <c r="E106" s="104" t="s">
        <v>1071</v>
      </c>
      <c r="F106" s="104" t="s">
        <v>27</v>
      </c>
      <c r="G106" s="106">
        <v>2820</v>
      </c>
      <c r="H106" s="109">
        <v>45471</v>
      </c>
    </row>
    <row r="107" spans="1:8" x14ac:dyDescent="0.3">
      <c r="A107" s="104" t="s">
        <v>1111</v>
      </c>
      <c r="B107" s="104" t="s">
        <v>961</v>
      </c>
      <c r="C107" s="104" t="s">
        <v>1097</v>
      </c>
      <c r="D107" s="104" t="s">
        <v>1103</v>
      </c>
      <c r="E107" s="104" t="s">
        <v>964</v>
      </c>
      <c r="F107" s="104" t="s">
        <v>27</v>
      </c>
      <c r="G107" s="106">
        <v>1344</v>
      </c>
      <c r="H107" s="109">
        <v>45471</v>
      </c>
    </row>
    <row r="108" spans="1:8" x14ac:dyDescent="0.3">
      <c r="A108" s="104" t="s">
        <v>1112</v>
      </c>
      <c r="B108" s="104" t="s">
        <v>961</v>
      </c>
      <c r="C108" s="104" t="s">
        <v>1097</v>
      </c>
      <c r="D108" s="104" t="s">
        <v>1098</v>
      </c>
      <c r="E108" s="104" t="s">
        <v>928</v>
      </c>
      <c r="F108" s="104" t="s">
        <v>27</v>
      </c>
      <c r="G108" s="106">
        <v>1284</v>
      </c>
      <c r="H108" s="109">
        <v>45471</v>
      </c>
    </row>
    <row r="109" spans="1:8" x14ac:dyDescent="0.3">
      <c r="A109" s="104" t="s">
        <v>1113</v>
      </c>
      <c r="B109" s="104" t="s">
        <v>961</v>
      </c>
      <c r="C109" s="104" t="s">
        <v>1097</v>
      </c>
      <c r="D109" s="104" t="s">
        <v>1098</v>
      </c>
      <c r="E109" s="104" t="s">
        <v>964</v>
      </c>
      <c r="F109" s="104" t="s">
        <v>27</v>
      </c>
      <c r="G109" s="106">
        <v>1128</v>
      </c>
      <c r="H109" s="109">
        <v>45471</v>
      </c>
    </row>
    <row r="110" spans="1:8" x14ac:dyDescent="0.3">
      <c r="A110" s="104" t="s">
        <v>1114</v>
      </c>
      <c r="B110" s="104" t="s">
        <v>961</v>
      </c>
      <c r="C110" s="104" t="s">
        <v>1097</v>
      </c>
      <c r="D110" s="104" t="s">
        <v>1103</v>
      </c>
      <c r="E110" s="104" t="s">
        <v>964</v>
      </c>
      <c r="F110" s="104" t="s">
        <v>27</v>
      </c>
      <c r="G110" s="106">
        <v>1104</v>
      </c>
      <c r="H110" s="109">
        <v>45471</v>
      </c>
    </row>
    <row r="111" spans="1:8" x14ac:dyDescent="0.3">
      <c r="A111" s="104" t="s">
        <v>1115</v>
      </c>
      <c r="B111" s="104" t="s">
        <v>987</v>
      </c>
      <c r="C111" s="104" t="s">
        <v>1116</v>
      </c>
      <c r="D111" s="104" t="s">
        <v>1117</v>
      </c>
      <c r="E111" s="104" t="s">
        <v>941</v>
      </c>
      <c r="F111" s="104" t="s">
        <v>27</v>
      </c>
      <c r="G111" s="106">
        <v>153000</v>
      </c>
      <c r="H111" s="109">
        <v>45471</v>
      </c>
    </row>
    <row r="112" spans="1:8" x14ac:dyDescent="0.3">
      <c r="A112" s="104" t="s">
        <v>1118</v>
      </c>
      <c r="B112" s="104" t="s">
        <v>987</v>
      </c>
      <c r="C112" s="104" t="s">
        <v>1116</v>
      </c>
      <c r="D112" s="104" t="s">
        <v>1117</v>
      </c>
      <c r="E112" s="104" t="s">
        <v>941</v>
      </c>
      <c r="F112" s="104" t="s">
        <v>27</v>
      </c>
      <c r="G112" s="106">
        <v>34800</v>
      </c>
      <c r="H112" s="109">
        <v>45471</v>
      </c>
    </row>
    <row r="113" spans="1:8" x14ac:dyDescent="0.3">
      <c r="A113" s="104" t="s">
        <v>1119</v>
      </c>
      <c r="B113" s="104" t="s">
        <v>1120</v>
      </c>
      <c r="C113" s="104" t="s">
        <v>1121</v>
      </c>
      <c r="D113" s="104" t="s">
        <v>1122</v>
      </c>
      <c r="E113" s="104" t="s">
        <v>954</v>
      </c>
      <c r="F113" s="104" t="s">
        <v>14</v>
      </c>
      <c r="G113" s="106">
        <v>9006</v>
      </c>
      <c r="H113" s="109">
        <v>45471</v>
      </c>
    </row>
    <row r="114" spans="1:8" x14ac:dyDescent="0.3">
      <c r="A114" s="104" t="s">
        <v>1123</v>
      </c>
      <c r="B114" s="104" t="s">
        <v>1120</v>
      </c>
      <c r="C114" s="104" t="s">
        <v>1121</v>
      </c>
      <c r="D114" s="104" t="s">
        <v>1122</v>
      </c>
      <c r="E114" s="104" t="s">
        <v>998</v>
      </c>
      <c r="F114" s="104" t="s">
        <v>14</v>
      </c>
      <c r="G114" s="106">
        <v>9006</v>
      </c>
      <c r="H114" s="109">
        <v>45471</v>
      </c>
    </row>
    <row r="115" spans="1:8" x14ac:dyDescent="0.3">
      <c r="A115" s="104" t="s">
        <v>1124</v>
      </c>
      <c r="B115" s="104" t="s">
        <v>1120</v>
      </c>
      <c r="C115" s="104" t="s">
        <v>1121</v>
      </c>
      <c r="D115" s="104" t="s">
        <v>1122</v>
      </c>
      <c r="E115" s="104" t="s">
        <v>964</v>
      </c>
      <c r="F115" s="104" t="s">
        <v>14</v>
      </c>
      <c r="G115" s="106">
        <v>4656</v>
      </c>
      <c r="H115" s="109">
        <v>45471</v>
      </c>
    </row>
    <row r="116" spans="1:8" x14ac:dyDescent="0.3">
      <c r="A116" s="104" t="s">
        <v>1125</v>
      </c>
      <c r="B116" s="104" t="s">
        <v>1120</v>
      </c>
      <c r="C116" s="104" t="s">
        <v>1121</v>
      </c>
      <c r="D116" s="104" t="s">
        <v>1122</v>
      </c>
      <c r="E116" s="104" t="s">
        <v>966</v>
      </c>
      <c r="F116" s="104" t="s">
        <v>14</v>
      </c>
      <c r="G116" s="106">
        <v>3690</v>
      </c>
      <c r="H116" s="109">
        <v>45471</v>
      </c>
    </row>
    <row r="117" spans="1:8" x14ac:dyDescent="0.3">
      <c r="A117" s="104" t="s">
        <v>1126</v>
      </c>
      <c r="B117" s="104" t="s">
        <v>1120</v>
      </c>
      <c r="C117" s="104" t="s">
        <v>1121</v>
      </c>
      <c r="D117" s="104" t="s">
        <v>1122</v>
      </c>
      <c r="E117" s="104" t="s">
        <v>954</v>
      </c>
      <c r="F117" s="104" t="s">
        <v>14</v>
      </c>
      <c r="G117" s="106">
        <v>3067</v>
      </c>
      <c r="H117" s="109">
        <v>45471</v>
      </c>
    </row>
    <row r="118" spans="1:8" x14ac:dyDescent="0.3">
      <c r="A118" s="104" t="s">
        <v>1127</v>
      </c>
      <c r="B118" s="104" t="s">
        <v>1120</v>
      </c>
      <c r="C118" s="104" t="s">
        <v>1121</v>
      </c>
      <c r="D118" s="104" t="s">
        <v>1122</v>
      </c>
      <c r="E118" s="104" t="s">
        <v>964</v>
      </c>
      <c r="F118" s="104" t="s">
        <v>14</v>
      </c>
      <c r="G118" s="106">
        <v>2428.8000000000002</v>
      </c>
      <c r="H118" s="109">
        <v>45471</v>
      </c>
    </row>
    <row r="119" spans="1:8" x14ac:dyDescent="0.3">
      <c r="A119" s="104" t="s">
        <v>1128</v>
      </c>
      <c r="B119" s="104" t="s">
        <v>1120</v>
      </c>
      <c r="C119" s="104" t="s">
        <v>1121</v>
      </c>
      <c r="D119" s="104" t="s">
        <v>1122</v>
      </c>
      <c r="E119" s="104" t="s">
        <v>964</v>
      </c>
      <c r="F119" s="104" t="s">
        <v>14</v>
      </c>
      <c r="G119" s="106">
        <v>1286.4000000000001</v>
      </c>
      <c r="H119" s="109">
        <v>45471</v>
      </c>
    </row>
    <row r="120" spans="1:8" x14ac:dyDescent="0.3">
      <c r="A120" s="104" t="s">
        <v>1129</v>
      </c>
      <c r="B120" s="104" t="s">
        <v>1120</v>
      </c>
      <c r="C120" s="104" t="s">
        <v>1121</v>
      </c>
      <c r="D120" s="104" t="s">
        <v>1122</v>
      </c>
      <c r="E120" s="104" t="s">
        <v>1071</v>
      </c>
      <c r="F120" s="104" t="s">
        <v>14</v>
      </c>
      <c r="G120" s="106">
        <v>1164</v>
      </c>
      <c r="H120" s="109">
        <v>45471</v>
      </c>
    </row>
    <row r="121" spans="1:8" x14ac:dyDescent="0.3">
      <c r="A121" s="104" t="s">
        <v>1130</v>
      </c>
      <c r="B121" s="104" t="s">
        <v>1131</v>
      </c>
      <c r="C121" s="104" t="s">
        <v>1132</v>
      </c>
      <c r="D121" s="104" t="s">
        <v>1133</v>
      </c>
      <c r="E121" s="104" t="s">
        <v>952</v>
      </c>
      <c r="F121" s="104" t="s">
        <v>27</v>
      </c>
      <c r="G121" s="106">
        <v>109200</v>
      </c>
      <c r="H121" s="109">
        <v>45471</v>
      </c>
    </row>
    <row r="122" spans="1:8" x14ac:dyDescent="0.3">
      <c r="A122" s="104" t="s">
        <v>1134</v>
      </c>
      <c r="B122" s="104" t="s">
        <v>1131</v>
      </c>
      <c r="C122" s="104" t="s">
        <v>1132</v>
      </c>
      <c r="D122" s="104" t="s">
        <v>1133</v>
      </c>
      <c r="E122" s="104" t="s">
        <v>1135</v>
      </c>
      <c r="F122" s="104" t="s">
        <v>27</v>
      </c>
      <c r="G122" s="106">
        <v>84000</v>
      </c>
      <c r="H122" s="109">
        <v>45471</v>
      </c>
    </row>
    <row r="123" spans="1:8" x14ac:dyDescent="0.3">
      <c r="A123" s="104" t="s">
        <v>1136</v>
      </c>
      <c r="B123" s="104" t="s">
        <v>1131</v>
      </c>
      <c r="C123" s="104" t="s">
        <v>1132</v>
      </c>
      <c r="D123" s="104" t="s">
        <v>1133</v>
      </c>
      <c r="E123" s="104" t="s">
        <v>1137</v>
      </c>
      <c r="F123" s="104" t="s">
        <v>27</v>
      </c>
      <c r="G123" s="106">
        <v>50640</v>
      </c>
      <c r="H123" s="109">
        <v>45471</v>
      </c>
    </row>
    <row r="124" spans="1:8" x14ac:dyDescent="0.3">
      <c r="A124" s="104" t="s">
        <v>1138</v>
      </c>
      <c r="B124" s="104" t="s">
        <v>1139</v>
      </c>
      <c r="C124" s="104" t="s">
        <v>1140</v>
      </c>
      <c r="D124" s="104" t="s">
        <v>1141</v>
      </c>
      <c r="E124" s="104" t="s">
        <v>954</v>
      </c>
      <c r="F124" s="104" t="s">
        <v>27</v>
      </c>
      <c r="G124" s="106">
        <v>37200</v>
      </c>
      <c r="H124" s="109">
        <v>45471</v>
      </c>
    </row>
    <row r="125" spans="1:8" x14ac:dyDescent="0.3">
      <c r="A125" s="104" t="s">
        <v>1142</v>
      </c>
      <c r="B125" s="104" t="s">
        <v>958</v>
      </c>
      <c r="C125" s="104" t="s">
        <v>1140</v>
      </c>
      <c r="D125" s="104" t="s">
        <v>1143</v>
      </c>
      <c r="E125" s="104" t="s">
        <v>956</v>
      </c>
      <c r="F125" s="104" t="s">
        <v>27</v>
      </c>
      <c r="G125" s="106">
        <v>22903</v>
      </c>
      <c r="H125" s="109">
        <v>45471</v>
      </c>
    </row>
    <row r="126" spans="1:8" x14ac:dyDescent="0.3">
      <c r="A126" s="104" t="s">
        <v>1144</v>
      </c>
      <c r="B126" s="104" t="s">
        <v>1139</v>
      </c>
      <c r="C126" s="104" t="s">
        <v>1140</v>
      </c>
      <c r="D126" s="104" t="s">
        <v>1141</v>
      </c>
      <c r="E126" s="104" t="s">
        <v>978</v>
      </c>
      <c r="F126" s="104" t="s">
        <v>27</v>
      </c>
      <c r="G126" s="106">
        <v>10200</v>
      </c>
      <c r="H126" s="109">
        <v>45471</v>
      </c>
    </row>
    <row r="127" spans="1:8" x14ac:dyDescent="0.3">
      <c r="A127" s="104" t="s">
        <v>1145</v>
      </c>
      <c r="B127" s="104" t="s">
        <v>958</v>
      </c>
      <c r="C127" s="104" t="s">
        <v>1140</v>
      </c>
      <c r="D127" s="104" t="s">
        <v>1146</v>
      </c>
      <c r="E127" s="104" t="s">
        <v>1147</v>
      </c>
      <c r="F127" s="104" t="s">
        <v>27</v>
      </c>
      <c r="G127" s="106">
        <v>3750</v>
      </c>
      <c r="H127" s="109">
        <v>45471</v>
      </c>
    </row>
    <row r="128" spans="1:8" x14ac:dyDescent="0.3">
      <c r="A128" s="104" t="s">
        <v>1148</v>
      </c>
      <c r="B128" s="104" t="s">
        <v>987</v>
      </c>
      <c r="C128" s="104" t="s">
        <v>1149</v>
      </c>
      <c r="D128" s="104" t="s">
        <v>1150</v>
      </c>
      <c r="E128" s="104" t="s">
        <v>932</v>
      </c>
      <c r="F128" s="104" t="s">
        <v>27</v>
      </c>
      <c r="G128" s="106">
        <v>437640</v>
      </c>
      <c r="H128" s="109">
        <v>45471</v>
      </c>
    </row>
    <row r="129" spans="1:8" x14ac:dyDescent="0.3">
      <c r="A129" s="104" t="s">
        <v>1151</v>
      </c>
      <c r="B129" s="104" t="s">
        <v>987</v>
      </c>
      <c r="C129" s="104" t="s">
        <v>1149</v>
      </c>
      <c r="D129" s="104" t="s">
        <v>1150</v>
      </c>
      <c r="E129" s="104" t="s">
        <v>936</v>
      </c>
      <c r="F129" s="104" t="s">
        <v>27</v>
      </c>
      <c r="G129" s="106">
        <v>209868.6</v>
      </c>
      <c r="H129" s="109">
        <v>45471</v>
      </c>
    </row>
    <row r="130" spans="1:8" x14ac:dyDescent="0.3">
      <c r="A130" s="104" t="s">
        <v>1152</v>
      </c>
      <c r="B130" s="104" t="s">
        <v>987</v>
      </c>
      <c r="C130" s="104" t="s">
        <v>1149</v>
      </c>
      <c r="D130" s="104" t="s">
        <v>1150</v>
      </c>
      <c r="E130" s="104" t="s">
        <v>946</v>
      </c>
      <c r="F130" s="104" t="s">
        <v>27</v>
      </c>
      <c r="G130" s="106">
        <v>79380.600000000006</v>
      </c>
      <c r="H130" s="109">
        <v>45471</v>
      </c>
    </row>
    <row r="131" spans="1:8" x14ac:dyDescent="0.3">
      <c r="A131" s="104" t="s">
        <v>1153</v>
      </c>
      <c r="B131" s="104" t="s">
        <v>987</v>
      </c>
      <c r="C131" s="104" t="s">
        <v>1149</v>
      </c>
      <c r="D131" s="104" t="s">
        <v>1150</v>
      </c>
      <c r="E131" s="104" t="s">
        <v>971</v>
      </c>
      <c r="F131" s="104" t="s">
        <v>27</v>
      </c>
      <c r="G131" s="106">
        <v>23110.799999999999</v>
      </c>
      <c r="H131" s="109">
        <v>45471</v>
      </c>
    </row>
    <row r="132" spans="1:8" x14ac:dyDescent="0.3">
      <c r="A132" s="104" t="s">
        <v>1154</v>
      </c>
      <c r="B132" s="104" t="s">
        <v>943</v>
      </c>
      <c r="C132" s="104" t="s">
        <v>760</v>
      </c>
      <c r="D132" s="104" t="s">
        <v>1155</v>
      </c>
      <c r="E132" s="104" t="s">
        <v>923</v>
      </c>
      <c r="F132" s="104" t="s">
        <v>27</v>
      </c>
      <c r="G132" s="106">
        <v>96000</v>
      </c>
      <c r="H132" s="109">
        <v>45471</v>
      </c>
    </row>
    <row r="133" spans="1:8" x14ac:dyDescent="0.3">
      <c r="A133" s="104" t="s">
        <v>1156</v>
      </c>
      <c r="B133" s="104" t="s">
        <v>943</v>
      </c>
      <c r="C133" s="104" t="s">
        <v>760</v>
      </c>
      <c r="D133" s="104" t="s">
        <v>1155</v>
      </c>
      <c r="E133" s="104" t="s">
        <v>952</v>
      </c>
      <c r="F133" s="104" t="s">
        <v>27</v>
      </c>
      <c r="G133" s="106">
        <v>77880</v>
      </c>
      <c r="H133" s="109">
        <v>45471</v>
      </c>
    </row>
    <row r="134" spans="1:8" x14ac:dyDescent="0.3">
      <c r="A134" s="104" t="s">
        <v>1157</v>
      </c>
      <c r="B134" s="104" t="s">
        <v>943</v>
      </c>
      <c r="C134" s="104" t="s">
        <v>760</v>
      </c>
      <c r="D134" s="104" t="s">
        <v>1158</v>
      </c>
      <c r="E134" s="104" t="s">
        <v>1035</v>
      </c>
      <c r="F134" s="104" t="s">
        <v>27</v>
      </c>
      <c r="G134" s="106">
        <v>30000</v>
      </c>
      <c r="H134" s="109">
        <v>45471</v>
      </c>
    </row>
    <row r="135" spans="1:8" x14ac:dyDescent="0.3">
      <c r="A135" s="104" t="s">
        <v>1159</v>
      </c>
      <c r="B135" s="104" t="s">
        <v>943</v>
      </c>
      <c r="C135" s="104" t="s">
        <v>760</v>
      </c>
      <c r="D135" s="104" t="s">
        <v>1158</v>
      </c>
      <c r="E135" s="104" t="s">
        <v>923</v>
      </c>
      <c r="F135" s="104" t="s">
        <v>27</v>
      </c>
      <c r="G135" s="106">
        <v>22200</v>
      </c>
      <c r="H135" s="109">
        <v>45471</v>
      </c>
    </row>
    <row r="136" spans="1:8" x14ac:dyDescent="0.3">
      <c r="A136" s="104" t="s">
        <v>1160</v>
      </c>
      <c r="B136" s="104" t="s">
        <v>943</v>
      </c>
      <c r="C136" s="104" t="s">
        <v>760</v>
      </c>
      <c r="D136" s="104" t="s">
        <v>1158</v>
      </c>
      <c r="E136" s="104" t="s">
        <v>1035</v>
      </c>
      <c r="F136" s="104" t="s">
        <v>27</v>
      </c>
      <c r="G136" s="106">
        <v>15412</v>
      </c>
      <c r="H136" s="109">
        <v>45471</v>
      </c>
    </row>
    <row r="137" spans="1:8" x14ac:dyDescent="0.3">
      <c r="A137" s="104" t="s">
        <v>1161</v>
      </c>
      <c r="B137" s="104" t="s">
        <v>943</v>
      </c>
      <c r="C137" s="104" t="s">
        <v>760</v>
      </c>
      <c r="D137" s="104" t="s">
        <v>1162</v>
      </c>
      <c r="E137" s="104" t="s">
        <v>1048</v>
      </c>
      <c r="F137" s="104" t="s">
        <v>27</v>
      </c>
      <c r="G137" s="106">
        <v>5400</v>
      </c>
      <c r="H137" s="109">
        <v>45471</v>
      </c>
    </row>
    <row r="138" spans="1:8" x14ac:dyDescent="0.3">
      <c r="A138" s="104" t="s">
        <v>1163</v>
      </c>
      <c r="B138" s="104" t="s">
        <v>943</v>
      </c>
      <c r="C138" s="104" t="s">
        <v>760</v>
      </c>
      <c r="D138" s="104" t="s">
        <v>1162</v>
      </c>
      <c r="E138" s="104" t="s">
        <v>950</v>
      </c>
      <c r="F138" s="104" t="s">
        <v>27</v>
      </c>
      <c r="G138" s="106">
        <v>3108</v>
      </c>
      <c r="H138" s="109">
        <v>45471</v>
      </c>
    </row>
    <row r="139" spans="1:8" x14ac:dyDescent="0.3">
      <c r="A139" s="104" t="s">
        <v>1164</v>
      </c>
      <c r="B139" s="104" t="s">
        <v>925</v>
      </c>
      <c r="C139" s="104" t="s">
        <v>1165</v>
      </c>
      <c r="D139" s="104" t="s">
        <v>1166</v>
      </c>
      <c r="E139" s="104" t="s">
        <v>956</v>
      </c>
      <c r="F139" s="104" t="s">
        <v>34</v>
      </c>
      <c r="G139" s="106">
        <v>60000</v>
      </c>
      <c r="H139" s="109">
        <v>45471</v>
      </c>
    </row>
    <row r="140" spans="1:8" x14ac:dyDescent="0.3">
      <c r="A140" s="104" t="s">
        <v>1167</v>
      </c>
      <c r="B140" s="104" t="s">
        <v>925</v>
      </c>
      <c r="C140" s="104" t="s">
        <v>1165</v>
      </c>
      <c r="D140" s="104" t="s">
        <v>1166</v>
      </c>
      <c r="E140" s="104" t="s">
        <v>950</v>
      </c>
      <c r="F140" s="104" t="s">
        <v>34</v>
      </c>
      <c r="G140" s="106">
        <v>42000</v>
      </c>
      <c r="H140" s="109">
        <v>45471</v>
      </c>
    </row>
    <row r="141" spans="1:8" x14ac:dyDescent="0.3">
      <c r="A141" s="104" t="s">
        <v>1168</v>
      </c>
      <c r="B141" s="104" t="s">
        <v>925</v>
      </c>
      <c r="C141" s="104" t="s">
        <v>1165</v>
      </c>
      <c r="D141" s="104" t="s">
        <v>1166</v>
      </c>
      <c r="E141" s="104" t="s">
        <v>950</v>
      </c>
      <c r="F141" s="104" t="s">
        <v>34</v>
      </c>
      <c r="G141" s="106">
        <v>27000</v>
      </c>
      <c r="H141" s="109">
        <v>45471</v>
      </c>
    </row>
    <row r="142" spans="1:8" x14ac:dyDescent="0.3">
      <c r="A142" s="104" t="s">
        <v>1169</v>
      </c>
      <c r="B142" s="104" t="s">
        <v>987</v>
      </c>
      <c r="C142" s="104" t="s">
        <v>1170</v>
      </c>
      <c r="D142" s="104" t="s">
        <v>1171</v>
      </c>
      <c r="E142" s="104" t="s">
        <v>952</v>
      </c>
      <c r="F142" s="104" t="s">
        <v>21</v>
      </c>
      <c r="G142" s="106">
        <v>174000</v>
      </c>
      <c r="H142" s="109">
        <v>45471</v>
      </c>
    </row>
    <row r="143" spans="1:8" x14ac:dyDescent="0.3">
      <c r="A143" s="104" t="s">
        <v>1172</v>
      </c>
      <c r="B143" s="104" t="s">
        <v>987</v>
      </c>
      <c r="C143" s="104" t="s">
        <v>1170</v>
      </c>
      <c r="D143" s="104" t="s">
        <v>1171</v>
      </c>
      <c r="E143" s="104" t="s">
        <v>956</v>
      </c>
      <c r="F143" s="104" t="s">
        <v>21</v>
      </c>
      <c r="G143" s="106">
        <v>42000</v>
      </c>
      <c r="H143" s="109">
        <v>45471</v>
      </c>
    </row>
    <row r="144" spans="1:8" x14ac:dyDescent="0.3">
      <c r="A144" s="104" t="s">
        <v>1173</v>
      </c>
      <c r="B144" s="104" t="s">
        <v>987</v>
      </c>
      <c r="C144" s="104" t="s">
        <v>1170</v>
      </c>
      <c r="D144" s="104" t="s">
        <v>1171</v>
      </c>
      <c r="E144" s="104" t="s">
        <v>920</v>
      </c>
      <c r="F144" s="104" t="s">
        <v>21</v>
      </c>
      <c r="G144" s="106">
        <v>2609</v>
      </c>
      <c r="H144" s="109">
        <v>45471</v>
      </c>
    </row>
    <row r="145" spans="1:8" x14ac:dyDescent="0.3">
      <c r="A145" s="104" t="s">
        <v>1174</v>
      </c>
      <c r="B145" s="104" t="s">
        <v>925</v>
      </c>
      <c r="C145" s="104" t="s">
        <v>1175</v>
      </c>
      <c r="D145" s="104" t="s">
        <v>1176</v>
      </c>
      <c r="E145" s="104" t="s">
        <v>941</v>
      </c>
      <c r="F145" s="104" t="s">
        <v>27</v>
      </c>
      <c r="G145" s="106">
        <v>3300</v>
      </c>
      <c r="H145" s="109">
        <v>45471</v>
      </c>
    </row>
    <row r="146" spans="1:8" x14ac:dyDescent="0.3">
      <c r="A146" s="104" t="s">
        <v>1177</v>
      </c>
      <c r="B146" s="104" t="s">
        <v>1080</v>
      </c>
      <c r="C146" s="104" t="s">
        <v>1178</v>
      </c>
      <c r="D146" s="104" t="s">
        <v>1179</v>
      </c>
      <c r="E146" s="104" t="s">
        <v>971</v>
      </c>
      <c r="F146" s="104" t="s">
        <v>41</v>
      </c>
      <c r="G146" s="106">
        <v>19440</v>
      </c>
      <c r="H146" s="109">
        <v>45471</v>
      </c>
    </row>
    <row r="147" spans="1:8" x14ac:dyDescent="0.3">
      <c r="A147" s="104" t="s">
        <v>1180</v>
      </c>
      <c r="B147" s="104" t="s">
        <v>1080</v>
      </c>
      <c r="C147" s="104" t="s">
        <v>1178</v>
      </c>
      <c r="D147" s="104" t="s">
        <v>1179</v>
      </c>
      <c r="E147" s="104" t="s">
        <v>936</v>
      </c>
      <c r="F147" s="104" t="s">
        <v>41</v>
      </c>
      <c r="G147" s="106">
        <v>15840</v>
      </c>
      <c r="H147" s="109">
        <v>45471</v>
      </c>
    </row>
    <row r="148" spans="1:8" x14ac:dyDescent="0.3">
      <c r="A148" s="104" t="s">
        <v>1181</v>
      </c>
      <c r="B148" s="104" t="s">
        <v>1080</v>
      </c>
      <c r="C148" s="104" t="s">
        <v>1178</v>
      </c>
      <c r="D148" s="104" t="s">
        <v>1182</v>
      </c>
      <c r="E148" s="104" t="s">
        <v>964</v>
      </c>
      <c r="F148" s="104" t="s">
        <v>41</v>
      </c>
      <c r="G148" s="106">
        <v>10800</v>
      </c>
      <c r="H148" s="109">
        <v>45471</v>
      </c>
    </row>
    <row r="149" spans="1:8" x14ac:dyDescent="0.3">
      <c r="A149" s="104" t="s">
        <v>1183</v>
      </c>
      <c r="B149" s="104" t="s">
        <v>1080</v>
      </c>
      <c r="C149" s="104" t="s">
        <v>1178</v>
      </c>
      <c r="D149" s="104" t="s">
        <v>1182</v>
      </c>
      <c r="E149" s="104" t="s">
        <v>936</v>
      </c>
      <c r="F149" s="104" t="s">
        <v>41</v>
      </c>
      <c r="G149" s="106">
        <v>7920</v>
      </c>
      <c r="H149" s="109">
        <v>45471</v>
      </c>
    </row>
    <row r="150" spans="1:8" x14ac:dyDescent="0.3">
      <c r="A150" s="104" t="s">
        <v>1184</v>
      </c>
      <c r="B150" s="104" t="s">
        <v>1080</v>
      </c>
      <c r="C150" s="104" t="s">
        <v>1178</v>
      </c>
      <c r="D150" s="104" t="s">
        <v>1182</v>
      </c>
      <c r="E150" s="104" t="s">
        <v>1071</v>
      </c>
      <c r="F150" s="104" t="s">
        <v>41</v>
      </c>
      <c r="G150" s="106">
        <v>2160</v>
      </c>
      <c r="H150" s="109">
        <v>45471</v>
      </c>
    </row>
    <row r="151" spans="1:8" x14ac:dyDescent="0.3">
      <c r="A151" s="104" t="s">
        <v>1185</v>
      </c>
      <c r="B151" s="104" t="s">
        <v>1080</v>
      </c>
      <c r="C151" s="104" t="s">
        <v>1178</v>
      </c>
      <c r="D151" s="104" t="s">
        <v>1179</v>
      </c>
      <c r="E151" s="104" t="s">
        <v>1071</v>
      </c>
      <c r="F151" s="104" t="s">
        <v>41</v>
      </c>
      <c r="G151" s="106">
        <v>1440</v>
      </c>
      <c r="H151" s="109">
        <v>45471</v>
      </c>
    </row>
    <row r="152" spans="1:8" x14ac:dyDescent="0.3">
      <c r="A152" s="104" t="s">
        <v>1186</v>
      </c>
      <c r="B152" s="104" t="s">
        <v>1080</v>
      </c>
      <c r="C152" s="104" t="s">
        <v>1178</v>
      </c>
      <c r="D152" s="104" t="s">
        <v>1182</v>
      </c>
      <c r="E152" s="104" t="s">
        <v>920</v>
      </c>
      <c r="F152" s="104" t="s">
        <v>41</v>
      </c>
      <c r="G152" s="106">
        <v>1063</v>
      </c>
      <c r="H152" s="109">
        <v>45471</v>
      </c>
    </row>
    <row r="153" spans="1:8" x14ac:dyDescent="0.3">
      <c r="A153" s="104" t="s">
        <v>1187</v>
      </c>
      <c r="B153" s="104" t="s">
        <v>1188</v>
      </c>
      <c r="C153" s="104" t="s">
        <v>1189</v>
      </c>
      <c r="D153" s="104" t="s">
        <v>1190</v>
      </c>
      <c r="E153" s="104" t="s">
        <v>954</v>
      </c>
      <c r="F153" s="104" t="s">
        <v>66</v>
      </c>
      <c r="G153" s="106">
        <v>58148.4</v>
      </c>
      <c r="H153" s="109">
        <v>45471</v>
      </c>
    </row>
    <row r="154" spans="1:8" x14ac:dyDescent="0.3">
      <c r="A154" s="104" t="s">
        <v>1191</v>
      </c>
      <c r="B154" s="104" t="s">
        <v>1188</v>
      </c>
      <c r="C154" s="104" t="s">
        <v>1189</v>
      </c>
      <c r="D154" s="104" t="s">
        <v>1190</v>
      </c>
      <c r="E154" s="104" t="s">
        <v>966</v>
      </c>
      <c r="F154" s="104" t="s">
        <v>66</v>
      </c>
      <c r="G154" s="106">
        <v>25354.2</v>
      </c>
      <c r="H154" s="109">
        <v>45471</v>
      </c>
    </row>
    <row r="155" spans="1:8" x14ac:dyDescent="0.3">
      <c r="A155" s="104" t="s">
        <v>1192</v>
      </c>
      <c r="B155" s="104" t="s">
        <v>1188</v>
      </c>
      <c r="C155" s="104" t="s">
        <v>1189</v>
      </c>
      <c r="D155" s="104" t="s">
        <v>1190</v>
      </c>
      <c r="E155" s="104" t="s">
        <v>964</v>
      </c>
      <c r="F155" s="104" t="s">
        <v>66</v>
      </c>
      <c r="G155" s="106">
        <v>17434.2</v>
      </c>
      <c r="H155" s="109">
        <v>45471</v>
      </c>
    </row>
    <row r="156" spans="1:8" x14ac:dyDescent="0.3">
      <c r="A156" s="104" t="s">
        <v>1193</v>
      </c>
      <c r="B156" s="104" t="s">
        <v>1188</v>
      </c>
      <c r="C156" s="104" t="s">
        <v>1189</v>
      </c>
      <c r="D156" s="104" t="s">
        <v>1190</v>
      </c>
      <c r="E156" s="104" t="s">
        <v>980</v>
      </c>
      <c r="F156" s="104" t="s">
        <v>66</v>
      </c>
      <c r="G156" s="106">
        <v>1140</v>
      </c>
      <c r="H156" s="109">
        <v>45471</v>
      </c>
    </row>
    <row r="157" spans="1:8" x14ac:dyDescent="0.3">
      <c r="A157" s="104" t="s">
        <v>1194</v>
      </c>
      <c r="B157" s="104" t="s">
        <v>943</v>
      </c>
      <c r="C157" s="104" t="s">
        <v>1195</v>
      </c>
      <c r="D157" s="104" t="s">
        <v>1196</v>
      </c>
      <c r="E157" s="104" t="s">
        <v>932</v>
      </c>
      <c r="F157" s="104" t="s">
        <v>66</v>
      </c>
      <c r="G157" s="106">
        <v>137201.01</v>
      </c>
      <c r="H157" s="109">
        <v>45471</v>
      </c>
    </row>
    <row r="158" spans="1:8" x14ac:dyDescent="0.3">
      <c r="A158" s="104" t="s">
        <v>1197</v>
      </c>
      <c r="B158" s="104" t="s">
        <v>943</v>
      </c>
      <c r="C158" s="104" t="s">
        <v>1198</v>
      </c>
      <c r="D158" s="104" t="s">
        <v>1199</v>
      </c>
      <c r="E158" s="104" t="s">
        <v>968</v>
      </c>
      <c r="F158" s="104" t="s">
        <v>21</v>
      </c>
      <c r="G158" s="106">
        <v>3593</v>
      </c>
      <c r="H158" s="109">
        <v>45471</v>
      </c>
    </row>
    <row r="159" spans="1:8" x14ac:dyDescent="0.3">
      <c r="A159" s="104" t="s">
        <v>1200</v>
      </c>
      <c r="B159" s="104" t="s">
        <v>925</v>
      </c>
      <c r="C159" s="104" t="s">
        <v>1201</v>
      </c>
      <c r="D159" s="104" t="s">
        <v>1202</v>
      </c>
      <c r="E159" s="104" t="s">
        <v>1011</v>
      </c>
      <c r="F159" s="104" t="s">
        <v>21</v>
      </c>
      <c r="G159" s="106">
        <v>77676</v>
      </c>
      <c r="H159" s="109">
        <v>45471</v>
      </c>
    </row>
    <row r="160" spans="1:8" x14ac:dyDescent="0.3">
      <c r="A160" s="104" t="s">
        <v>1203</v>
      </c>
      <c r="B160" s="104" t="s">
        <v>938</v>
      </c>
      <c r="C160" s="104" t="s">
        <v>1201</v>
      </c>
      <c r="D160" s="104" t="s">
        <v>1204</v>
      </c>
      <c r="E160" s="104" t="s">
        <v>964</v>
      </c>
      <c r="F160" s="104" t="s">
        <v>21</v>
      </c>
      <c r="G160" s="106">
        <v>39420</v>
      </c>
      <c r="H160" s="109">
        <v>45471</v>
      </c>
    </row>
    <row r="161" spans="1:8" x14ac:dyDescent="0.3">
      <c r="A161" s="104" t="s">
        <v>1205</v>
      </c>
      <c r="B161" s="104" t="s">
        <v>925</v>
      </c>
      <c r="C161" s="104" t="s">
        <v>1201</v>
      </c>
      <c r="D161" s="104" t="s">
        <v>1206</v>
      </c>
      <c r="E161" s="104" t="s">
        <v>954</v>
      </c>
      <c r="F161" s="104" t="s">
        <v>21</v>
      </c>
      <c r="G161" s="106">
        <v>38629</v>
      </c>
      <c r="H161" s="109">
        <v>45471</v>
      </c>
    </row>
    <row r="162" spans="1:8" x14ac:dyDescent="0.3">
      <c r="A162" s="104" t="s">
        <v>1207</v>
      </c>
      <c r="B162" s="104" t="s">
        <v>925</v>
      </c>
      <c r="C162" s="104" t="s">
        <v>1201</v>
      </c>
      <c r="D162" s="104" t="s">
        <v>1202</v>
      </c>
      <c r="E162" s="104" t="s">
        <v>954</v>
      </c>
      <c r="F162" s="104" t="s">
        <v>21</v>
      </c>
      <c r="G162" s="106">
        <v>24000</v>
      </c>
      <c r="H162" s="109">
        <v>45471</v>
      </c>
    </row>
    <row r="163" spans="1:8" x14ac:dyDescent="0.3">
      <c r="A163" s="104" t="s">
        <v>1208</v>
      </c>
      <c r="B163" s="104" t="s">
        <v>925</v>
      </c>
      <c r="C163" s="104" t="s">
        <v>1201</v>
      </c>
      <c r="D163" s="104" t="s">
        <v>1206</v>
      </c>
      <c r="E163" s="104" t="s">
        <v>946</v>
      </c>
      <c r="F163" s="104" t="s">
        <v>21</v>
      </c>
      <c r="G163" s="106">
        <v>22200</v>
      </c>
      <c r="H163" s="109">
        <v>45471</v>
      </c>
    </row>
    <row r="164" spans="1:8" x14ac:dyDescent="0.3">
      <c r="A164" s="104" t="s">
        <v>1209</v>
      </c>
      <c r="B164" s="104" t="s">
        <v>925</v>
      </c>
      <c r="C164" s="104" t="s">
        <v>1201</v>
      </c>
      <c r="D164" s="104" t="s">
        <v>1202</v>
      </c>
      <c r="E164" s="104" t="s">
        <v>978</v>
      </c>
      <c r="F164" s="104" t="s">
        <v>21</v>
      </c>
      <c r="G164" s="106">
        <v>7500</v>
      </c>
      <c r="H164" s="109">
        <v>45471</v>
      </c>
    </row>
    <row r="165" spans="1:8" x14ac:dyDescent="0.3">
      <c r="A165" s="104" t="s">
        <v>1210</v>
      </c>
      <c r="B165" s="104" t="s">
        <v>925</v>
      </c>
      <c r="C165" s="104" t="s">
        <v>1201</v>
      </c>
      <c r="D165" s="104" t="s">
        <v>1206</v>
      </c>
      <c r="E165" s="104" t="s">
        <v>946</v>
      </c>
      <c r="F165" s="104" t="s">
        <v>21</v>
      </c>
      <c r="G165" s="106">
        <v>7200</v>
      </c>
      <c r="H165" s="109">
        <v>45471</v>
      </c>
    </row>
    <row r="166" spans="1:8" x14ac:dyDescent="0.3">
      <c r="A166" s="265" t="s">
        <v>1211</v>
      </c>
      <c r="B166" s="265" t="s">
        <v>925</v>
      </c>
      <c r="C166" s="265" t="s">
        <v>1201</v>
      </c>
      <c r="D166" s="265" t="s">
        <v>1202</v>
      </c>
      <c r="E166" s="265" t="s">
        <v>1212</v>
      </c>
      <c r="F166" s="265" t="s">
        <v>21</v>
      </c>
      <c r="G166" s="266">
        <v>2880</v>
      </c>
      <c r="H166" s="267">
        <v>45471</v>
      </c>
    </row>
    <row r="167" spans="1:8" x14ac:dyDescent="0.3">
      <c r="A167" s="256" t="s">
        <v>1213</v>
      </c>
      <c r="B167" s="257" t="s">
        <v>925</v>
      </c>
      <c r="C167" s="258" t="s">
        <v>1214</v>
      </c>
      <c r="D167" s="259" t="s">
        <v>1215</v>
      </c>
      <c r="E167" s="258" t="s">
        <v>1216</v>
      </c>
      <c r="F167" s="260" t="s">
        <v>27</v>
      </c>
      <c r="G167" s="261">
        <v>25771</v>
      </c>
      <c r="H167" s="262">
        <v>45622</v>
      </c>
    </row>
    <row r="168" spans="1:8" x14ac:dyDescent="0.3">
      <c r="A168" s="256" t="s">
        <v>1217</v>
      </c>
      <c r="B168" s="257" t="s">
        <v>925</v>
      </c>
      <c r="C168" s="258" t="s">
        <v>1214</v>
      </c>
      <c r="D168" s="259" t="s">
        <v>1215</v>
      </c>
      <c r="E168" s="258" t="s">
        <v>1218</v>
      </c>
      <c r="F168" s="260" t="s">
        <v>27</v>
      </c>
      <c r="G168" s="261">
        <v>3099</v>
      </c>
      <c r="H168" s="262">
        <v>45622</v>
      </c>
    </row>
    <row r="169" spans="1:8" x14ac:dyDescent="0.3">
      <c r="A169" s="256" t="s">
        <v>1219</v>
      </c>
      <c r="B169" s="257" t="s">
        <v>925</v>
      </c>
      <c r="C169" s="258" t="s">
        <v>1214</v>
      </c>
      <c r="D169" s="259" t="s">
        <v>1215</v>
      </c>
      <c r="E169" s="258" t="s">
        <v>1220</v>
      </c>
      <c r="F169" s="260" t="s">
        <v>27</v>
      </c>
      <c r="G169" s="261">
        <v>8400</v>
      </c>
      <c r="H169" s="262">
        <v>45622</v>
      </c>
    </row>
    <row r="170" spans="1:8" x14ac:dyDescent="0.3">
      <c r="A170" s="256" t="s">
        <v>1221</v>
      </c>
      <c r="B170" s="257" t="s">
        <v>925</v>
      </c>
      <c r="C170" s="258" t="s">
        <v>1214</v>
      </c>
      <c r="D170" s="259" t="s">
        <v>1222</v>
      </c>
      <c r="E170" s="258" t="s">
        <v>1216</v>
      </c>
      <c r="F170" s="260" t="s">
        <v>27</v>
      </c>
      <c r="G170" s="261">
        <v>5000</v>
      </c>
      <c r="H170" s="262">
        <v>45622</v>
      </c>
    </row>
    <row r="171" spans="1:8" ht="28.8" x14ac:dyDescent="0.3">
      <c r="A171" s="256" t="s">
        <v>1223</v>
      </c>
      <c r="B171" s="257" t="s">
        <v>925</v>
      </c>
      <c r="C171" s="258" t="s">
        <v>1214</v>
      </c>
      <c r="D171" s="259" t="s">
        <v>1224</v>
      </c>
      <c r="E171" s="258" t="s">
        <v>1216</v>
      </c>
      <c r="F171" s="260" t="s">
        <v>27</v>
      </c>
      <c r="G171" s="261">
        <v>50490</v>
      </c>
      <c r="H171" s="262">
        <v>45622</v>
      </c>
    </row>
    <row r="172" spans="1:8" ht="28.8" x14ac:dyDescent="0.3">
      <c r="A172" s="256" t="s">
        <v>1225</v>
      </c>
      <c r="B172" s="257" t="s">
        <v>925</v>
      </c>
      <c r="C172" s="258" t="s">
        <v>1214</v>
      </c>
      <c r="D172" s="259" t="s">
        <v>1224</v>
      </c>
      <c r="E172" s="258" t="s">
        <v>1220</v>
      </c>
      <c r="F172" s="260" t="s">
        <v>27</v>
      </c>
      <c r="G172" s="261">
        <v>9900</v>
      </c>
      <c r="H172" s="262">
        <v>45622</v>
      </c>
    </row>
    <row r="173" spans="1:8" x14ac:dyDescent="0.3">
      <c r="A173" s="256" t="s">
        <v>1226</v>
      </c>
      <c r="B173" s="257" t="s">
        <v>925</v>
      </c>
      <c r="C173" s="258" t="s">
        <v>1214</v>
      </c>
      <c r="D173" s="259" t="s">
        <v>1227</v>
      </c>
      <c r="E173" s="258" t="s">
        <v>1216</v>
      </c>
      <c r="F173" s="260" t="s">
        <v>27</v>
      </c>
      <c r="G173" s="261">
        <v>106920</v>
      </c>
      <c r="H173" s="262">
        <v>45622</v>
      </c>
    </row>
    <row r="174" spans="1:8" x14ac:dyDescent="0.3">
      <c r="A174" s="256" t="s">
        <v>1228</v>
      </c>
      <c r="B174" s="257" t="s">
        <v>925</v>
      </c>
      <c r="C174" s="258" t="s">
        <v>1214</v>
      </c>
      <c r="D174" s="259" t="s">
        <v>1227</v>
      </c>
      <c r="E174" s="258" t="s">
        <v>1220</v>
      </c>
      <c r="F174" s="260" t="s">
        <v>27</v>
      </c>
      <c r="G174" s="261">
        <v>3528</v>
      </c>
      <c r="H174" s="262">
        <v>45622</v>
      </c>
    </row>
    <row r="175" spans="1:8" x14ac:dyDescent="0.3">
      <c r="A175" s="256" t="s">
        <v>1229</v>
      </c>
      <c r="B175" s="257" t="s">
        <v>925</v>
      </c>
      <c r="C175" s="258" t="s">
        <v>1165</v>
      </c>
      <c r="D175" s="259" t="s">
        <v>1166</v>
      </c>
      <c r="E175" s="258" t="s">
        <v>1216</v>
      </c>
      <c r="F175" s="260" t="s">
        <v>34</v>
      </c>
      <c r="G175" s="261">
        <v>5722</v>
      </c>
      <c r="H175" s="262">
        <v>45622</v>
      </c>
    </row>
    <row r="176" spans="1:8" x14ac:dyDescent="0.3">
      <c r="A176" s="256" t="s">
        <v>1230</v>
      </c>
      <c r="B176" s="257" t="s">
        <v>943</v>
      </c>
      <c r="C176" s="258" t="s">
        <v>760</v>
      </c>
      <c r="D176" s="259" t="s">
        <v>1162</v>
      </c>
      <c r="E176" s="258" t="s">
        <v>1216</v>
      </c>
      <c r="F176" s="260" t="s">
        <v>27</v>
      </c>
      <c r="G176" s="261">
        <v>24300</v>
      </c>
      <c r="H176" s="262">
        <v>45622</v>
      </c>
    </row>
    <row r="177" spans="1:8" x14ac:dyDescent="0.3">
      <c r="A177" s="256" t="s">
        <v>1231</v>
      </c>
      <c r="B177" s="257" t="s">
        <v>943</v>
      </c>
      <c r="C177" s="258" t="s">
        <v>760</v>
      </c>
      <c r="D177" s="259" t="s">
        <v>1232</v>
      </c>
      <c r="E177" s="258" t="s">
        <v>1216</v>
      </c>
      <c r="F177" s="260" t="s">
        <v>27</v>
      </c>
      <c r="G177" s="261">
        <v>62500</v>
      </c>
      <c r="H177" s="262">
        <v>45622</v>
      </c>
    </row>
    <row r="178" spans="1:8" ht="15" x14ac:dyDescent="0.35">
      <c r="A178" s="256" t="s">
        <v>1233</v>
      </c>
      <c r="B178" s="257" t="s">
        <v>943</v>
      </c>
      <c r="C178" s="263" t="s">
        <v>1234</v>
      </c>
      <c r="D178" s="264" t="s">
        <v>1235</v>
      </c>
      <c r="E178" s="256" t="s">
        <v>1216</v>
      </c>
      <c r="F178" s="260" t="s">
        <v>66</v>
      </c>
      <c r="G178" s="261">
        <v>80160</v>
      </c>
      <c r="H178" s="262">
        <v>45622</v>
      </c>
    </row>
    <row r="179" spans="1:8" ht="15" x14ac:dyDescent="0.35">
      <c r="A179" s="256" t="s">
        <v>1236</v>
      </c>
      <c r="B179" s="257" t="s">
        <v>943</v>
      </c>
      <c r="C179" s="263" t="s">
        <v>1234</v>
      </c>
      <c r="D179" s="264" t="s">
        <v>1237</v>
      </c>
      <c r="E179" s="256" t="s">
        <v>1216</v>
      </c>
      <c r="F179" s="260" t="s">
        <v>66</v>
      </c>
      <c r="G179" s="261">
        <v>89040</v>
      </c>
      <c r="H179" s="262">
        <v>45622</v>
      </c>
    </row>
    <row r="180" spans="1:8" x14ac:dyDescent="0.3">
      <c r="A180" s="256" t="s">
        <v>1238</v>
      </c>
      <c r="B180" s="257" t="s">
        <v>943</v>
      </c>
      <c r="C180" s="258" t="s">
        <v>760</v>
      </c>
      <c r="D180" s="259" t="s">
        <v>1158</v>
      </c>
      <c r="E180" s="258" t="s">
        <v>1216</v>
      </c>
      <c r="F180" s="260" t="s">
        <v>27</v>
      </c>
      <c r="G180" s="261">
        <v>24300</v>
      </c>
      <c r="H180" s="262">
        <v>45622</v>
      </c>
    </row>
    <row r="181" spans="1:8" x14ac:dyDescent="0.3">
      <c r="A181" s="256" t="s">
        <v>1239</v>
      </c>
      <c r="B181" s="257" t="s">
        <v>943</v>
      </c>
      <c r="C181" s="258" t="s">
        <v>760</v>
      </c>
      <c r="D181" s="259" t="s">
        <v>1155</v>
      </c>
      <c r="E181" s="258" t="s">
        <v>1216</v>
      </c>
      <c r="F181" s="260" t="s">
        <v>27</v>
      </c>
      <c r="G181" s="261">
        <v>55687.5</v>
      </c>
      <c r="H181" s="262">
        <v>45622</v>
      </c>
    </row>
    <row r="182" spans="1:8" x14ac:dyDescent="0.3">
      <c r="A182" s="256" t="s">
        <v>1240</v>
      </c>
      <c r="B182" s="257" t="s">
        <v>943</v>
      </c>
      <c r="C182" s="258" t="s">
        <v>1241</v>
      </c>
      <c r="D182" s="259" t="s">
        <v>1242</v>
      </c>
      <c r="E182" s="258" t="s">
        <v>1216</v>
      </c>
      <c r="F182" s="260" t="s">
        <v>66</v>
      </c>
      <c r="G182" s="261">
        <v>210000</v>
      </c>
      <c r="H182" s="262">
        <v>45622</v>
      </c>
    </row>
    <row r="183" spans="1:8" x14ac:dyDescent="0.3">
      <c r="A183" s="256" t="s">
        <v>1243</v>
      </c>
      <c r="B183" s="257" t="s">
        <v>961</v>
      </c>
      <c r="C183" s="258" t="s">
        <v>1244</v>
      </c>
      <c r="D183" s="259" t="s">
        <v>1245</v>
      </c>
      <c r="E183" s="258" t="s">
        <v>1216</v>
      </c>
      <c r="F183" s="260" t="s">
        <v>66</v>
      </c>
      <c r="G183" s="261">
        <v>4877</v>
      </c>
      <c r="H183" s="262">
        <v>45622</v>
      </c>
    </row>
    <row r="184" spans="1:8" x14ac:dyDescent="0.3">
      <c r="A184" s="256" t="s">
        <v>1246</v>
      </c>
      <c r="B184" s="257" t="s">
        <v>961</v>
      </c>
      <c r="C184" s="258" t="s">
        <v>992</v>
      </c>
      <c r="D184" s="259" t="s">
        <v>993</v>
      </c>
      <c r="E184" s="258" t="s">
        <v>1247</v>
      </c>
      <c r="F184" s="260" t="s">
        <v>66</v>
      </c>
      <c r="G184" s="261">
        <v>6590</v>
      </c>
      <c r="H184" s="262">
        <v>45622</v>
      </c>
    </row>
    <row r="185" spans="1:8" x14ac:dyDescent="0.3">
      <c r="A185" s="256" t="s">
        <v>1248</v>
      </c>
      <c r="B185" s="257" t="s">
        <v>961</v>
      </c>
      <c r="C185" s="258" t="s">
        <v>1244</v>
      </c>
      <c r="D185" s="259" t="s">
        <v>1249</v>
      </c>
      <c r="E185" s="258" t="s">
        <v>1216</v>
      </c>
      <c r="F185" s="260" t="s">
        <v>66</v>
      </c>
      <c r="G185" s="261">
        <v>5473</v>
      </c>
      <c r="H185" s="262">
        <v>45622</v>
      </c>
    </row>
    <row r="186" spans="1:8" x14ac:dyDescent="0.3">
      <c r="A186" s="256" t="s">
        <v>1250</v>
      </c>
      <c r="B186" s="257" t="s">
        <v>925</v>
      </c>
      <c r="C186" s="258" t="s">
        <v>1251</v>
      </c>
      <c r="D186" s="259" t="s">
        <v>1252</v>
      </c>
      <c r="E186" s="258" t="s">
        <v>1216</v>
      </c>
      <c r="F186" s="260" t="s">
        <v>21</v>
      </c>
      <c r="G186" s="261">
        <v>8072</v>
      </c>
      <c r="H186" s="262">
        <v>45622</v>
      </c>
    </row>
    <row r="187" spans="1:8" x14ac:dyDescent="0.3">
      <c r="A187" s="256" t="s">
        <v>1253</v>
      </c>
      <c r="B187" s="257" t="s">
        <v>925</v>
      </c>
      <c r="C187" s="258" t="s">
        <v>1251</v>
      </c>
      <c r="D187" s="259" t="s">
        <v>1252</v>
      </c>
      <c r="E187" s="258" t="s">
        <v>1247</v>
      </c>
      <c r="F187" s="260" t="s">
        <v>21</v>
      </c>
      <c r="G187" s="261">
        <v>16156.32</v>
      </c>
      <c r="H187" s="262">
        <v>45622</v>
      </c>
    </row>
    <row r="188" spans="1:8" x14ac:dyDescent="0.3">
      <c r="A188" s="256" t="s">
        <v>1254</v>
      </c>
      <c r="B188" s="257" t="s">
        <v>1080</v>
      </c>
      <c r="C188" s="258" t="s">
        <v>1255</v>
      </c>
      <c r="D188" s="259" t="s">
        <v>1256</v>
      </c>
      <c r="E188" s="258" t="s">
        <v>1216</v>
      </c>
      <c r="F188" s="260" t="s">
        <v>27</v>
      </c>
      <c r="G188" s="261">
        <v>2867</v>
      </c>
      <c r="H188" s="262">
        <v>45622</v>
      </c>
    </row>
    <row r="189" spans="1:8" x14ac:dyDescent="0.3">
      <c r="A189" s="256" t="s">
        <v>1257</v>
      </c>
      <c r="B189" s="257" t="s">
        <v>1080</v>
      </c>
      <c r="C189" s="258" t="s">
        <v>1255</v>
      </c>
      <c r="D189" s="259" t="s">
        <v>1256</v>
      </c>
      <c r="E189" s="258" t="s">
        <v>1220</v>
      </c>
      <c r="F189" s="260" t="s">
        <v>27</v>
      </c>
      <c r="G189" s="261">
        <v>6588</v>
      </c>
      <c r="H189" s="262">
        <v>45622</v>
      </c>
    </row>
    <row r="190" spans="1:8" x14ac:dyDescent="0.3">
      <c r="A190" s="256" t="s">
        <v>1258</v>
      </c>
      <c r="B190" s="257" t="s">
        <v>1080</v>
      </c>
      <c r="C190" s="258" t="s">
        <v>1255</v>
      </c>
      <c r="D190" s="259" t="s">
        <v>1256</v>
      </c>
      <c r="E190" s="258" t="s">
        <v>1220</v>
      </c>
      <c r="F190" s="260" t="s">
        <v>27</v>
      </c>
      <c r="G190" s="261">
        <v>4513</v>
      </c>
      <c r="H190" s="262">
        <v>45622</v>
      </c>
    </row>
    <row r="191" spans="1:8" x14ac:dyDescent="0.3">
      <c r="A191" s="256" t="s">
        <v>1259</v>
      </c>
      <c r="B191" s="257" t="s">
        <v>1080</v>
      </c>
      <c r="C191" s="258" t="s">
        <v>1255</v>
      </c>
      <c r="D191" s="259" t="s">
        <v>1256</v>
      </c>
      <c r="E191" s="258" t="s">
        <v>1220</v>
      </c>
      <c r="F191" s="260" t="s">
        <v>27</v>
      </c>
      <c r="G191" s="261">
        <v>3456</v>
      </c>
      <c r="H191" s="262">
        <v>45622</v>
      </c>
    </row>
    <row r="192" spans="1:8" x14ac:dyDescent="0.3">
      <c r="A192" s="256" t="s">
        <v>1260</v>
      </c>
      <c r="B192" s="257" t="s">
        <v>943</v>
      </c>
      <c r="C192" s="258" t="s">
        <v>1261</v>
      </c>
      <c r="D192" s="259" t="s">
        <v>1262</v>
      </c>
      <c r="E192" s="258" t="s">
        <v>1216</v>
      </c>
      <c r="F192" s="260" t="s">
        <v>34</v>
      </c>
      <c r="G192" s="261">
        <v>5081</v>
      </c>
      <c r="H192" s="262">
        <v>45622</v>
      </c>
    </row>
    <row r="193" spans="1:8" x14ac:dyDescent="0.3">
      <c r="A193" s="256" t="s">
        <v>1263</v>
      </c>
      <c r="B193" s="257" t="s">
        <v>943</v>
      </c>
      <c r="C193" s="258" t="s">
        <v>1195</v>
      </c>
      <c r="D193" s="259" t="s">
        <v>1196</v>
      </c>
      <c r="E193" s="258" t="s">
        <v>1216</v>
      </c>
      <c r="F193" s="260" t="s">
        <v>66</v>
      </c>
      <c r="G193" s="261">
        <v>58464</v>
      </c>
      <c r="H193" s="262">
        <v>45622</v>
      </c>
    </row>
    <row r="194" spans="1:8" x14ac:dyDescent="0.3">
      <c r="A194" s="256" t="s">
        <v>1264</v>
      </c>
      <c r="B194" s="257" t="s">
        <v>1080</v>
      </c>
      <c r="C194" s="258" t="s">
        <v>1265</v>
      </c>
      <c r="D194" s="259" t="s">
        <v>1266</v>
      </c>
      <c r="E194" s="258" t="s">
        <v>1216</v>
      </c>
      <c r="F194" s="260" t="s">
        <v>27</v>
      </c>
      <c r="G194" s="261">
        <v>21696</v>
      </c>
      <c r="H194" s="262">
        <v>45622</v>
      </c>
    </row>
    <row r="195" spans="1:8" x14ac:dyDescent="0.3">
      <c r="A195" s="256" t="s">
        <v>1267</v>
      </c>
      <c r="B195" s="257" t="s">
        <v>1268</v>
      </c>
      <c r="C195" s="258" t="s">
        <v>1265</v>
      </c>
      <c r="D195" s="259" t="s">
        <v>1269</v>
      </c>
      <c r="E195" s="258" t="s">
        <v>1216</v>
      </c>
      <c r="F195" s="260" t="s">
        <v>27</v>
      </c>
      <c r="G195" s="261">
        <v>1357</v>
      </c>
      <c r="H195" s="262">
        <v>45622</v>
      </c>
    </row>
    <row r="196" spans="1:8" x14ac:dyDescent="0.3">
      <c r="A196" s="256" t="s">
        <v>1270</v>
      </c>
      <c r="B196" s="257" t="s">
        <v>1271</v>
      </c>
      <c r="C196" s="258" t="s">
        <v>1265</v>
      </c>
      <c r="D196" s="259" t="s">
        <v>1272</v>
      </c>
      <c r="E196" s="258" t="s">
        <v>1216</v>
      </c>
      <c r="F196" s="260" t="s">
        <v>27</v>
      </c>
      <c r="G196" s="261">
        <v>3490</v>
      </c>
      <c r="H196" s="262">
        <v>45622</v>
      </c>
    </row>
    <row r="197" spans="1:8" x14ac:dyDescent="0.3">
      <c r="A197" s="256" t="s">
        <v>1273</v>
      </c>
      <c r="B197" s="257" t="s">
        <v>987</v>
      </c>
      <c r="C197" s="258" t="s">
        <v>1274</v>
      </c>
      <c r="D197" s="259" t="s">
        <v>1275</v>
      </c>
      <c r="E197" s="258" t="s">
        <v>1216</v>
      </c>
      <c r="F197" s="260" t="s">
        <v>27</v>
      </c>
      <c r="G197" s="261">
        <v>53647</v>
      </c>
      <c r="H197" s="262">
        <v>45622</v>
      </c>
    </row>
    <row r="198" spans="1:8" x14ac:dyDescent="0.3">
      <c r="A198" s="256" t="s">
        <v>1276</v>
      </c>
      <c r="B198" s="257" t="s">
        <v>987</v>
      </c>
      <c r="C198" s="258" t="s">
        <v>1277</v>
      </c>
      <c r="D198" s="259" t="s">
        <v>1278</v>
      </c>
      <c r="E198" s="258" t="s">
        <v>1220</v>
      </c>
      <c r="F198" s="260" t="s">
        <v>27</v>
      </c>
      <c r="G198" s="261">
        <v>63813</v>
      </c>
      <c r="H198" s="262">
        <v>45622</v>
      </c>
    </row>
    <row r="199" spans="1:8" x14ac:dyDescent="0.3">
      <c r="A199" s="256" t="s">
        <v>1279</v>
      </c>
      <c r="B199" s="257" t="s">
        <v>987</v>
      </c>
      <c r="C199" s="258" t="s">
        <v>1280</v>
      </c>
      <c r="D199" s="259" t="s">
        <v>1281</v>
      </c>
      <c r="E199" s="258" t="s">
        <v>1216</v>
      </c>
      <c r="F199" s="260" t="s">
        <v>27</v>
      </c>
      <c r="G199" s="261">
        <v>1440</v>
      </c>
      <c r="H199" s="262">
        <v>45622</v>
      </c>
    </row>
    <row r="200" spans="1:8" x14ac:dyDescent="0.3">
      <c r="A200" s="256" t="s">
        <v>1282</v>
      </c>
      <c r="B200" s="257" t="s">
        <v>987</v>
      </c>
      <c r="C200" s="258" t="s">
        <v>1280</v>
      </c>
      <c r="D200" s="259" t="s">
        <v>1281</v>
      </c>
      <c r="E200" s="258" t="s">
        <v>1220</v>
      </c>
      <c r="F200" s="260" t="s">
        <v>27</v>
      </c>
      <c r="G200" s="258">
        <v>146</v>
      </c>
      <c r="H200" s="262">
        <v>45622</v>
      </c>
    </row>
    <row r="201" spans="1:8" x14ac:dyDescent="0.3">
      <c r="A201" s="256" t="s">
        <v>1283</v>
      </c>
      <c r="B201" s="257" t="s">
        <v>987</v>
      </c>
      <c r="C201" s="258" t="s">
        <v>1280</v>
      </c>
      <c r="D201" s="259" t="s">
        <v>1281</v>
      </c>
      <c r="E201" s="258" t="s">
        <v>1220</v>
      </c>
      <c r="F201" s="260" t="s">
        <v>27</v>
      </c>
      <c r="G201" s="258">
        <v>963</v>
      </c>
      <c r="H201" s="262">
        <v>45622</v>
      </c>
    </row>
    <row r="202" spans="1:8" x14ac:dyDescent="0.3">
      <c r="A202" s="256" t="s">
        <v>1284</v>
      </c>
      <c r="B202" s="257" t="s">
        <v>987</v>
      </c>
      <c r="C202" s="258" t="s">
        <v>1280</v>
      </c>
      <c r="D202" s="259" t="s">
        <v>1281</v>
      </c>
      <c r="E202" s="258" t="s">
        <v>1220</v>
      </c>
      <c r="F202" s="260" t="s">
        <v>27</v>
      </c>
      <c r="G202" s="258">
        <v>95</v>
      </c>
      <c r="H202" s="262">
        <v>45622</v>
      </c>
    </row>
    <row r="203" spans="1:8" x14ac:dyDescent="0.3">
      <c r="A203" s="256" t="s">
        <v>1285</v>
      </c>
      <c r="B203" s="257" t="s">
        <v>987</v>
      </c>
      <c r="C203" s="258" t="s">
        <v>1280</v>
      </c>
      <c r="D203" s="259" t="s">
        <v>1281</v>
      </c>
      <c r="E203" s="258" t="s">
        <v>1220</v>
      </c>
      <c r="F203" s="260" t="s">
        <v>27</v>
      </c>
      <c r="G203" s="258">
        <v>269</v>
      </c>
      <c r="H203" s="262">
        <v>45622</v>
      </c>
    </row>
    <row r="204" spans="1:8" x14ac:dyDescent="0.3">
      <c r="A204" s="256" t="s">
        <v>1286</v>
      </c>
      <c r="B204" s="257" t="s">
        <v>1287</v>
      </c>
      <c r="C204" s="258" t="s">
        <v>1288</v>
      </c>
      <c r="D204" s="259" t="s">
        <v>1289</v>
      </c>
      <c r="E204" s="258" t="s">
        <v>1220</v>
      </c>
      <c r="F204" s="260" t="s">
        <v>41</v>
      </c>
      <c r="G204" s="261">
        <v>51671</v>
      </c>
      <c r="H204" s="262">
        <v>45622</v>
      </c>
    </row>
    <row r="205" spans="1:8" x14ac:dyDescent="0.3">
      <c r="A205" s="256" t="s">
        <v>1290</v>
      </c>
      <c r="B205" s="257" t="s">
        <v>987</v>
      </c>
      <c r="C205" s="258" t="s">
        <v>1288</v>
      </c>
      <c r="D205" s="259" t="s">
        <v>1291</v>
      </c>
      <c r="E205" s="258" t="s">
        <v>1220</v>
      </c>
      <c r="F205" s="260" t="s">
        <v>41</v>
      </c>
      <c r="G205" s="261">
        <v>25145</v>
      </c>
      <c r="H205" s="262">
        <v>45622</v>
      </c>
    </row>
    <row r="206" spans="1:8" x14ac:dyDescent="0.3">
      <c r="A206" s="256" t="s">
        <v>1292</v>
      </c>
      <c r="B206" s="257" t="s">
        <v>925</v>
      </c>
      <c r="C206" s="258" t="s">
        <v>1201</v>
      </c>
      <c r="D206" s="259" t="s">
        <v>1293</v>
      </c>
      <c r="E206" s="258" t="s">
        <v>1216</v>
      </c>
      <c r="F206" s="260" t="s">
        <v>41</v>
      </c>
      <c r="G206" s="261">
        <v>16101</v>
      </c>
      <c r="H206" s="262">
        <v>45622</v>
      </c>
    </row>
    <row r="207" spans="1:8" x14ac:dyDescent="0.3">
      <c r="A207" s="256" t="s">
        <v>1294</v>
      </c>
      <c r="B207" s="257" t="s">
        <v>943</v>
      </c>
      <c r="C207" s="258" t="s">
        <v>772</v>
      </c>
      <c r="D207" s="259" t="s">
        <v>1295</v>
      </c>
      <c r="E207" s="258" t="s">
        <v>1216</v>
      </c>
      <c r="F207" s="260" t="s">
        <v>27</v>
      </c>
      <c r="G207" s="261">
        <v>14466</v>
      </c>
      <c r="H207" s="262">
        <v>45622</v>
      </c>
    </row>
    <row r="208" spans="1:8" x14ac:dyDescent="0.3">
      <c r="A208" s="256" t="s">
        <v>1296</v>
      </c>
      <c r="B208" s="257" t="s">
        <v>943</v>
      </c>
      <c r="C208" s="258" t="s">
        <v>772</v>
      </c>
      <c r="D208" s="259" t="s">
        <v>1295</v>
      </c>
      <c r="E208" s="258" t="s">
        <v>1004</v>
      </c>
      <c r="F208" s="260" t="s">
        <v>27</v>
      </c>
      <c r="G208" s="261">
        <v>1617</v>
      </c>
      <c r="H208" s="262">
        <v>45622</v>
      </c>
    </row>
    <row r="209" spans="1:8" x14ac:dyDescent="0.3">
      <c r="A209" s="256" t="s">
        <v>1297</v>
      </c>
      <c r="B209" s="257" t="s">
        <v>943</v>
      </c>
      <c r="C209" s="258" t="s">
        <v>772</v>
      </c>
      <c r="D209" s="259" t="s">
        <v>1295</v>
      </c>
      <c r="E209" s="258" t="s">
        <v>1247</v>
      </c>
      <c r="F209" s="260" t="s">
        <v>27</v>
      </c>
      <c r="G209" s="261">
        <v>9291</v>
      </c>
      <c r="H209" s="262">
        <v>45622</v>
      </c>
    </row>
    <row r="210" spans="1:8" x14ac:dyDescent="0.3">
      <c r="A210" s="256" t="s">
        <v>1298</v>
      </c>
      <c r="B210" s="257" t="s">
        <v>943</v>
      </c>
      <c r="C210" s="258" t="s">
        <v>772</v>
      </c>
      <c r="D210" s="259" t="s">
        <v>1295</v>
      </c>
      <c r="E210" s="258" t="s">
        <v>1299</v>
      </c>
      <c r="F210" s="260" t="s">
        <v>27</v>
      </c>
      <c r="G210" s="261">
        <v>1800</v>
      </c>
      <c r="H210" s="262">
        <v>45622</v>
      </c>
    </row>
    <row r="211" spans="1:8" x14ac:dyDescent="0.3">
      <c r="A211" s="256" t="s">
        <v>1300</v>
      </c>
      <c r="B211" s="257" t="s">
        <v>938</v>
      </c>
      <c r="C211" s="258" t="s">
        <v>939</v>
      </c>
      <c r="D211" s="259" t="s">
        <v>940</v>
      </c>
      <c r="E211" s="258" t="s">
        <v>1220</v>
      </c>
      <c r="F211" s="260" t="s">
        <v>21</v>
      </c>
      <c r="G211" s="261">
        <v>3000</v>
      </c>
      <c r="H211" s="262">
        <v>45622</v>
      </c>
    </row>
    <row r="212" spans="1:8" x14ac:dyDescent="0.3">
      <c r="A212" s="256" t="s">
        <v>1301</v>
      </c>
      <c r="B212" s="257" t="s">
        <v>938</v>
      </c>
      <c r="C212" s="258" t="s">
        <v>939</v>
      </c>
      <c r="D212" s="259" t="s">
        <v>940</v>
      </c>
      <c r="E212" s="258" t="s">
        <v>1220</v>
      </c>
      <c r="F212" s="260" t="s">
        <v>21</v>
      </c>
      <c r="G212" s="261">
        <v>11576</v>
      </c>
      <c r="H212" s="262">
        <v>45622</v>
      </c>
    </row>
    <row r="213" spans="1:8" x14ac:dyDescent="0.3">
      <c r="A213" s="256" t="s">
        <v>1302</v>
      </c>
      <c r="B213" s="257" t="s">
        <v>961</v>
      </c>
      <c r="C213" s="258" t="s">
        <v>874</v>
      </c>
      <c r="D213" s="259" t="s">
        <v>1303</v>
      </c>
      <c r="E213" s="258" t="s">
        <v>1216</v>
      </c>
      <c r="F213" s="260" t="s">
        <v>34</v>
      </c>
      <c r="G213" s="261">
        <v>3536</v>
      </c>
      <c r="H213" s="262">
        <v>45622</v>
      </c>
    </row>
    <row r="214" spans="1:8" x14ac:dyDescent="0.3">
      <c r="A214" s="256" t="s">
        <v>1304</v>
      </c>
      <c r="B214" s="257" t="s">
        <v>961</v>
      </c>
      <c r="C214" s="258" t="s">
        <v>874</v>
      </c>
      <c r="D214" s="259" t="s">
        <v>962</v>
      </c>
      <c r="E214" s="258" t="s">
        <v>1216</v>
      </c>
      <c r="F214" s="260" t="s">
        <v>34</v>
      </c>
      <c r="G214" s="261">
        <v>1016</v>
      </c>
      <c r="H214" s="262">
        <v>45622</v>
      </c>
    </row>
    <row r="215" spans="1:8" x14ac:dyDescent="0.3">
      <c r="A215" s="256" t="s">
        <v>1305</v>
      </c>
      <c r="B215" s="257" t="s">
        <v>925</v>
      </c>
      <c r="C215" s="258" t="s">
        <v>1306</v>
      </c>
      <c r="D215" s="259" t="s">
        <v>1307</v>
      </c>
      <c r="E215" s="258" t="s">
        <v>923</v>
      </c>
      <c r="F215" s="260" t="s">
        <v>41</v>
      </c>
      <c r="G215" s="261">
        <v>2100</v>
      </c>
      <c r="H215" s="262">
        <v>45622</v>
      </c>
    </row>
    <row r="216" spans="1:8" x14ac:dyDescent="0.3">
      <c r="A216" s="256" t="s">
        <v>1308</v>
      </c>
      <c r="B216" s="257" t="s">
        <v>925</v>
      </c>
      <c r="C216" s="258" t="s">
        <v>1306</v>
      </c>
      <c r="D216" s="259" t="s">
        <v>1307</v>
      </c>
      <c r="E216" s="258" t="s">
        <v>1216</v>
      </c>
      <c r="F216" s="260" t="s">
        <v>41</v>
      </c>
      <c r="G216" s="261">
        <v>4988</v>
      </c>
      <c r="H216" s="262">
        <v>45622</v>
      </c>
    </row>
    <row r="217" spans="1:8" x14ac:dyDescent="0.3">
      <c r="A217" s="256" t="s">
        <v>1309</v>
      </c>
      <c r="B217" s="257" t="s">
        <v>925</v>
      </c>
      <c r="C217" s="258" t="s">
        <v>1306</v>
      </c>
      <c r="D217" s="259" t="s">
        <v>1307</v>
      </c>
      <c r="E217" s="258" t="s">
        <v>978</v>
      </c>
      <c r="F217" s="260" t="s">
        <v>41</v>
      </c>
      <c r="G217" s="261">
        <v>1680</v>
      </c>
      <c r="H217" s="262">
        <v>45622</v>
      </c>
    </row>
    <row r="218" spans="1:8" x14ac:dyDescent="0.3">
      <c r="A218" s="256" t="s">
        <v>1310</v>
      </c>
      <c r="B218" s="257" t="s">
        <v>925</v>
      </c>
      <c r="C218" s="258" t="s">
        <v>1306</v>
      </c>
      <c r="D218" s="259" t="s">
        <v>1311</v>
      </c>
      <c r="E218" s="258" t="s">
        <v>920</v>
      </c>
      <c r="F218" s="260" t="s">
        <v>41</v>
      </c>
      <c r="G218" s="261">
        <v>2376</v>
      </c>
      <c r="H218" s="262">
        <v>45622</v>
      </c>
    </row>
    <row r="219" spans="1:8" x14ac:dyDescent="0.3">
      <c r="A219" s="256" t="s">
        <v>1312</v>
      </c>
      <c r="B219" s="257" t="s">
        <v>925</v>
      </c>
      <c r="C219" s="258" t="s">
        <v>1306</v>
      </c>
      <c r="D219" s="259" t="s">
        <v>1311</v>
      </c>
      <c r="E219" s="258" t="s">
        <v>1212</v>
      </c>
      <c r="F219" s="260" t="s">
        <v>41</v>
      </c>
      <c r="G219" s="261">
        <v>1234</v>
      </c>
      <c r="H219" s="262">
        <v>45622</v>
      </c>
    </row>
    <row r="220" spans="1:8" x14ac:dyDescent="0.3">
      <c r="A220" s="256" t="s">
        <v>1313</v>
      </c>
      <c r="B220" s="257" t="s">
        <v>925</v>
      </c>
      <c r="C220" s="258" t="s">
        <v>1306</v>
      </c>
      <c r="D220" s="259" t="s">
        <v>1314</v>
      </c>
      <c r="E220" s="258" t="s">
        <v>920</v>
      </c>
      <c r="F220" s="260" t="s">
        <v>41</v>
      </c>
      <c r="G220" s="258">
        <v>648</v>
      </c>
      <c r="H220" s="262">
        <v>45622</v>
      </c>
    </row>
    <row r="221" spans="1:8" x14ac:dyDescent="0.3">
      <c r="A221" s="256" t="s">
        <v>1315</v>
      </c>
      <c r="B221" s="257" t="s">
        <v>925</v>
      </c>
      <c r="C221" s="258" t="s">
        <v>1306</v>
      </c>
      <c r="D221" s="259" t="s">
        <v>1316</v>
      </c>
      <c r="E221" s="258" t="s">
        <v>920</v>
      </c>
      <c r="F221" s="260" t="s">
        <v>41</v>
      </c>
      <c r="G221" s="261">
        <v>1377</v>
      </c>
      <c r="H221" s="262">
        <v>45622</v>
      </c>
    </row>
    <row r="222" spans="1:8" x14ac:dyDescent="0.3">
      <c r="A222" s="256" t="s">
        <v>1317</v>
      </c>
      <c r="B222" s="257" t="s">
        <v>925</v>
      </c>
      <c r="C222" s="258" t="s">
        <v>1306</v>
      </c>
      <c r="D222" s="259" t="s">
        <v>1316</v>
      </c>
      <c r="E222" s="258" t="s">
        <v>1212</v>
      </c>
      <c r="F222" s="260" t="s">
        <v>41</v>
      </c>
      <c r="G222" s="258">
        <v>114</v>
      </c>
      <c r="H222" s="262">
        <v>45622</v>
      </c>
    </row>
    <row r="223" spans="1:8" x14ac:dyDescent="0.3">
      <c r="A223" s="256" t="s">
        <v>1318</v>
      </c>
      <c r="B223" s="257" t="s">
        <v>925</v>
      </c>
      <c r="C223" s="258" t="s">
        <v>1306</v>
      </c>
      <c r="D223" s="259" t="s">
        <v>1319</v>
      </c>
      <c r="E223" s="258" t="s">
        <v>956</v>
      </c>
      <c r="F223" s="260" t="s">
        <v>41</v>
      </c>
      <c r="G223" s="261">
        <v>3419</v>
      </c>
      <c r="H223" s="262">
        <v>45622</v>
      </c>
    </row>
    <row r="224" spans="1:8" x14ac:dyDescent="0.3">
      <c r="A224" s="256" t="s">
        <v>1320</v>
      </c>
      <c r="B224" s="257" t="s">
        <v>925</v>
      </c>
      <c r="C224" s="258" t="s">
        <v>1306</v>
      </c>
      <c r="D224" s="259" t="s">
        <v>1319</v>
      </c>
      <c r="E224" s="258" t="s">
        <v>920</v>
      </c>
      <c r="F224" s="260" t="s">
        <v>41</v>
      </c>
      <c r="G224" s="261">
        <v>1170</v>
      </c>
      <c r="H224" s="262">
        <v>45622</v>
      </c>
    </row>
    <row r="225" spans="1:8" x14ac:dyDescent="0.3">
      <c r="A225" s="256" t="s">
        <v>1321</v>
      </c>
      <c r="B225" s="257" t="s">
        <v>925</v>
      </c>
      <c r="C225" s="258" t="s">
        <v>1306</v>
      </c>
      <c r="D225" s="259" t="s">
        <v>1319</v>
      </c>
      <c r="E225" s="258" t="s">
        <v>952</v>
      </c>
      <c r="F225" s="260" t="s">
        <v>41</v>
      </c>
      <c r="G225" s="261">
        <v>16354</v>
      </c>
      <c r="H225" s="262">
        <v>45622</v>
      </c>
    </row>
    <row r="226" spans="1:8" x14ac:dyDescent="0.3">
      <c r="A226" s="256" t="s">
        <v>1322</v>
      </c>
      <c r="B226" s="257" t="s">
        <v>925</v>
      </c>
      <c r="C226" s="258" t="s">
        <v>1306</v>
      </c>
      <c r="D226" s="259" t="s">
        <v>1319</v>
      </c>
      <c r="E226" s="258" t="s">
        <v>1216</v>
      </c>
      <c r="F226" s="260" t="s">
        <v>41</v>
      </c>
      <c r="G226" s="261">
        <v>10663</v>
      </c>
      <c r="H226" s="262">
        <v>45622</v>
      </c>
    </row>
    <row r="227" spans="1:8" x14ac:dyDescent="0.3">
      <c r="A227" s="256" t="s">
        <v>1323</v>
      </c>
      <c r="B227" s="257" t="s">
        <v>925</v>
      </c>
      <c r="C227" s="258" t="s">
        <v>1306</v>
      </c>
      <c r="D227" s="259" t="s">
        <v>1319</v>
      </c>
      <c r="E227" s="258" t="s">
        <v>1135</v>
      </c>
      <c r="F227" s="260" t="s">
        <v>41</v>
      </c>
      <c r="G227" s="261">
        <v>23459</v>
      </c>
      <c r="H227" s="262">
        <v>45622</v>
      </c>
    </row>
    <row r="228" spans="1:8" x14ac:dyDescent="0.3">
      <c r="A228" s="256" t="s">
        <v>1324</v>
      </c>
      <c r="B228" s="257" t="s">
        <v>925</v>
      </c>
      <c r="C228" s="258" t="s">
        <v>1306</v>
      </c>
      <c r="D228" s="259" t="s">
        <v>1319</v>
      </c>
      <c r="E228" s="258" t="s">
        <v>974</v>
      </c>
      <c r="F228" s="260" t="s">
        <v>41</v>
      </c>
      <c r="G228" s="261">
        <v>9506</v>
      </c>
      <c r="H228" s="262">
        <v>45622</v>
      </c>
    </row>
    <row r="229" spans="1:8" x14ac:dyDescent="0.3">
      <c r="A229" s="256" t="s">
        <v>1325</v>
      </c>
      <c r="B229" s="257" t="s">
        <v>925</v>
      </c>
      <c r="C229" s="258" t="s">
        <v>1326</v>
      </c>
      <c r="D229" s="259" t="s">
        <v>1327</v>
      </c>
      <c r="E229" s="258" t="s">
        <v>1216</v>
      </c>
      <c r="F229" s="260" t="s">
        <v>27</v>
      </c>
      <c r="G229" s="261">
        <v>1038</v>
      </c>
      <c r="H229" s="262">
        <v>45622</v>
      </c>
    </row>
    <row r="230" spans="1:8" x14ac:dyDescent="0.3">
      <c r="A230" s="256" t="s">
        <v>1328</v>
      </c>
      <c r="B230" s="257" t="s">
        <v>1329</v>
      </c>
      <c r="C230" s="258" t="s">
        <v>1330</v>
      </c>
      <c r="D230" s="259" t="s">
        <v>1331</v>
      </c>
      <c r="E230" s="258" t="s">
        <v>1220</v>
      </c>
      <c r="F230" s="260" t="s">
        <v>27</v>
      </c>
      <c r="G230" s="261">
        <v>25974</v>
      </c>
      <c r="H230" s="262">
        <v>45622</v>
      </c>
    </row>
    <row r="231" spans="1:8" x14ac:dyDescent="0.3">
      <c r="A231" s="256" t="s">
        <v>1332</v>
      </c>
      <c r="B231" s="257" t="s">
        <v>987</v>
      </c>
      <c r="C231" s="258" t="s">
        <v>992</v>
      </c>
      <c r="D231" s="259" t="s">
        <v>1333</v>
      </c>
      <c r="E231" s="258" t="s">
        <v>1247</v>
      </c>
      <c r="F231" s="260" t="s">
        <v>66</v>
      </c>
      <c r="G231" s="261">
        <v>1095</v>
      </c>
      <c r="H231" s="262">
        <v>45622</v>
      </c>
    </row>
    <row r="232" spans="1:8" x14ac:dyDescent="0.3">
      <c r="A232" s="256" t="s">
        <v>1334</v>
      </c>
      <c r="B232" s="257" t="s">
        <v>961</v>
      </c>
      <c r="C232" s="258" t="s">
        <v>992</v>
      </c>
      <c r="D232" s="259" t="s">
        <v>1335</v>
      </c>
      <c r="E232" s="258" t="s">
        <v>1216</v>
      </c>
      <c r="F232" s="260" t="s">
        <v>66</v>
      </c>
      <c r="G232" s="261">
        <v>22071</v>
      </c>
      <c r="H232" s="262">
        <v>45622</v>
      </c>
    </row>
    <row r="233" spans="1:8" x14ac:dyDescent="0.3">
      <c r="A233" s="256" t="s">
        <v>1336</v>
      </c>
      <c r="B233" s="257" t="s">
        <v>961</v>
      </c>
      <c r="C233" s="258" t="s">
        <v>992</v>
      </c>
      <c r="D233" s="259" t="s">
        <v>1335</v>
      </c>
      <c r="E233" s="258" t="s">
        <v>1247</v>
      </c>
      <c r="F233" s="260" t="s">
        <v>66</v>
      </c>
      <c r="G233" s="261">
        <v>10500</v>
      </c>
      <c r="H233" s="262">
        <v>45622</v>
      </c>
    </row>
    <row r="234" spans="1:8" x14ac:dyDescent="0.3">
      <c r="A234" s="256" t="s">
        <v>1337</v>
      </c>
      <c r="B234" s="257" t="s">
        <v>961</v>
      </c>
      <c r="C234" s="258" t="s">
        <v>992</v>
      </c>
      <c r="D234" s="259" t="s">
        <v>1338</v>
      </c>
      <c r="E234" s="258" t="s">
        <v>1216</v>
      </c>
      <c r="F234" s="260" t="s">
        <v>66</v>
      </c>
      <c r="G234" s="261">
        <v>1225</v>
      </c>
      <c r="H234" s="262">
        <v>45622</v>
      </c>
    </row>
    <row r="235" spans="1:8" x14ac:dyDescent="0.3">
      <c r="A235" s="256" t="s">
        <v>1339</v>
      </c>
      <c r="B235" s="257" t="s">
        <v>961</v>
      </c>
      <c r="C235" s="258" t="s">
        <v>992</v>
      </c>
      <c r="D235" s="259" t="s">
        <v>1340</v>
      </c>
      <c r="E235" s="258" t="s">
        <v>1216</v>
      </c>
      <c r="F235" s="260" t="s">
        <v>66</v>
      </c>
      <c r="G235" s="258">
        <v>616</v>
      </c>
      <c r="H235" s="262">
        <v>45622</v>
      </c>
    </row>
    <row r="236" spans="1:8" x14ac:dyDescent="0.3">
      <c r="A236" s="256" t="s">
        <v>1341</v>
      </c>
      <c r="B236" s="257" t="s">
        <v>961</v>
      </c>
      <c r="C236" s="258" t="s">
        <v>992</v>
      </c>
      <c r="D236" s="259" t="s">
        <v>1340</v>
      </c>
      <c r="E236" s="258" t="s">
        <v>1220</v>
      </c>
      <c r="F236" s="260" t="s">
        <v>66</v>
      </c>
      <c r="G236" s="261">
        <v>9000</v>
      </c>
      <c r="H236" s="262">
        <v>45622</v>
      </c>
    </row>
    <row r="237" spans="1:8" x14ac:dyDescent="0.3">
      <c r="A237" s="256" t="s">
        <v>1342</v>
      </c>
      <c r="B237" s="257" t="s">
        <v>987</v>
      </c>
      <c r="C237" s="258" t="s">
        <v>992</v>
      </c>
      <c r="D237" s="259" t="s">
        <v>1343</v>
      </c>
      <c r="E237" s="258" t="s">
        <v>1247</v>
      </c>
      <c r="F237" s="260" t="s">
        <v>34</v>
      </c>
      <c r="G237" s="261">
        <v>10108</v>
      </c>
      <c r="H237" s="262">
        <v>45622</v>
      </c>
    </row>
    <row r="238" spans="1:8" x14ac:dyDescent="0.3">
      <c r="A238" s="256" t="s">
        <v>1344</v>
      </c>
      <c r="B238" s="257" t="s">
        <v>961</v>
      </c>
      <c r="C238" s="258" t="s">
        <v>1345</v>
      </c>
      <c r="D238" s="259" t="s">
        <v>1346</v>
      </c>
      <c r="E238" s="258" t="s">
        <v>1220</v>
      </c>
      <c r="F238" s="260" t="s">
        <v>27</v>
      </c>
      <c r="G238" s="261">
        <v>11820</v>
      </c>
      <c r="H238" s="262">
        <v>45622</v>
      </c>
    </row>
    <row r="239" spans="1:8" x14ac:dyDescent="0.3">
      <c r="A239" s="256" t="s">
        <v>1347</v>
      </c>
      <c r="B239" s="257" t="s">
        <v>961</v>
      </c>
      <c r="C239" s="258" t="s">
        <v>1345</v>
      </c>
      <c r="D239" s="259" t="s">
        <v>1346</v>
      </c>
      <c r="E239" s="258" t="s">
        <v>954</v>
      </c>
      <c r="F239" s="260" t="s">
        <v>27</v>
      </c>
      <c r="G239" s="261">
        <v>47400</v>
      </c>
      <c r="H239" s="262">
        <v>45622</v>
      </c>
    </row>
    <row r="240" spans="1:8" x14ac:dyDescent="0.3">
      <c r="A240" s="256" t="s">
        <v>1348</v>
      </c>
      <c r="B240" s="257" t="s">
        <v>961</v>
      </c>
      <c r="C240" s="258" t="s">
        <v>1345</v>
      </c>
      <c r="D240" s="259" t="s">
        <v>1349</v>
      </c>
      <c r="E240" s="258" t="s">
        <v>1220</v>
      </c>
      <c r="F240" s="260" t="s">
        <v>27</v>
      </c>
      <c r="G240" s="261">
        <v>7620</v>
      </c>
      <c r="H240" s="262">
        <v>45622</v>
      </c>
    </row>
    <row r="241" spans="1:8" x14ac:dyDescent="0.3">
      <c r="A241" s="256" t="s">
        <v>1350</v>
      </c>
      <c r="B241" s="257" t="s">
        <v>961</v>
      </c>
      <c r="C241" s="258" t="s">
        <v>1345</v>
      </c>
      <c r="D241" s="259" t="s">
        <v>1349</v>
      </c>
      <c r="E241" s="258" t="s">
        <v>954</v>
      </c>
      <c r="F241" s="260" t="s">
        <v>27</v>
      </c>
      <c r="G241" s="261">
        <v>76800</v>
      </c>
      <c r="H241" s="262">
        <v>45622</v>
      </c>
    </row>
    <row r="242" spans="1:8" x14ac:dyDescent="0.3">
      <c r="A242" s="256" t="s">
        <v>1351</v>
      </c>
      <c r="B242" s="257" t="s">
        <v>961</v>
      </c>
      <c r="C242" s="258" t="s">
        <v>1345</v>
      </c>
      <c r="D242" s="259" t="s">
        <v>1352</v>
      </c>
      <c r="E242" s="258" t="s">
        <v>1220</v>
      </c>
      <c r="F242" s="260" t="s">
        <v>27</v>
      </c>
      <c r="G242" s="261">
        <v>7620</v>
      </c>
      <c r="H242" s="262">
        <v>45622</v>
      </c>
    </row>
    <row r="243" spans="1:8" x14ac:dyDescent="0.3">
      <c r="A243" s="256" t="s">
        <v>1353</v>
      </c>
      <c r="B243" s="257" t="s">
        <v>961</v>
      </c>
      <c r="C243" s="258" t="s">
        <v>1345</v>
      </c>
      <c r="D243" s="259" t="s">
        <v>1352</v>
      </c>
      <c r="E243" s="258" t="s">
        <v>954</v>
      </c>
      <c r="F243" s="260" t="s">
        <v>27</v>
      </c>
      <c r="G243" s="261">
        <v>76800</v>
      </c>
      <c r="H243" s="262">
        <v>45622</v>
      </c>
    </row>
    <row r="244" spans="1:8" x14ac:dyDescent="0.3">
      <c r="A244" s="256" t="s">
        <v>1354</v>
      </c>
      <c r="B244" s="257" t="s">
        <v>925</v>
      </c>
      <c r="C244" s="258" t="s">
        <v>1355</v>
      </c>
      <c r="D244" s="259" t="s">
        <v>1356</v>
      </c>
      <c r="E244" s="258" t="s">
        <v>971</v>
      </c>
      <c r="F244" s="260" t="s">
        <v>34</v>
      </c>
      <c r="G244" s="261">
        <v>36600</v>
      </c>
      <c r="H244" s="262">
        <v>45622</v>
      </c>
    </row>
    <row r="245" spans="1:8" x14ac:dyDescent="0.3">
      <c r="A245" s="256" t="s">
        <v>1357</v>
      </c>
      <c r="B245" s="257" t="s">
        <v>925</v>
      </c>
      <c r="C245" s="258" t="s">
        <v>1355</v>
      </c>
      <c r="D245" s="259" t="s">
        <v>1356</v>
      </c>
      <c r="E245" s="258" t="s">
        <v>936</v>
      </c>
      <c r="F245" s="260" t="s">
        <v>34</v>
      </c>
      <c r="G245" s="261">
        <v>58887</v>
      </c>
      <c r="H245" s="262">
        <v>45622</v>
      </c>
    </row>
    <row r="246" spans="1:8" x14ac:dyDescent="0.3">
      <c r="A246" s="256" t="s">
        <v>1358</v>
      </c>
      <c r="B246" s="257" t="s">
        <v>925</v>
      </c>
      <c r="C246" s="258" t="s">
        <v>1355</v>
      </c>
      <c r="D246" s="259" t="s">
        <v>1356</v>
      </c>
      <c r="E246" s="258" t="s">
        <v>923</v>
      </c>
      <c r="F246" s="260" t="s">
        <v>34</v>
      </c>
      <c r="G246" s="261">
        <v>1076</v>
      </c>
      <c r="H246" s="262">
        <v>45622</v>
      </c>
    </row>
    <row r="247" spans="1:8" x14ac:dyDescent="0.3">
      <c r="A247" s="256" t="s">
        <v>1359</v>
      </c>
      <c r="B247" s="257" t="s">
        <v>925</v>
      </c>
      <c r="C247" s="258" t="s">
        <v>1355</v>
      </c>
      <c r="D247" s="259" t="s">
        <v>1356</v>
      </c>
      <c r="E247" s="258" t="s">
        <v>1220</v>
      </c>
      <c r="F247" s="260" t="s">
        <v>34</v>
      </c>
      <c r="G247" s="261">
        <v>7352</v>
      </c>
      <c r="H247" s="262">
        <v>45622</v>
      </c>
    </row>
    <row r="248" spans="1:8" x14ac:dyDescent="0.3">
      <c r="A248" s="256" t="s">
        <v>1360</v>
      </c>
      <c r="B248" s="257" t="s">
        <v>925</v>
      </c>
      <c r="C248" s="258" t="s">
        <v>1355</v>
      </c>
      <c r="D248" s="259" t="s">
        <v>1356</v>
      </c>
      <c r="E248" s="258" t="s">
        <v>928</v>
      </c>
      <c r="F248" s="260" t="s">
        <v>34</v>
      </c>
      <c r="G248" s="261">
        <v>1350</v>
      </c>
      <c r="H248" s="262">
        <v>45622</v>
      </c>
    </row>
    <row r="249" spans="1:8" x14ac:dyDescent="0.3">
      <c r="A249" s="256" t="s">
        <v>1361</v>
      </c>
      <c r="B249" s="257" t="s">
        <v>925</v>
      </c>
      <c r="C249" s="258" t="s">
        <v>1355</v>
      </c>
      <c r="D249" s="259" t="s">
        <v>1356</v>
      </c>
      <c r="E249" s="258" t="s">
        <v>1071</v>
      </c>
      <c r="F249" s="260" t="s">
        <v>34</v>
      </c>
      <c r="G249" s="261">
        <v>6120</v>
      </c>
      <c r="H249" s="262">
        <v>45622</v>
      </c>
    </row>
    <row r="250" spans="1:8" x14ac:dyDescent="0.3">
      <c r="A250" s="256" t="s">
        <v>1362</v>
      </c>
      <c r="B250" s="257" t="s">
        <v>925</v>
      </c>
      <c r="C250" s="258" t="s">
        <v>1355</v>
      </c>
      <c r="D250" s="259" t="s">
        <v>1356</v>
      </c>
      <c r="E250" s="258" t="s">
        <v>954</v>
      </c>
      <c r="F250" s="260" t="s">
        <v>34</v>
      </c>
      <c r="G250" s="261">
        <v>154843.70000000001</v>
      </c>
      <c r="H250" s="262">
        <v>45622</v>
      </c>
    </row>
    <row r="251" spans="1:8" x14ac:dyDescent="0.3">
      <c r="A251" s="256" t="s">
        <v>1363</v>
      </c>
      <c r="B251" s="257" t="s">
        <v>1268</v>
      </c>
      <c r="C251" s="258" t="s">
        <v>1364</v>
      </c>
      <c r="D251" s="259" t="s">
        <v>1365</v>
      </c>
      <c r="E251" s="258" t="s">
        <v>1216</v>
      </c>
      <c r="F251" s="260" t="s">
        <v>27</v>
      </c>
      <c r="G251" s="261">
        <v>2165</v>
      </c>
      <c r="H251" s="262">
        <v>45622</v>
      </c>
    </row>
    <row r="252" spans="1:8" x14ac:dyDescent="0.3">
      <c r="A252" s="256" t="s">
        <v>1366</v>
      </c>
      <c r="B252" s="257" t="s">
        <v>987</v>
      </c>
      <c r="C252" s="258" t="s">
        <v>1364</v>
      </c>
      <c r="D252" s="259" t="s">
        <v>1367</v>
      </c>
      <c r="E252" s="258" t="s">
        <v>1216</v>
      </c>
      <c r="F252" s="260" t="s">
        <v>27</v>
      </c>
      <c r="G252" s="261">
        <v>97320</v>
      </c>
      <c r="H252" s="262">
        <v>45622</v>
      </c>
    </row>
    <row r="253" spans="1:8" x14ac:dyDescent="0.3">
      <c r="A253" s="256" t="s">
        <v>1368</v>
      </c>
      <c r="B253" s="257" t="s">
        <v>987</v>
      </c>
      <c r="C253" s="258" t="s">
        <v>1364</v>
      </c>
      <c r="D253" s="259" t="s">
        <v>1369</v>
      </c>
      <c r="E253" s="258" t="s">
        <v>968</v>
      </c>
      <c r="F253" s="260" t="s">
        <v>27</v>
      </c>
      <c r="G253" s="261">
        <v>1269</v>
      </c>
      <c r="H253" s="262">
        <v>45622</v>
      </c>
    </row>
    <row r="254" spans="1:8" x14ac:dyDescent="0.3">
      <c r="A254" s="256" t="s">
        <v>1370</v>
      </c>
      <c r="B254" s="257" t="s">
        <v>987</v>
      </c>
      <c r="C254" s="258" t="s">
        <v>1364</v>
      </c>
      <c r="D254" s="259" t="s">
        <v>1369</v>
      </c>
      <c r="E254" s="258" t="s">
        <v>1216</v>
      </c>
      <c r="F254" s="260" t="s">
        <v>27</v>
      </c>
      <c r="G254" s="261">
        <v>2893</v>
      </c>
      <c r="H254" s="262">
        <v>45622</v>
      </c>
    </row>
    <row r="255" spans="1:8" x14ac:dyDescent="0.3">
      <c r="A255" s="256" t="s">
        <v>1371</v>
      </c>
      <c r="B255" s="257" t="s">
        <v>987</v>
      </c>
      <c r="C255" s="258" t="s">
        <v>1364</v>
      </c>
      <c r="D255" s="259" t="s">
        <v>1369</v>
      </c>
      <c r="E255" s="258" t="s">
        <v>1220</v>
      </c>
      <c r="F255" s="260" t="s">
        <v>27</v>
      </c>
      <c r="G255" s="261">
        <v>1070.4000000000001</v>
      </c>
      <c r="H255" s="262">
        <v>45622</v>
      </c>
    </row>
    <row r="256" spans="1:8" x14ac:dyDescent="0.3">
      <c r="A256" s="256" t="s">
        <v>1372</v>
      </c>
      <c r="B256" s="257" t="s">
        <v>1080</v>
      </c>
      <c r="C256" s="258" t="s">
        <v>1373</v>
      </c>
      <c r="D256" s="259" t="s">
        <v>1374</v>
      </c>
      <c r="E256" s="258" t="s">
        <v>1218</v>
      </c>
      <c r="F256" s="260" t="s">
        <v>41</v>
      </c>
      <c r="G256" s="261">
        <v>1263</v>
      </c>
      <c r="H256" s="262">
        <v>45622</v>
      </c>
    </row>
    <row r="257" spans="1:8" x14ac:dyDescent="0.3">
      <c r="A257" s="256" t="s">
        <v>1375</v>
      </c>
      <c r="B257" s="257" t="s">
        <v>1080</v>
      </c>
      <c r="C257" s="258" t="s">
        <v>1373</v>
      </c>
      <c r="D257" s="259" t="s">
        <v>1374</v>
      </c>
      <c r="E257" s="258" t="s">
        <v>1220</v>
      </c>
      <c r="F257" s="260" t="s">
        <v>41</v>
      </c>
      <c r="G257" s="258">
        <v>53</v>
      </c>
      <c r="H257" s="262">
        <v>45622</v>
      </c>
    </row>
    <row r="258" spans="1:8" x14ac:dyDescent="0.3">
      <c r="A258" s="256" t="s">
        <v>1376</v>
      </c>
      <c r="B258" s="257" t="s">
        <v>1080</v>
      </c>
      <c r="C258" s="258" t="s">
        <v>1373</v>
      </c>
      <c r="D258" s="259" t="s">
        <v>1374</v>
      </c>
      <c r="E258" s="258" t="s">
        <v>1220</v>
      </c>
      <c r="F258" s="260" t="s">
        <v>41</v>
      </c>
      <c r="G258" s="261">
        <v>43165</v>
      </c>
      <c r="H258" s="262">
        <v>45622</v>
      </c>
    </row>
    <row r="259" spans="1:8" x14ac:dyDescent="0.3">
      <c r="A259" s="256" t="s">
        <v>1377</v>
      </c>
      <c r="B259" s="257" t="s">
        <v>961</v>
      </c>
      <c r="C259" s="258" t="s">
        <v>1244</v>
      </c>
      <c r="D259" s="259" t="s">
        <v>1378</v>
      </c>
      <c r="E259" s="258" t="s">
        <v>1216</v>
      </c>
      <c r="F259" s="260" t="s">
        <v>66</v>
      </c>
      <c r="G259" s="261">
        <v>1259</v>
      </c>
      <c r="H259" s="262">
        <v>45622</v>
      </c>
    </row>
    <row r="260" spans="1:8" x14ac:dyDescent="0.3">
      <c r="A260" s="256" t="s">
        <v>1379</v>
      </c>
      <c r="B260" s="257" t="s">
        <v>987</v>
      </c>
      <c r="C260" s="258" t="s">
        <v>1380</v>
      </c>
      <c r="D260" s="259" t="s">
        <v>1380</v>
      </c>
      <c r="E260" s="258" t="s">
        <v>1216</v>
      </c>
      <c r="F260" s="260" t="s">
        <v>66</v>
      </c>
      <c r="G260" s="261">
        <v>49668</v>
      </c>
      <c r="H260" s="262">
        <v>45622</v>
      </c>
    </row>
    <row r="261" spans="1:8" x14ac:dyDescent="0.3">
      <c r="A261" s="256" t="s">
        <v>1381</v>
      </c>
      <c r="B261" s="257" t="s">
        <v>987</v>
      </c>
      <c r="C261" s="258" t="s">
        <v>1380</v>
      </c>
      <c r="D261" s="259" t="s">
        <v>1380</v>
      </c>
      <c r="E261" s="258" t="s">
        <v>1218</v>
      </c>
      <c r="F261" s="260" t="s">
        <v>66</v>
      </c>
      <c r="G261" s="261">
        <v>1485</v>
      </c>
      <c r="H261" s="262">
        <v>45622</v>
      </c>
    </row>
    <row r="262" spans="1:8" x14ac:dyDescent="0.3">
      <c r="A262" s="256" t="s">
        <v>1382</v>
      </c>
      <c r="B262" s="257" t="s">
        <v>925</v>
      </c>
      <c r="C262" s="258" t="s">
        <v>1383</v>
      </c>
      <c r="D262" s="259" t="s">
        <v>1384</v>
      </c>
      <c r="E262" s="258" t="s">
        <v>1220</v>
      </c>
      <c r="F262" s="260" t="s">
        <v>66</v>
      </c>
      <c r="G262" s="261">
        <v>12479</v>
      </c>
      <c r="H262" s="262">
        <v>45622</v>
      </c>
    </row>
    <row r="263" spans="1:8" x14ac:dyDescent="0.3">
      <c r="A263" s="256" t="s">
        <v>1385</v>
      </c>
      <c r="B263" s="257" t="s">
        <v>925</v>
      </c>
      <c r="C263" s="258" t="s">
        <v>1383</v>
      </c>
      <c r="D263" s="259" t="s">
        <v>1384</v>
      </c>
      <c r="E263" s="258" t="s">
        <v>1220</v>
      </c>
      <c r="F263" s="260" t="s">
        <v>66</v>
      </c>
      <c r="G263" s="261">
        <v>1983</v>
      </c>
      <c r="H263" s="262">
        <v>45622</v>
      </c>
    </row>
    <row r="264" spans="1:8" x14ac:dyDescent="0.3">
      <c r="A264" s="256" t="s">
        <v>1386</v>
      </c>
      <c r="B264" s="257" t="s">
        <v>925</v>
      </c>
      <c r="C264" s="258" t="s">
        <v>1383</v>
      </c>
      <c r="D264" s="259" t="s">
        <v>1387</v>
      </c>
      <c r="E264" s="258" t="s">
        <v>1220</v>
      </c>
      <c r="F264" s="260" t="s">
        <v>66</v>
      </c>
      <c r="G264" s="258">
        <v>864</v>
      </c>
      <c r="H264" s="262">
        <v>45622</v>
      </c>
    </row>
    <row r="265" spans="1:8" x14ac:dyDescent="0.3">
      <c r="A265" s="256" t="s">
        <v>1388</v>
      </c>
      <c r="B265" s="257" t="s">
        <v>925</v>
      </c>
      <c r="C265" s="258" t="s">
        <v>1383</v>
      </c>
      <c r="D265" s="259" t="s">
        <v>1387</v>
      </c>
      <c r="E265" s="258" t="s">
        <v>1220</v>
      </c>
      <c r="F265" s="260" t="s">
        <v>66</v>
      </c>
      <c r="G265" s="261">
        <v>6873</v>
      </c>
      <c r="H265" s="262">
        <v>45622</v>
      </c>
    </row>
    <row r="266" spans="1:8" x14ac:dyDescent="0.3">
      <c r="A266" s="256" t="s">
        <v>1389</v>
      </c>
      <c r="B266" s="257" t="s">
        <v>925</v>
      </c>
      <c r="C266" s="258" t="s">
        <v>1383</v>
      </c>
      <c r="D266" s="259" t="s">
        <v>1390</v>
      </c>
      <c r="E266" s="258" t="s">
        <v>1220</v>
      </c>
      <c r="F266" s="260" t="s">
        <v>66</v>
      </c>
      <c r="G266" s="261">
        <v>5832</v>
      </c>
      <c r="H266" s="262">
        <v>45622</v>
      </c>
    </row>
    <row r="267" spans="1:8" x14ac:dyDescent="0.3">
      <c r="A267" s="256" t="s">
        <v>1391</v>
      </c>
      <c r="B267" s="257" t="s">
        <v>925</v>
      </c>
      <c r="C267" s="258" t="s">
        <v>1383</v>
      </c>
      <c r="D267" s="259" t="s">
        <v>1390</v>
      </c>
      <c r="E267" s="258" t="s">
        <v>1220</v>
      </c>
      <c r="F267" s="260" t="s">
        <v>66</v>
      </c>
      <c r="G267" s="258">
        <v>600</v>
      </c>
      <c r="H267" s="262">
        <v>45622</v>
      </c>
    </row>
    <row r="268" spans="1:8" x14ac:dyDescent="0.3">
      <c r="A268" s="256" t="s">
        <v>1392</v>
      </c>
      <c r="B268" s="257" t="s">
        <v>925</v>
      </c>
      <c r="C268" s="258" t="s">
        <v>1383</v>
      </c>
      <c r="D268" s="259" t="s">
        <v>1390</v>
      </c>
      <c r="E268" s="258" t="s">
        <v>1220</v>
      </c>
      <c r="F268" s="260" t="s">
        <v>66</v>
      </c>
      <c r="G268" s="258">
        <v>121</v>
      </c>
      <c r="H268" s="262">
        <v>45622</v>
      </c>
    </row>
    <row r="269" spans="1:8" x14ac:dyDescent="0.3">
      <c r="A269" s="256" t="s">
        <v>1393</v>
      </c>
      <c r="B269" s="257" t="s">
        <v>925</v>
      </c>
      <c r="C269" s="258" t="s">
        <v>1383</v>
      </c>
      <c r="D269" s="259" t="s">
        <v>1394</v>
      </c>
      <c r="E269" s="258" t="s">
        <v>1220</v>
      </c>
      <c r="F269" s="260" t="s">
        <v>66</v>
      </c>
      <c r="G269" s="261">
        <v>4208</v>
      </c>
      <c r="H269" s="262">
        <v>45622</v>
      </c>
    </row>
    <row r="270" spans="1:8" x14ac:dyDescent="0.3">
      <c r="A270" s="256" t="s">
        <v>1395</v>
      </c>
      <c r="B270" s="257" t="s">
        <v>925</v>
      </c>
      <c r="C270" s="258" t="s">
        <v>1383</v>
      </c>
      <c r="D270" s="259" t="s">
        <v>1394</v>
      </c>
      <c r="E270" s="258" t="s">
        <v>1220</v>
      </c>
      <c r="F270" s="260" t="s">
        <v>66</v>
      </c>
      <c r="G270" s="258">
        <v>576</v>
      </c>
      <c r="H270" s="262">
        <v>45622</v>
      </c>
    </row>
    <row r="271" spans="1:8" x14ac:dyDescent="0.3">
      <c r="A271" s="256" t="s">
        <v>1396</v>
      </c>
      <c r="B271" s="257" t="s">
        <v>925</v>
      </c>
      <c r="C271" s="258" t="s">
        <v>1383</v>
      </c>
      <c r="D271" s="259" t="s">
        <v>1397</v>
      </c>
      <c r="E271" s="258" t="s">
        <v>1220</v>
      </c>
      <c r="F271" s="260" t="s">
        <v>66</v>
      </c>
      <c r="G271" s="258">
        <v>144</v>
      </c>
      <c r="H271" s="262">
        <v>45622</v>
      </c>
    </row>
    <row r="272" spans="1:8" x14ac:dyDescent="0.3">
      <c r="A272" s="256" t="s">
        <v>1398</v>
      </c>
      <c r="B272" s="257" t="s">
        <v>1268</v>
      </c>
      <c r="C272" s="258" t="s">
        <v>1399</v>
      </c>
      <c r="D272" s="259" t="s">
        <v>1400</v>
      </c>
      <c r="E272" s="258" t="s">
        <v>936</v>
      </c>
      <c r="F272" s="260" t="s">
        <v>27</v>
      </c>
      <c r="G272" s="261">
        <v>29700</v>
      </c>
      <c r="H272" s="262">
        <v>45622</v>
      </c>
    </row>
    <row r="273" spans="1:8" x14ac:dyDescent="0.3">
      <c r="A273" s="256" t="s">
        <v>1401</v>
      </c>
      <c r="B273" s="257" t="s">
        <v>1268</v>
      </c>
      <c r="C273" s="258" t="s">
        <v>1399</v>
      </c>
      <c r="D273" s="259" t="s">
        <v>1400</v>
      </c>
      <c r="E273" s="258" t="s">
        <v>1216</v>
      </c>
      <c r="F273" s="260" t="s">
        <v>27</v>
      </c>
      <c r="G273" s="261">
        <v>5135</v>
      </c>
      <c r="H273" s="262">
        <v>45622</v>
      </c>
    </row>
    <row r="274" spans="1:8" x14ac:dyDescent="0.3">
      <c r="A274" s="256" t="s">
        <v>1402</v>
      </c>
      <c r="B274" s="257" t="s">
        <v>1403</v>
      </c>
      <c r="C274" s="258" t="s">
        <v>1404</v>
      </c>
      <c r="D274" s="259" t="s">
        <v>1405</v>
      </c>
      <c r="E274" s="258" t="s">
        <v>1216</v>
      </c>
      <c r="F274" s="260" t="s">
        <v>27</v>
      </c>
      <c r="G274" s="258">
        <v>655</v>
      </c>
      <c r="H274" s="262">
        <v>45622</v>
      </c>
    </row>
    <row r="275" spans="1:8" x14ac:dyDescent="0.3">
      <c r="A275" s="256" t="s">
        <v>1406</v>
      </c>
      <c r="B275" s="257" t="s">
        <v>1403</v>
      </c>
      <c r="C275" s="258" t="s">
        <v>1404</v>
      </c>
      <c r="D275" s="259" t="s">
        <v>1407</v>
      </c>
      <c r="E275" s="258" t="s">
        <v>1216</v>
      </c>
      <c r="F275" s="260" t="s">
        <v>27</v>
      </c>
      <c r="G275" s="261">
        <v>1509</v>
      </c>
      <c r="H275" s="262">
        <v>45622</v>
      </c>
    </row>
    <row r="276" spans="1:8" x14ac:dyDescent="0.3">
      <c r="A276" s="256" t="s">
        <v>1408</v>
      </c>
      <c r="B276" s="257" t="s">
        <v>1403</v>
      </c>
      <c r="C276" s="258" t="s">
        <v>1404</v>
      </c>
      <c r="D276" s="259" t="s">
        <v>1409</v>
      </c>
      <c r="E276" s="258" t="s">
        <v>1216</v>
      </c>
      <c r="F276" s="260" t="s">
        <v>27</v>
      </c>
      <c r="G276" s="261">
        <v>2979</v>
      </c>
      <c r="H276" s="262">
        <v>45622</v>
      </c>
    </row>
    <row r="277" spans="1:8" x14ac:dyDescent="0.3">
      <c r="A277" s="256" t="s">
        <v>1410</v>
      </c>
      <c r="B277" s="257" t="s">
        <v>1403</v>
      </c>
      <c r="C277" s="258" t="s">
        <v>1404</v>
      </c>
      <c r="D277" s="259" t="s">
        <v>1411</v>
      </c>
      <c r="E277" s="258" t="s">
        <v>1216</v>
      </c>
      <c r="F277" s="260" t="s">
        <v>27</v>
      </c>
      <c r="G277" s="258">
        <v>833</v>
      </c>
      <c r="H277" s="262">
        <v>45622</v>
      </c>
    </row>
    <row r="278" spans="1:8" x14ac:dyDescent="0.3">
      <c r="A278" s="256" t="s">
        <v>1412</v>
      </c>
      <c r="B278" s="257" t="s">
        <v>1403</v>
      </c>
      <c r="C278" s="258" t="s">
        <v>1404</v>
      </c>
      <c r="D278" s="259" t="s">
        <v>1413</v>
      </c>
      <c r="E278" s="258" t="s">
        <v>1216</v>
      </c>
      <c r="F278" s="260" t="s">
        <v>27</v>
      </c>
      <c r="G278" s="258">
        <v>585</v>
      </c>
      <c r="H278" s="262">
        <v>45622</v>
      </c>
    </row>
    <row r="279" spans="1:8" x14ac:dyDescent="0.3">
      <c r="A279" s="256" t="s">
        <v>1414</v>
      </c>
      <c r="B279" s="257" t="s">
        <v>925</v>
      </c>
      <c r="C279" s="258" t="s">
        <v>1415</v>
      </c>
      <c r="D279" s="259" t="s">
        <v>1416</v>
      </c>
      <c r="E279" s="258" t="s">
        <v>1216</v>
      </c>
      <c r="F279" s="260" t="s">
        <v>21</v>
      </c>
      <c r="G279" s="261">
        <v>17738</v>
      </c>
      <c r="H279" s="262">
        <v>45622</v>
      </c>
    </row>
    <row r="280" spans="1:8" x14ac:dyDescent="0.3">
      <c r="A280" s="256" t="s">
        <v>1417</v>
      </c>
      <c r="B280" s="257" t="s">
        <v>961</v>
      </c>
      <c r="C280" s="258" t="s">
        <v>1418</v>
      </c>
      <c r="D280" s="259" t="s">
        <v>1419</v>
      </c>
      <c r="E280" s="258" t="s">
        <v>1216</v>
      </c>
      <c r="F280" s="260" t="s">
        <v>34</v>
      </c>
      <c r="G280" s="261">
        <v>8099</v>
      </c>
      <c r="H280" s="262">
        <v>45622</v>
      </c>
    </row>
    <row r="281" spans="1:8" x14ac:dyDescent="0.3">
      <c r="A281" s="256" t="s">
        <v>1420</v>
      </c>
      <c r="B281" s="257" t="s">
        <v>987</v>
      </c>
      <c r="C281" s="258" t="s">
        <v>1421</v>
      </c>
      <c r="D281" s="259" t="s">
        <v>1422</v>
      </c>
      <c r="E281" s="258" t="s">
        <v>956</v>
      </c>
      <c r="F281" s="260" t="s">
        <v>66</v>
      </c>
      <c r="G281" s="261">
        <v>7662</v>
      </c>
      <c r="H281" s="262">
        <v>45622</v>
      </c>
    </row>
    <row r="282" spans="1:8" x14ac:dyDescent="0.3">
      <c r="A282" s="256" t="s">
        <v>1423</v>
      </c>
      <c r="B282" s="257" t="s">
        <v>987</v>
      </c>
      <c r="C282" s="258" t="s">
        <v>1421</v>
      </c>
      <c r="D282" s="259" t="s">
        <v>1422</v>
      </c>
      <c r="E282" s="258" t="s">
        <v>1216</v>
      </c>
      <c r="F282" s="260" t="s">
        <v>66</v>
      </c>
      <c r="G282" s="261">
        <v>6385</v>
      </c>
      <c r="H282" s="262">
        <v>45622</v>
      </c>
    </row>
    <row r="283" spans="1:8" x14ac:dyDescent="0.3">
      <c r="A283" s="256" t="s">
        <v>1424</v>
      </c>
      <c r="B283" s="257" t="s">
        <v>987</v>
      </c>
      <c r="C283" s="258" t="s">
        <v>1421</v>
      </c>
      <c r="D283" s="259" t="s">
        <v>1422</v>
      </c>
      <c r="E283" s="258" t="s">
        <v>932</v>
      </c>
      <c r="F283" s="260" t="s">
        <v>66</v>
      </c>
      <c r="G283" s="261">
        <v>25264.799999999999</v>
      </c>
      <c r="H283" s="262">
        <v>45622</v>
      </c>
    </row>
    <row r="284" spans="1:8" x14ac:dyDescent="0.3">
      <c r="A284" s="256" t="s">
        <v>1425</v>
      </c>
      <c r="B284" s="257" t="s">
        <v>925</v>
      </c>
      <c r="C284" s="258" t="s">
        <v>802</v>
      </c>
      <c r="D284" s="259" t="s">
        <v>1426</v>
      </c>
      <c r="E284" s="258" t="s">
        <v>1216</v>
      </c>
      <c r="F284" s="260" t="s">
        <v>34</v>
      </c>
      <c r="G284" s="261">
        <v>16019</v>
      </c>
      <c r="H284" s="262">
        <v>45622</v>
      </c>
    </row>
    <row r="285" spans="1:8" ht="28.8" x14ac:dyDescent="0.3">
      <c r="A285" s="256" t="s">
        <v>1427</v>
      </c>
      <c r="B285" s="257" t="s">
        <v>925</v>
      </c>
      <c r="C285" s="258" t="s">
        <v>802</v>
      </c>
      <c r="D285" s="259" t="s">
        <v>1428</v>
      </c>
      <c r="E285" s="258" t="s">
        <v>1216</v>
      </c>
      <c r="F285" s="260" t="s">
        <v>34</v>
      </c>
      <c r="G285" s="261">
        <v>18672</v>
      </c>
      <c r="H285" s="262">
        <v>45622</v>
      </c>
    </row>
    <row r="286" spans="1:8" x14ac:dyDescent="0.3">
      <c r="A286" s="256" t="s">
        <v>1429</v>
      </c>
      <c r="B286" s="257" t="s">
        <v>925</v>
      </c>
      <c r="C286" s="258" t="s">
        <v>1430</v>
      </c>
      <c r="D286" s="259" t="s">
        <v>1431</v>
      </c>
      <c r="E286" s="258" t="s">
        <v>1220</v>
      </c>
      <c r="F286" s="260" t="s">
        <v>34</v>
      </c>
      <c r="G286" s="261">
        <v>1560</v>
      </c>
      <c r="H286" s="262">
        <v>45622</v>
      </c>
    </row>
    <row r="287" spans="1:8" x14ac:dyDescent="0.3">
      <c r="A287" s="256" t="s">
        <v>1432</v>
      </c>
      <c r="B287" s="257" t="s">
        <v>925</v>
      </c>
      <c r="C287" s="258" t="s">
        <v>1430</v>
      </c>
      <c r="D287" s="259" t="s">
        <v>1431</v>
      </c>
      <c r="E287" s="258" t="s">
        <v>1220</v>
      </c>
      <c r="F287" s="260" t="s">
        <v>34</v>
      </c>
      <c r="G287" s="258">
        <v>262</v>
      </c>
      <c r="H287" s="262">
        <v>45622</v>
      </c>
    </row>
    <row r="288" spans="1:8" ht="28.8" x14ac:dyDescent="0.3">
      <c r="A288" s="256" t="s">
        <v>1433</v>
      </c>
      <c r="B288" s="257" t="s">
        <v>1434</v>
      </c>
      <c r="C288" s="258" t="s">
        <v>1435</v>
      </c>
      <c r="D288" s="259" t="s">
        <v>1436</v>
      </c>
      <c r="E288" s="258" t="s">
        <v>1220</v>
      </c>
      <c r="F288" s="260" t="s">
        <v>66</v>
      </c>
      <c r="G288" s="261">
        <v>2337</v>
      </c>
      <c r="H288" s="262">
        <v>45622</v>
      </c>
    </row>
    <row r="289" spans="1:8" x14ac:dyDescent="0.3">
      <c r="A289" s="256" t="s">
        <v>1437</v>
      </c>
      <c r="B289" s="257" t="s">
        <v>961</v>
      </c>
      <c r="C289" s="258" t="s">
        <v>1435</v>
      </c>
      <c r="D289" s="259" t="s">
        <v>1438</v>
      </c>
      <c r="E289" s="258" t="s">
        <v>1216</v>
      </c>
      <c r="F289" s="260" t="s">
        <v>66</v>
      </c>
      <c r="G289" s="261">
        <v>5122</v>
      </c>
      <c r="H289" s="262">
        <v>45622</v>
      </c>
    </row>
    <row r="290" spans="1:8" x14ac:dyDescent="0.3">
      <c r="A290" s="256" t="s">
        <v>1439</v>
      </c>
      <c r="B290" s="257" t="s">
        <v>925</v>
      </c>
      <c r="C290" s="258" t="s">
        <v>1440</v>
      </c>
      <c r="D290" s="259" t="s">
        <v>1441</v>
      </c>
      <c r="E290" s="258" t="s">
        <v>1247</v>
      </c>
      <c r="F290" s="260" t="s">
        <v>66</v>
      </c>
      <c r="G290" s="261">
        <v>4270.2</v>
      </c>
      <c r="H290" s="262">
        <v>45622</v>
      </c>
    </row>
    <row r="291" spans="1:8" x14ac:dyDescent="0.3">
      <c r="A291" s="256" t="s">
        <v>1442</v>
      </c>
      <c r="B291" s="257" t="s">
        <v>925</v>
      </c>
      <c r="C291" s="258" t="s">
        <v>1440</v>
      </c>
      <c r="D291" s="259" t="s">
        <v>1443</v>
      </c>
      <c r="E291" s="258" t="s">
        <v>1247</v>
      </c>
      <c r="F291" s="260" t="s">
        <v>66</v>
      </c>
      <c r="G291" s="261">
        <v>4149.6000000000004</v>
      </c>
      <c r="H291" s="262">
        <v>45622</v>
      </c>
    </row>
    <row r="292" spans="1:8" x14ac:dyDescent="0.3">
      <c r="A292" s="256" t="s">
        <v>1444</v>
      </c>
      <c r="B292" s="257" t="s">
        <v>925</v>
      </c>
      <c r="C292" s="258" t="s">
        <v>1440</v>
      </c>
      <c r="D292" s="259" t="s">
        <v>1445</v>
      </c>
      <c r="E292" s="258" t="s">
        <v>1216</v>
      </c>
      <c r="F292" s="260" t="s">
        <v>66</v>
      </c>
      <c r="G292" s="261">
        <v>6849</v>
      </c>
      <c r="H292" s="262">
        <v>45622</v>
      </c>
    </row>
    <row r="293" spans="1:8" x14ac:dyDescent="0.3">
      <c r="A293" s="256" t="s">
        <v>1446</v>
      </c>
      <c r="B293" s="257" t="s">
        <v>925</v>
      </c>
      <c r="C293" s="256" t="s">
        <v>1165</v>
      </c>
      <c r="D293" s="259" t="s">
        <v>1447</v>
      </c>
      <c r="E293" s="258" t="s">
        <v>1247</v>
      </c>
      <c r="F293" s="260" t="s">
        <v>34</v>
      </c>
      <c r="G293" s="258">
        <v>225</v>
      </c>
      <c r="H293" s="262">
        <v>45622</v>
      </c>
    </row>
    <row r="294" spans="1:8" x14ac:dyDescent="0.3">
      <c r="A294" s="256" t="s">
        <v>1448</v>
      </c>
      <c r="B294" s="257" t="s">
        <v>925</v>
      </c>
      <c r="C294" s="256" t="s">
        <v>1165</v>
      </c>
      <c r="D294" s="259" t="s">
        <v>1449</v>
      </c>
      <c r="E294" s="258" t="s">
        <v>1216</v>
      </c>
      <c r="F294" s="260" t="s">
        <v>34</v>
      </c>
      <c r="G294" s="261">
        <v>3099</v>
      </c>
      <c r="H294" s="262">
        <v>45622</v>
      </c>
    </row>
    <row r="295" spans="1:8" x14ac:dyDescent="0.3">
      <c r="A295" s="256" t="s">
        <v>1450</v>
      </c>
      <c r="B295" s="257" t="s">
        <v>925</v>
      </c>
      <c r="C295" s="256" t="s">
        <v>1165</v>
      </c>
      <c r="D295" s="259" t="s">
        <v>1449</v>
      </c>
      <c r="E295" s="258" t="s">
        <v>1247</v>
      </c>
      <c r="F295" s="260" t="s">
        <v>34</v>
      </c>
      <c r="G295" s="261">
        <v>6279</v>
      </c>
      <c r="H295" s="262">
        <v>45622</v>
      </c>
    </row>
    <row r="296" spans="1:8" x14ac:dyDescent="0.3">
      <c r="A296" s="256" t="s">
        <v>1451</v>
      </c>
      <c r="B296" s="257" t="s">
        <v>925</v>
      </c>
      <c r="C296" s="256" t="s">
        <v>1165</v>
      </c>
      <c r="D296" s="259" t="s">
        <v>1452</v>
      </c>
      <c r="E296" s="258" t="s">
        <v>1216</v>
      </c>
      <c r="F296" s="260" t="s">
        <v>34</v>
      </c>
      <c r="G296" s="261">
        <v>17432</v>
      </c>
      <c r="H296" s="262">
        <v>45622</v>
      </c>
    </row>
    <row r="297" spans="1:8" x14ac:dyDescent="0.3">
      <c r="A297" s="256" t="s">
        <v>1453</v>
      </c>
      <c r="B297" s="257" t="s">
        <v>925</v>
      </c>
      <c r="C297" s="256" t="s">
        <v>1165</v>
      </c>
      <c r="D297" s="259" t="s">
        <v>1452</v>
      </c>
      <c r="E297" s="258" t="s">
        <v>1247</v>
      </c>
      <c r="F297" s="260" t="s">
        <v>34</v>
      </c>
      <c r="G297" s="261">
        <v>8877</v>
      </c>
      <c r="H297" s="262">
        <v>45622</v>
      </c>
    </row>
    <row r="298" spans="1:8" x14ac:dyDescent="0.3">
      <c r="A298" s="256" t="s">
        <v>1454</v>
      </c>
      <c r="B298" s="257" t="s">
        <v>925</v>
      </c>
      <c r="C298" s="256" t="s">
        <v>1165</v>
      </c>
      <c r="D298" s="259" t="s">
        <v>1455</v>
      </c>
      <c r="E298" s="258" t="s">
        <v>1216</v>
      </c>
      <c r="F298" s="260" t="s">
        <v>34</v>
      </c>
      <c r="G298" s="261">
        <v>1354</v>
      </c>
      <c r="H298" s="262">
        <v>45622</v>
      </c>
    </row>
    <row r="299" spans="1:8" x14ac:dyDescent="0.3">
      <c r="A299" s="256" t="s">
        <v>1456</v>
      </c>
      <c r="B299" s="257" t="s">
        <v>925</v>
      </c>
      <c r="C299" s="256" t="s">
        <v>1165</v>
      </c>
      <c r="D299" s="259" t="s">
        <v>1455</v>
      </c>
      <c r="E299" s="258" t="s">
        <v>1247</v>
      </c>
      <c r="F299" s="260" t="s">
        <v>34</v>
      </c>
      <c r="G299" s="258">
        <v>283</v>
      </c>
      <c r="H299" s="262">
        <v>45622</v>
      </c>
    </row>
    <row r="300" spans="1:8" x14ac:dyDescent="0.3">
      <c r="A300" s="256" t="s">
        <v>1457</v>
      </c>
      <c r="B300" s="257" t="s">
        <v>925</v>
      </c>
      <c r="C300" s="256" t="s">
        <v>1165</v>
      </c>
      <c r="D300" s="259" t="s">
        <v>1455</v>
      </c>
      <c r="E300" s="258" t="s">
        <v>1247</v>
      </c>
      <c r="F300" s="260" t="s">
        <v>34</v>
      </c>
      <c r="G300" s="258">
        <v>525</v>
      </c>
      <c r="H300" s="262">
        <v>45622</v>
      </c>
    </row>
    <row r="301" spans="1:8" x14ac:dyDescent="0.3">
      <c r="A301" s="256" t="s">
        <v>1458</v>
      </c>
      <c r="B301" s="257" t="s">
        <v>925</v>
      </c>
      <c r="C301" s="256" t="s">
        <v>1165</v>
      </c>
      <c r="D301" s="259" t="s">
        <v>1455</v>
      </c>
      <c r="E301" s="258" t="s">
        <v>1247</v>
      </c>
      <c r="F301" s="260" t="s">
        <v>34</v>
      </c>
      <c r="G301" s="258">
        <v>998</v>
      </c>
      <c r="H301" s="262">
        <v>45622</v>
      </c>
    </row>
    <row r="302" spans="1:8" x14ac:dyDescent="0.3">
      <c r="A302" s="256" t="s">
        <v>1459</v>
      </c>
      <c r="B302" s="257" t="s">
        <v>925</v>
      </c>
      <c r="C302" s="256" t="s">
        <v>1165</v>
      </c>
      <c r="D302" s="259" t="s">
        <v>1460</v>
      </c>
      <c r="E302" s="258" t="s">
        <v>1216</v>
      </c>
      <c r="F302" s="260" t="s">
        <v>34</v>
      </c>
      <c r="G302" s="261">
        <v>8304</v>
      </c>
      <c r="H302" s="262">
        <v>45622</v>
      </c>
    </row>
    <row r="303" spans="1:8" x14ac:dyDescent="0.3">
      <c r="A303" s="256" t="s">
        <v>1461</v>
      </c>
      <c r="B303" s="257" t="s">
        <v>925</v>
      </c>
      <c r="C303" s="256" t="s">
        <v>1165</v>
      </c>
      <c r="D303" s="259" t="s">
        <v>1460</v>
      </c>
      <c r="E303" s="258" t="s">
        <v>1247</v>
      </c>
      <c r="F303" s="260" t="s">
        <v>34</v>
      </c>
      <c r="G303" s="261">
        <v>6970.2</v>
      </c>
      <c r="H303" s="262">
        <v>45622</v>
      </c>
    </row>
    <row r="304" spans="1:8" ht="28.8" x14ac:dyDescent="0.3">
      <c r="A304" s="256" t="s">
        <v>1462</v>
      </c>
      <c r="B304" s="257" t="s">
        <v>987</v>
      </c>
      <c r="C304" s="258" t="s">
        <v>1463</v>
      </c>
      <c r="D304" s="259" t="s">
        <v>1464</v>
      </c>
      <c r="E304" s="258" t="s">
        <v>1216</v>
      </c>
      <c r="F304" s="260" t="s">
        <v>66</v>
      </c>
      <c r="G304" s="261">
        <v>41281</v>
      </c>
      <c r="H304" s="262">
        <v>45622</v>
      </c>
    </row>
    <row r="305" spans="1:8" x14ac:dyDescent="0.3">
      <c r="A305" s="256" t="s">
        <v>1465</v>
      </c>
      <c r="B305" s="257" t="s">
        <v>925</v>
      </c>
      <c r="C305" s="258" t="s">
        <v>1466</v>
      </c>
      <c r="D305" s="259" t="s">
        <v>1467</v>
      </c>
      <c r="E305" s="258" t="s">
        <v>1216</v>
      </c>
      <c r="F305" s="260" t="s">
        <v>27</v>
      </c>
      <c r="G305" s="261">
        <v>17567</v>
      </c>
      <c r="H305" s="262">
        <v>45622</v>
      </c>
    </row>
    <row r="306" spans="1:8" x14ac:dyDescent="0.3">
      <c r="A306" s="256" t="s">
        <v>1468</v>
      </c>
      <c r="B306" s="257" t="s">
        <v>925</v>
      </c>
      <c r="C306" s="258" t="s">
        <v>1466</v>
      </c>
      <c r="D306" s="259" t="s">
        <v>1469</v>
      </c>
      <c r="E306" s="258" t="s">
        <v>932</v>
      </c>
      <c r="F306" s="260" t="s">
        <v>27</v>
      </c>
      <c r="G306" s="261">
        <v>2304</v>
      </c>
      <c r="H306" s="262">
        <v>45622</v>
      </c>
    </row>
    <row r="307" spans="1:8" x14ac:dyDescent="0.3">
      <c r="A307" s="256" t="s">
        <v>1470</v>
      </c>
      <c r="B307" s="257" t="s">
        <v>925</v>
      </c>
      <c r="C307" s="258" t="s">
        <v>1466</v>
      </c>
      <c r="D307" s="259" t="s">
        <v>1469</v>
      </c>
      <c r="E307" s="258" t="s">
        <v>1048</v>
      </c>
      <c r="F307" s="260" t="s">
        <v>27</v>
      </c>
      <c r="G307" s="261">
        <v>2400</v>
      </c>
      <c r="H307" s="262">
        <v>45622</v>
      </c>
    </row>
    <row r="308" spans="1:8" x14ac:dyDescent="0.3">
      <c r="A308" s="256" t="s">
        <v>1471</v>
      </c>
      <c r="B308" s="257" t="s">
        <v>925</v>
      </c>
      <c r="C308" s="258" t="s">
        <v>1466</v>
      </c>
      <c r="D308" s="259" t="s">
        <v>1472</v>
      </c>
      <c r="E308" s="258" t="s">
        <v>932</v>
      </c>
      <c r="F308" s="260" t="s">
        <v>27</v>
      </c>
      <c r="G308" s="261">
        <v>16416</v>
      </c>
      <c r="H308" s="262">
        <v>45622</v>
      </c>
    </row>
    <row r="309" spans="1:8" x14ac:dyDescent="0.3">
      <c r="A309" s="256" t="s">
        <v>1473</v>
      </c>
      <c r="B309" s="257" t="s">
        <v>925</v>
      </c>
      <c r="C309" s="258" t="s">
        <v>1466</v>
      </c>
      <c r="D309" s="259" t="s">
        <v>1474</v>
      </c>
      <c r="E309" s="258" t="s">
        <v>1216</v>
      </c>
      <c r="F309" s="260" t="s">
        <v>27</v>
      </c>
      <c r="G309" s="261">
        <v>40122</v>
      </c>
      <c r="H309" s="262">
        <v>45622</v>
      </c>
    </row>
    <row r="310" spans="1:8" x14ac:dyDescent="0.3">
      <c r="A310" s="256" t="s">
        <v>1475</v>
      </c>
      <c r="B310" s="257" t="s">
        <v>925</v>
      </c>
      <c r="C310" s="258" t="s">
        <v>1466</v>
      </c>
      <c r="D310" s="259" t="s">
        <v>1476</v>
      </c>
      <c r="E310" s="258" t="s">
        <v>1247</v>
      </c>
      <c r="F310" s="260" t="s">
        <v>27</v>
      </c>
      <c r="G310" s="261">
        <v>4693</v>
      </c>
      <c r="H310" s="262">
        <v>45622</v>
      </c>
    </row>
    <row r="311" spans="1:8" x14ac:dyDescent="0.3">
      <c r="A311" s="256" t="s">
        <v>1477</v>
      </c>
      <c r="B311" s="257" t="s">
        <v>925</v>
      </c>
      <c r="C311" s="258" t="s">
        <v>1466</v>
      </c>
      <c r="D311" s="259" t="s">
        <v>1476</v>
      </c>
      <c r="E311" s="258" t="s">
        <v>1247</v>
      </c>
      <c r="F311" s="260" t="s">
        <v>27</v>
      </c>
      <c r="G311" s="261">
        <v>6896</v>
      </c>
      <c r="H311" s="262">
        <v>45622</v>
      </c>
    </row>
    <row r="312" spans="1:8" x14ac:dyDescent="0.3">
      <c r="A312" s="256" t="s">
        <v>1478</v>
      </c>
      <c r="B312" s="257" t="s">
        <v>925</v>
      </c>
      <c r="C312" s="258" t="s">
        <v>1017</v>
      </c>
      <c r="D312" s="259" t="s">
        <v>1029</v>
      </c>
      <c r="E312" s="258" t="s">
        <v>1216</v>
      </c>
      <c r="F312" s="260" t="s">
        <v>27</v>
      </c>
      <c r="G312" s="261">
        <v>23401</v>
      </c>
      <c r="H312" s="262">
        <v>45622</v>
      </c>
    </row>
    <row r="313" spans="1:8" x14ac:dyDescent="0.3">
      <c r="A313" s="256" t="s">
        <v>1479</v>
      </c>
      <c r="B313" s="257" t="s">
        <v>925</v>
      </c>
      <c r="C313" s="258" t="s">
        <v>1017</v>
      </c>
      <c r="D313" s="259" t="s">
        <v>1018</v>
      </c>
      <c r="E313" s="258" t="s">
        <v>1216</v>
      </c>
      <c r="F313" s="260" t="s">
        <v>27</v>
      </c>
      <c r="G313" s="261">
        <v>70203</v>
      </c>
      <c r="H313" s="262">
        <v>45622</v>
      </c>
    </row>
    <row r="314" spans="1:8" x14ac:dyDescent="0.3">
      <c r="A314" s="256" t="s">
        <v>1480</v>
      </c>
      <c r="B314" s="257" t="s">
        <v>987</v>
      </c>
      <c r="C314" s="258" t="s">
        <v>1481</v>
      </c>
      <c r="D314" s="259" t="s">
        <v>1482</v>
      </c>
      <c r="E314" s="258" t="s">
        <v>1035</v>
      </c>
      <c r="F314" s="260" t="s">
        <v>21</v>
      </c>
      <c r="G314" s="258">
        <v>184</v>
      </c>
      <c r="H314" s="262">
        <v>45622</v>
      </c>
    </row>
    <row r="315" spans="1:8" x14ac:dyDescent="0.3">
      <c r="A315" s="256" t="s">
        <v>1483</v>
      </c>
      <c r="B315" s="257" t="s">
        <v>987</v>
      </c>
      <c r="C315" s="258" t="s">
        <v>1484</v>
      </c>
      <c r="D315" s="259" t="s">
        <v>1485</v>
      </c>
      <c r="E315" s="258" t="s">
        <v>956</v>
      </c>
      <c r="F315" s="260" t="s">
        <v>27</v>
      </c>
      <c r="G315" s="261">
        <v>36000</v>
      </c>
      <c r="H315" s="262">
        <v>45622</v>
      </c>
    </row>
    <row r="316" spans="1:8" x14ac:dyDescent="0.3">
      <c r="A316" s="256" t="s">
        <v>1486</v>
      </c>
      <c r="B316" s="257" t="s">
        <v>987</v>
      </c>
      <c r="C316" s="258" t="s">
        <v>1484</v>
      </c>
      <c r="D316" s="259" t="s">
        <v>1485</v>
      </c>
      <c r="E316" s="258" t="s">
        <v>1147</v>
      </c>
      <c r="F316" s="260" t="s">
        <v>27</v>
      </c>
      <c r="G316" s="258">
        <v>149</v>
      </c>
      <c r="H316" s="262">
        <v>45622</v>
      </c>
    </row>
    <row r="317" spans="1:8" x14ac:dyDescent="0.3">
      <c r="A317" s="256" t="s">
        <v>1487</v>
      </c>
      <c r="B317" s="257" t="s">
        <v>987</v>
      </c>
      <c r="C317" s="258" t="s">
        <v>1484</v>
      </c>
      <c r="D317" s="259" t="s">
        <v>1485</v>
      </c>
      <c r="E317" s="258" t="s">
        <v>920</v>
      </c>
      <c r="F317" s="260" t="s">
        <v>27</v>
      </c>
      <c r="G317" s="261">
        <v>2069</v>
      </c>
      <c r="H317" s="262">
        <v>45622</v>
      </c>
    </row>
    <row r="318" spans="1:8" x14ac:dyDescent="0.3">
      <c r="A318" s="256" t="s">
        <v>1488</v>
      </c>
      <c r="B318" s="257" t="s">
        <v>987</v>
      </c>
      <c r="C318" s="258" t="s">
        <v>1484</v>
      </c>
      <c r="D318" s="259" t="s">
        <v>1485</v>
      </c>
      <c r="E318" s="258" t="s">
        <v>1247</v>
      </c>
      <c r="F318" s="260" t="s">
        <v>27</v>
      </c>
      <c r="G318" s="261">
        <v>29589</v>
      </c>
      <c r="H318" s="262">
        <v>45622</v>
      </c>
    </row>
    <row r="319" spans="1:8" x14ac:dyDescent="0.3">
      <c r="A319" s="256" t="s">
        <v>1489</v>
      </c>
      <c r="B319" s="257" t="s">
        <v>987</v>
      </c>
      <c r="C319" s="258" t="s">
        <v>1484</v>
      </c>
      <c r="D319" s="259" t="s">
        <v>1485</v>
      </c>
      <c r="E319" s="258" t="s">
        <v>946</v>
      </c>
      <c r="F319" s="260" t="s">
        <v>27</v>
      </c>
      <c r="G319" s="261">
        <v>37800</v>
      </c>
      <c r="H319" s="262">
        <v>45622</v>
      </c>
    </row>
    <row r="320" spans="1:8" x14ac:dyDescent="0.3">
      <c r="A320" s="256" t="s">
        <v>1490</v>
      </c>
      <c r="B320" s="257" t="s">
        <v>987</v>
      </c>
      <c r="C320" s="258" t="s">
        <v>1484</v>
      </c>
      <c r="D320" s="259" t="s">
        <v>1485</v>
      </c>
      <c r="E320" s="258" t="s">
        <v>1048</v>
      </c>
      <c r="F320" s="260" t="s">
        <v>27</v>
      </c>
      <c r="G320" s="261">
        <v>4530</v>
      </c>
      <c r="H320" s="262">
        <v>45622</v>
      </c>
    </row>
    <row r="321" spans="1:8" x14ac:dyDescent="0.3">
      <c r="A321" s="256" t="s">
        <v>1491</v>
      </c>
      <c r="B321" s="257" t="s">
        <v>1268</v>
      </c>
      <c r="C321" s="258" t="s">
        <v>1484</v>
      </c>
      <c r="D321" s="259" t="s">
        <v>1492</v>
      </c>
      <c r="E321" s="258" t="s">
        <v>1247</v>
      </c>
      <c r="F321" s="260" t="s">
        <v>27</v>
      </c>
      <c r="G321" s="261">
        <v>11100</v>
      </c>
      <c r="H321" s="262">
        <v>45622</v>
      </c>
    </row>
    <row r="322" spans="1:8" x14ac:dyDescent="0.3">
      <c r="A322" s="256" t="s">
        <v>1493</v>
      </c>
      <c r="B322" s="257" t="s">
        <v>1268</v>
      </c>
      <c r="C322" s="258" t="s">
        <v>1494</v>
      </c>
      <c r="D322" s="259" t="s">
        <v>1495</v>
      </c>
      <c r="E322" s="258" t="s">
        <v>1216</v>
      </c>
      <c r="F322" s="260" t="s">
        <v>27</v>
      </c>
      <c r="G322" s="261">
        <v>2549</v>
      </c>
      <c r="H322" s="262">
        <v>45622</v>
      </c>
    </row>
    <row r="323" spans="1:8" x14ac:dyDescent="0.3">
      <c r="A323" s="256" t="s">
        <v>1496</v>
      </c>
      <c r="B323" s="257" t="s">
        <v>1268</v>
      </c>
      <c r="C323" s="258" t="s">
        <v>1494</v>
      </c>
      <c r="D323" s="259" t="s">
        <v>1495</v>
      </c>
      <c r="E323" s="258" t="s">
        <v>1220</v>
      </c>
      <c r="F323" s="260" t="s">
        <v>27</v>
      </c>
      <c r="G323" s="261">
        <v>8280</v>
      </c>
      <c r="H323" s="262">
        <v>45622</v>
      </c>
    </row>
    <row r="324" spans="1:8" x14ac:dyDescent="0.3">
      <c r="A324" s="256" t="s">
        <v>1497</v>
      </c>
      <c r="B324" s="257" t="s">
        <v>987</v>
      </c>
      <c r="C324" s="258" t="s">
        <v>1494</v>
      </c>
      <c r="D324" s="259" t="s">
        <v>1498</v>
      </c>
      <c r="E324" s="258" t="s">
        <v>1216</v>
      </c>
      <c r="F324" s="260" t="s">
        <v>27</v>
      </c>
      <c r="G324" s="261">
        <v>8213</v>
      </c>
      <c r="H324" s="262">
        <v>45622</v>
      </c>
    </row>
    <row r="325" spans="1:8" x14ac:dyDescent="0.3">
      <c r="A325" s="256" t="s">
        <v>1499</v>
      </c>
      <c r="B325" s="257" t="s">
        <v>987</v>
      </c>
      <c r="C325" s="258" t="s">
        <v>1494</v>
      </c>
      <c r="D325" s="259" t="s">
        <v>1498</v>
      </c>
      <c r="E325" s="258" t="s">
        <v>1220</v>
      </c>
      <c r="F325" s="260" t="s">
        <v>27</v>
      </c>
      <c r="G325" s="261">
        <v>19987</v>
      </c>
      <c r="H325" s="262">
        <v>45622</v>
      </c>
    </row>
    <row r="326" spans="1:8" x14ac:dyDescent="0.3">
      <c r="A326" s="256" t="s">
        <v>1500</v>
      </c>
      <c r="B326" s="257" t="s">
        <v>987</v>
      </c>
      <c r="C326" s="258" t="s">
        <v>153</v>
      </c>
      <c r="D326" s="259" t="s">
        <v>1369</v>
      </c>
      <c r="E326" s="258" t="s">
        <v>1216</v>
      </c>
      <c r="F326" s="260" t="s">
        <v>21</v>
      </c>
      <c r="G326" s="261">
        <v>40747</v>
      </c>
      <c r="H326" s="262">
        <v>45622</v>
      </c>
    </row>
    <row r="327" spans="1:8" x14ac:dyDescent="0.3">
      <c r="A327" s="256" t="s">
        <v>1501</v>
      </c>
      <c r="B327" s="257" t="s">
        <v>987</v>
      </c>
      <c r="C327" s="258" t="s">
        <v>153</v>
      </c>
      <c r="D327" s="259" t="s">
        <v>1369</v>
      </c>
      <c r="E327" s="258" t="s">
        <v>1220</v>
      </c>
      <c r="F327" s="260" t="s">
        <v>21</v>
      </c>
      <c r="G327" s="261">
        <v>53255</v>
      </c>
      <c r="H327" s="262">
        <v>45622</v>
      </c>
    </row>
    <row r="328" spans="1:8" x14ac:dyDescent="0.3">
      <c r="A328" s="256" t="s">
        <v>1502</v>
      </c>
      <c r="B328" s="257" t="s">
        <v>925</v>
      </c>
      <c r="C328" s="258" t="s">
        <v>1503</v>
      </c>
      <c r="D328" s="259" t="s">
        <v>1504</v>
      </c>
      <c r="E328" s="258" t="s">
        <v>1216</v>
      </c>
      <c r="F328" s="260" t="s">
        <v>41</v>
      </c>
      <c r="G328" s="261">
        <v>3997</v>
      </c>
      <c r="H328" s="262">
        <v>45622</v>
      </c>
    </row>
    <row r="329" spans="1:8" x14ac:dyDescent="0.3">
      <c r="A329" s="256" t="s">
        <v>1505</v>
      </c>
      <c r="B329" s="257" t="s">
        <v>925</v>
      </c>
      <c r="C329" s="258" t="s">
        <v>1503</v>
      </c>
      <c r="D329" s="259" t="s">
        <v>1504</v>
      </c>
      <c r="E329" s="258" t="s">
        <v>1247</v>
      </c>
      <c r="F329" s="260" t="s">
        <v>41</v>
      </c>
      <c r="G329" s="261">
        <v>1615.2</v>
      </c>
      <c r="H329" s="262">
        <v>45622</v>
      </c>
    </row>
    <row r="330" spans="1:8" x14ac:dyDescent="0.3">
      <c r="A330" s="256" t="s">
        <v>1506</v>
      </c>
      <c r="B330" s="257" t="s">
        <v>925</v>
      </c>
      <c r="C330" s="258" t="s">
        <v>1503</v>
      </c>
      <c r="D330" s="259" t="s">
        <v>1507</v>
      </c>
      <c r="E330" s="258" t="s">
        <v>1247</v>
      </c>
      <c r="F330" s="260" t="s">
        <v>41</v>
      </c>
      <c r="G330" s="261">
        <v>1149</v>
      </c>
      <c r="H330" s="262">
        <v>45622</v>
      </c>
    </row>
    <row r="331" spans="1:8" x14ac:dyDescent="0.3">
      <c r="A331" s="256" t="s">
        <v>1508</v>
      </c>
      <c r="B331" s="257" t="s">
        <v>925</v>
      </c>
      <c r="C331" s="258" t="s">
        <v>1503</v>
      </c>
      <c r="D331" s="259" t="s">
        <v>1509</v>
      </c>
      <c r="E331" s="258" t="s">
        <v>1216</v>
      </c>
      <c r="F331" s="260" t="s">
        <v>41</v>
      </c>
      <c r="G331" s="261">
        <v>5326</v>
      </c>
      <c r="H331" s="262">
        <v>45622</v>
      </c>
    </row>
    <row r="332" spans="1:8" x14ac:dyDescent="0.3">
      <c r="A332" s="256" t="s">
        <v>1510</v>
      </c>
      <c r="B332" s="257" t="s">
        <v>925</v>
      </c>
      <c r="C332" s="258" t="s">
        <v>1503</v>
      </c>
      <c r="D332" s="259" t="s">
        <v>1509</v>
      </c>
      <c r="E332" s="258" t="s">
        <v>1247</v>
      </c>
      <c r="F332" s="260" t="s">
        <v>41</v>
      </c>
      <c r="G332" s="261">
        <v>11593.8</v>
      </c>
      <c r="H332" s="262">
        <v>45622</v>
      </c>
    </row>
    <row r="333" spans="1:8" x14ac:dyDescent="0.3">
      <c r="A333" s="256" t="s">
        <v>1511</v>
      </c>
      <c r="B333" s="257" t="s">
        <v>925</v>
      </c>
      <c r="C333" s="258" t="s">
        <v>1503</v>
      </c>
      <c r="D333" s="259" t="s">
        <v>1512</v>
      </c>
      <c r="E333" s="258" t="s">
        <v>1247</v>
      </c>
      <c r="F333" s="260" t="s">
        <v>41</v>
      </c>
      <c r="G333" s="261">
        <v>6566</v>
      </c>
      <c r="H333" s="262">
        <v>45622</v>
      </c>
    </row>
    <row r="334" spans="1:8" x14ac:dyDescent="0.3">
      <c r="A334" s="256" t="s">
        <v>1513</v>
      </c>
      <c r="B334" s="257" t="s">
        <v>925</v>
      </c>
      <c r="C334" s="258" t="s">
        <v>1503</v>
      </c>
      <c r="D334" s="259" t="s">
        <v>1514</v>
      </c>
      <c r="E334" s="258" t="s">
        <v>1247</v>
      </c>
      <c r="F334" s="260" t="s">
        <v>41</v>
      </c>
      <c r="G334" s="258">
        <v>414</v>
      </c>
      <c r="H334" s="262">
        <v>45622</v>
      </c>
    </row>
    <row r="335" spans="1:8" x14ac:dyDescent="0.3">
      <c r="A335" s="256" t="s">
        <v>1515</v>
      </c>
      <c r="B335" s="257" t="s">
        <v>925</v>
      </c>
      <c r="C335" s="258" t="s">
        <v>1503</v>
      </c>
      <c r="D335" s="259" t="s">
        <v>1516</v>
      </c>
      <c r="E335" s="258" t="s">
        <v>1247</v>
      </c>
      <c r="F335" s="260" t="s">
        <v>41</v>
      </c>
      <c r="G335" s="261">
        <v>15515.4</v>
      </c>
      <c r="H335" s="262">
        <v>45622</v>
      </c>
    </row>
    <row r="336" spans="1:8" x14ac:dyDescent="0.3">
      <c r="A336" s="256" t="s">
        <v>1517</v>
      </c>
      <c r="B336" s="257" t="s">
        <v>925</v>
      </c>
      <c r="C336" s="258" t="s">
        <v>1503</v>
      </c>
      <c r="D336" s="259" t="s">
        <v>1518</v>
      </c>
      <c r="E336" s="258" t="s">
        <v>1247</v>
      </c>
      <c r="F336" s="260" t="s">
        <v>41</v>
      </c>
      <c r="G336" s="261">
        <v>15515.4</v>
      </c>
      <c r="H336" s="262">
        <v>45622</v>
      </c>
    </row>
    <row r="337" spans="1:8" x14ac:dyDescent="0.3">
      <c r="A337" s="256" t="s">
        <v>1519</v>
      </c>
      <c r="B337" s="257" t="s">
        <v>925</v>
      </c>
      <c r="C337" s="258" t="s">
        <v>1503</v>
      </c>
      <c r="D337" s="259" t="s">
        <v>1520</v>
      </c>
      <c r="E337" s="258" t="s">
        <v>1247</v>
      </c>
      <c r="F337" s="260" t="s">
        <v>41</v>
      </c>
      <c r="G337" s="258">
        <v>552</v>
      </c>
      <c r="H337" s="262">
        <v>45622</v>
      </c>
    </row>
    <row r="338" spans="1:8" x14ac:dyDescent="0.3">
      <c r="A338" s="256" t="s">
        <v>1521</v>
      </c>
      <c r="B338" s="257" t="s">
        <v>925</v>
      </c>
      <c r="C338" s="258" t="s">
        <v>1060</v>
      </c>
      <c r="D338" s="259" t="s">
        <v>1061</v>
      </c>
      <c r="E338" s="258" t="s">
        <v>1220</v>
      </c>
      <c r="F338" s="260" t="s">
        <v>41</v>
      </c>
      <c r="G338" s="261">
        <v>1532</v>
      </c>
      <c r="H338" s="262">
        <v>45622</v>
      </c>
    </row>
    <row r="339" spans="1:8" x14ac:dyDescent="0.3">
      <c r="A339" s="256" t="s">
        <v>1522</v>
      </c>
      <c r="B339" s="257" t="s">
        <v>987</v>
      </c>
      <c r="C339" s="258" t="s">
        <v>1523</v>
      </c>
      <c r="D339" s="259" t="s">
        <v>1524</v>
      </c>
      <c r="E339" s="258" t="s">
        <v>1216</v>
      </c>
      <c r="F339" s="260" t="s">
        <v>34</v>
      </c>
      <c r="G339" s="261">
        <v>26879</v>
      </c>
      <c r="H339" s="262">
        <v>45622</v>
      </c>
    </row>
    <row r="340" spans="1:8" x14ac:dyDescent="0.3">
      <c r="A340" s="256" t="s">
        <v>1525</v>
      </c>
      <c r="B340" s="257" t="s">
        <v>987</v>
      </c>
      <c r="C340" s="258" t="s">
        <v>1523</v>
      </c>
      <c r="D340" s="259" t="s">
        <v>1526</v>
      </c>
      <c r="E340" s="258" t="s">
        <v>1216</v>
      </c>
      <c r="F340" s="260" t="s">
        <v>34</v>
      </c>
      <c r="G340" s="261">
        <v>26879</v>
      </c>
      <c r="H340" s="262">
        <v>45622</v>
      </c>
    </row>
    <row r="341" spans="1:8" x14ac:dyDescent="0.3">
      <c r="A341" s="256" t="s">
        <v>1527</v>
      </c>
      <c r="B341" s="257" t="s">
        <v>987</v>
      </c>
      <c r="C341" s="258" t="s">
        <v>1523</v>
      </c>
      <c r="D341" s="259" t="s">
        <v>1528</v>
      </c>
      <c r="E341" s="258" t="s">
        <v>1216</v>
      </c>
      <c r="F341" s="260" t="s">
        <v>34</v>
      </c>
      <c r="G341" s="261">
        <v>26879</v>
      </c>
      <c r="H341" s="262">
        <v>45622</v>
      </c>
    </row>
    <row r="342" spans="1:8" x14ac:dyDescent="0.3">
      <c r="A342" s="256" t="s">
        <v>1529</v>
      </c>
      <c r="B342" s="257" t="s">
        <v>987</v>
      </c>
      <c r="C342" s="258" t="s">
        <v>1530</v>
      </c>
      <c r="D342" s="259" t="s">
        <v>1531</v>
      </c>
      <c r="E342" s="258" t="s">
        <v>1216</v>
      </c>
      <c r="F342" s="260" t="s">
        <v>27</v>
      </c>
      <c r="G342" s="261">
        <v>33278</v>
      </c>
      <c r="H342" s="262">
        <v>45622</v>
      </c>
    </row>
    <row r="343" spans="1:8" x14ac:dyDescent="0.3">
      <c r="A343" s="256" t="s">
        <v>1532</v>
      </c>
      <c r="B343" s="257" t="s">
        <v>987</v>
      </c>
      <c r="C343" s="258" t="s">
        <v>1533</v>
      </c>
      <c r="D343" s="259" t="s">
        <v>1534</v>
      </c>
      <c r="E343" s="258" t="s">
        <v>1216</v>
      </c>
      <c r="F343" s="260" t="s">
        <v>27</v>
      </c>
      <c r="G343" s="261">
        <v>39991</v>
      </c>
      <c r="H343" s="262">
        <v>45622</v>
      </c>
    </row>
    <row r="344" spans="1:8" ht="28.8" x14ac:dyDescent="0.3">
      <c r="A344" s="256" t="s">
        <v>1535</v>
      </c>
      <c r="B344" s="257" t="s">
        <v>1268</v>
      </c>
      <c r="C344" s="258" t="s">
        <v>1536</v>
      </c>
      <c r="D344" s="259" t="s">
        <v>1537</v>
      </c>
      <c r="E344" s="258" t="s">
        <v>1220</v>
      </c>
      <c r="F344" s="260" t="s">
        <v>21</v>
      </c>
      <c r="G344" s="261">
        <v>17925</v>
      </c>
      <c r="H344" s="262">
        <v>45622</v>
      </c>
    </row>
    <row r="345" spans="1:8" ht="28.8" x14ac:dyDescent="0.3">
      <c r="A345" s="256" t="s">
        <v>1538</v>
      </c>
      <c r="B345" s="257" t="s">
        <v>987</v>
      </c>
      <c r="C345" s="258" t="s">
        <v>1539</v>
      </c>
      <c r="D345" s="259" t="s">
        <v>1540</v>
      </c>
      <c r="E345" s="258" t="s">
        <v>1216</v>
      </c>
      <c r="F345" s="260" t="s">
        <v>21</v>
      </c>
      <c r="G345" s="261">
        <v>1782</v>
      </c>
      <c r="H345" s="262">
        <v>45622</v>
      </c>
    </row>
    <row r="346" spans="1:8" x14ac:dyDescent="0.3">
      <c r="A346" s="256" t="s">
        <v>1541</v>
      </c>
      <c r="B346" s="257" t="s">
        <v>1080</v>
      </c>
      <c r="C346" s="258" t="s">
        <v>1084</v>
      </c>
      <c r="D346" s="259" t="s">
        <v>1085</v>
      </c>
      <c r="E346" s="258" t="s">
        <v>1216</v>
      </c>
      <c r="F346" s="260" t="s">
        <v>66</v>
      </c>
      <c r="G346" s="261">
        <v>3010</v>
      </c>
      <c r="H346" s="262">
        <v>45622</v>
      </c>
    </row>
    <row r="347" spans="1:8" x14ac:dyDescent="0.3">
      <c r="A347" s="256" t="s">
        <v>1542</v>
      </c>
      <c r="B347" s="257" t="s">
        <v>1080</v>
      </c>
      <c r="C347" s="258" t="s">
        <v>1084</v>
      </c>
      <c r="D347" s="259" t="s">
        <v>1085</v>
      </c>
      <c r="E347" s="258" t="s">
        <v>1220</v>
      </c>
      <c r="F347" s="260" t="s">
        <v>66</v>
      </c>
      <c r="G347" s="261">
        <v>1944</v>
      </c>
      <c r="H347" s="262">
        <v>45622</v>
      </c>
    </row>
    <row r="348" spans="1:8" x14ac:dyDescent="0.3">
      <c r="A348" s="256" t="s">
        <v>1543</v>
      </c>
      <c r="B348" s="257" t="s">
        <v>1080</v>
      </c>
      <c r="C348" s="258" t="s">
        <v>1081</v>
      </c>
      <c r="D348" s="259" t="s">
        <v>1082</v>
      </c>
      <c r="E348" s="258" t="s">
        <v>936</v>
      </c>
      <c r="F348" s="260" t="s">
        <v>66</v>
      </c>
      <c r="G348" s="261">
        <v>2160</v>
      </c>
      <c r="H348" s="262">
        <v>45622</v>
      </c>
    </row>
    <row r="349" spans="1:8" x14ac:dyDescent="0.3">
      <c r="A349" s="256" t="s">
        <v>1544</v>
      </c>
      <c r="B349" s="257" t="s">
        <v>1080</v>
      </c>
      <c r="C349" s="258" t="s">
        <v>1081</v>
      </c>
      <c r="D349" s="259" t="s">
        <v>1082</v>
      </c>
      <c r="E349" s="258" t="s">
        <v>1216</v>
      </c>
      <c r="F349" s="260" t="s">
        <v>66</v>
      </c>
      <c r="G349" s="261">
        <v>1721</v>
      </c>
      <c r="H349" s="262">
        <v>45622</v>
      </c>
    </row>
    <row r="350" spans="1:8" x14ac:dyDescent="0.3">
      <c r="A350" s="256" t="s">
        <v>1545</v>
      </c>
      <c r="B350" s="257" t="s">
        <v>1080</v>
      </c>
      <c r="C350" s="258" t="s">
        <v>1081</v>
      </c>
      <c r="D350" s="259" t="s">
        <v>1082</v>
      </c>
      <c r="E350" s="258" t="s">
        <v>1220</v>
      </c>
      <c r="F350" s="260" t="s">
        <v>66</v>
      </c>
      <c r="G350" s="258">
        <v>59</v>
      </c>
      <c r="H350" s="262">
        <v>45622</v>
      </c>
    </row>
    <row r="351" spans="1:8" x14ac:dyDescent="0.3">
      <c r="A351" s="256" t="s">
        <v>1546</v>
      </c>
      <c r="B351" s="257" t="s">
        <v>1080</v>
      </c>
      <c r="C351" s="258" t="s">
        <v>1081</v>
      </c>
      <c r="D351" s="259" t="s">
        <v>1082</v>
      </c>
      <c r="E351" s="258" t="s">
        <v>1220</v>
      </c>
      <c r="F351" s="260" t="s">
        <v>66</v>
      </c>
      <c r="G351" s="258">
        <v>781</v>
      </c>
      <c r="H351" s="262">
        <v>45622</v>
      </c>
    </row>
    <row r="352" spans="1:8" x14ac:dyDescent="0.3">
      <c r="A352" s="256" t="s">
        <v>1547</v>
      </c>
      <c r="B352" s="257" t="s">
        <v>1080</v>
      </c>
      <c r="C352" s="258" t="s">
        <v>1081</v>
      </c>
      <c r="D352" s="259" t="s">
        <v>1082</v>
      </c>
      <c r="E352" s="258" t="s">
        <v>1220</v>
      </c>
      <c r="F352" s="260" t="s">
        <v>66</v>
      </c>
      <c r="G352" s="258">
        <v>456</v>
      </c>
      <c r="H352" s="262">
        <v>45622</v>
      </c>
    </row>
    <row r="353" spans="1:8" x14ac:dyDescent="0.3">
      <c r="A353" s="256" t="s">
        <v>1548</v>
      </c>
      <c r="B353" s="257" t="s">
        <v>1080</v>
      </c>
      <c r="C353" s="258" t="s">
        <v>1090</v>
      </c>
      <c r="D353" s="259" t="s">
        <v>1091</v>
      </c>
      <c r="E353" s="258" t="s">
        <v>1220</v>
      </c>
      <c r="F353" s="260" t="s">
        <v>27</v>
      </c>
      <c r="G353" s="261">
        <v>12648.6</v>
      </c>
      <c r="H353" s="262">
        <v>45622</v>
      </c>
    </row>
    <row r="354" spans="1:8" x14ac:dyDescent="0.3">
      <c r="A354" s="256" t="s">
        <v>1549</v>
      </c>
      <c r="B354" s="257" t="s">
        <v>987</v>
      </c>
      <c r="C354" s="258" t="s">
        <v>1116</v>
      </c>
      <c r="D354" s="259" t="s">
        <v>1117</v>
      </c>
      <c r="E354" s="258" t="s">
        <v>1220</v>
      </c>
      <c r="F354" s="260" t="s">
        <v>27</v>
      </c>
      <c r="G354" s="261">
        <v>52272</v>
      </c>
      <c r="H354" s="262">
        <v>45622</v>
      </c>
    </row>
    <row r="355" spans="1:8" x14ac:dyDescent="0.3">
      <c r="A355" s="256" t="s">
        <v>1550</v>
      </c>
      <c r="B355" s="257" t="s">
        <v>987</v>
      </c>
      <c r="C355" s="258" t="s">
        <v>1551</v>
      </c>
      <c r="D355" s="259" t="s">
        <v>1552</v>
      </c>
      <c r="E355" s="258" t="s">
        <v>936</v>
      </c>
      <c r="F355" s="260" t="s">
        <v>66</v>
      </c>
      <c r="G355" s="261">
        <v>55717.2</v>
      </c>
      <c r="H355" s="262">
        <v>45622</v>
      </c>
    </row>
    <row r="356" spans="1:8" x14ac:dyDescent="0.3">
      <c r="A356" s="256" t="s">
        <v>1553</v>
      </c>
      <c r="B356" s="257" t="s">
        <v>987</v>
      </c>
      <c r="C356" s="258" t="s">
        <v>1551</v>
      </c>
      <c r="D356" s="259" t="s">
        <v>1552</v>
      </c>
      <c r="E356" s="258" t="s">
        <v>1216</v>
      </c>
      <c r="F356" s="260" t="s">
        <v>66</v>
      </c>
      <c r="G356" s="261">
        <v>1897</v>
      </c>
      <c r="H356" s="262">
        <v>45622</v>
      </c>
    </row>
    <row r="357" spans="1:8" x14ac:dyDescent="0.3">
      <c r="A357" s="256" t="s">
        <v>1554</v>
      </c>
      <c r="B357" s="257" t="s">
        <v>987</v>
      </c>
      <c r="C357" s="258" t="s">
        <v>1555</v>
      </c>
      <c r="D357" s="259" t="s">
        <v>1556</v>
      </c>
      <c r="E357" s="258" t="s">
        <v>1216</v>
      </c>
      <c r="F357" s="260" t="s">
        <v>21</v>
      </c>
      <c r="G357" s="261">
        <v>22912</v>
      </c>
      <c r="H357" s="262">
        <v>45622</v>
      </c>
    </row>
    <row r="358" spans="1:8" x14ac:dyDescent="0.3">
      <c r="A358" s="256" t="s">
        <v>1557</v>
      </c>
      <c r="B358" s="257" t="s">
        <v>987</v>
      </c>
      <c r="C358" s="258" t="s">
        <v>1555</v>
      </c>
      <c r="D358" s="259" t="s">
        <v>1556</v>
      </c>
      <c r="E358" s="258" t="s">
        <v>1247</v>
      </c>
      <c r="F358" s="260" t="s">
        <v>21</v>
      </c>
      <c r="G358" s="261">
        <v>14299</v>
      </c>
      <c r="H358" s="262">
        <v>45622</v>
      </c>
    </row>
    <row r="359" spans="1:8" x14ac:dyDescent="0.3">
      <c r="A359" s="256" t="s">
        <v>1558</v>
      </c>
      <c r="B359" s="257" t="s">
        <v>987</v>
      </c>
      <c r="C359" s="258" t="s">
        <v>1555</v>
      </c>
      <c r="D359" s="259" t="s">
        <v>1559</v>
      </c>
      <c r="E359" s="258" t="s">
        <v>1216</v>
      </c>
      <c r="F359" s="260" t="s">
        <v>21</v>
      </c>
      <c r="G359" s="261">
        <v>46584</v>
      </c>
      <c r="H359" s="262">
        <v>45622</v>
      </c>
    </row>
    <row r="360" spans="1:8" x14ac:dyDescent="0.3">
      <c r="A360" s="256" t="s">
        <v>1560</v>
      </c>
      <c r="B360" s="257" t="s">
        <v>987</v>
      </c>
      <c r="C360" s="258" t="s">
        <v>1555</v>
      </c>
      <c r="D360" s="259" t="s">
        <v>1559</v>
      </c>
      <c r="E360" s="258" t="s">
        <v>1247</v>
      </c>
      <c r="F360" s="260" t="s">
        <v>21</v>
      </c>
      <c r="G360" s="261">
        <v>59621</v>
      </c>
      <c r="H360" s="262">
        <v>45622</v>
      </c>
    </row>
    <row r="361" spans="1:8" x14ac:dyDescent="0.3">
      <c r="A361" s="256" t="s">
        <v>1561</v>
      </c>
      <c r="B361" s="257" t="s">
        <v>987</v>
      </c>
      <c r="C361" s="258" t="s">
        <v>1555</v>
      </c>
      <c r="D361" s="259" t="s">
        <v>1562</v>
      </c>
      <c r="E361" s="258" t="s">
        <v>1216</v>
      </c>
      <c r="F361" s="260" t="s">
        <v>21</v>
      </c>
      <c r="G361" s="261">
        <v>72986</v>
      </c>
      <c r="H361" s="262">
        <v>45622</v>
      </c>
    </row>
    <row r="362" spans="1:8" x14ac:dyDescent="0.3">
      <c r="A362" s="256" t="s">
        <v>1563</v>
      </c>
      <c r="B362" s="257" t="s">
        <v>987</v>
      </c>
      <c r="C362" s="258" t="s">
        <v>1555</v>
      </c>
      <c r="D362" s="259" t="s">
        <v>1562</v>
      </c>
      <c r="E362" s="258" t="s">
        <v>1247</v>
      </c>
      <c r="F362" s="260" t="s">
        <v>21</v>
      </c>
      <c r="G362" s="261">
        <v>20304</v>
      </c>
      <c r="H362" s="262">
        <v>45622</v>
      </c>
    </row>
    <row r="363" spans="1:8" x14ac:dyDescent="0.3">
      <c r="A363" s="256" t="s">
        <v>1564</v>
      </c>
      <c r="B363" s="257" t="s">
        <v>987</v>
      </c>
      <c r="C363" s="258" t="s">
        <v>1565</v>
      </c>
      <c r="D363" s="259" t="s">
        <v>1566</v>
      </c>
      <c r="E363" s="258" t="s">
        <v>1216</v>
      </c>
      <c r="F363" s="260" t="s">
        <v>27</v>
      </c>
      <c r="G363" s="261">
        <v>15909</v>
      </c>
      <c r="H363" s="262">
        <v>45622</v>
      </c>
    </row>
    <row r="364" spans="1:8" x14ac:dyDescent="0.3">
      <c r="A364" s="256" t="s">
        <v>1567</v>
      </c>
      <c r="B364" s="257" t="s">
        <v>943</v>
      </c>
      <c r="C364" s="258" t="s">
        <v>764</v>
      </c>
      <c r="D364" s="259" t="s">
        <v>1568</v>
      </c>
      <c r="E364" s="258" t="s">
        <v>1216</v>
      </c>
      <c r="F364" s="260" t="s">
        <v>27</v>
      </c>
      <c r="G364" s="261">
        <v>108784</v>
      </c>
      <c r="H364" s="262">
        <v>45622</v>
      </c>
    </row>
    <row r="365" spans="1:8" x14ac:dyDescent="0.3">
      <c r="A365" s="256" t="s">
        <v>1569</v>
      </c>
      <c r="B365" s="257" t="s">
        <v>987</v>
      </c>
      <c r="C365" s="258" t="s">
        <v>1570</v>
      </c>
      <c r="D365" s="259" t="s">
        <v>1571</v>
      </c>
      <c r="E365" s="258" t="s">
        <v>1220</v>
      </c>
      <c r="F365" s="260" t="s">
        <v>27</v>
      </c>
      <c r="G365" s="261">
        <v>17520</v>
      </c>
      <c r="H365" s="262">
        <v>45622</v>
      </c>
    </row>
    <row r="366" spans="1:8" x14ac:dyDescent="0.3">
      <c r="A366" s="256" t="s">
        <v>1572</v>
      </c>
      <c r="B366" s="257" t="s">
        <v>987</v>
      </c>
      <c r="C366" s="258" t="s">
        <v>1570</v>
      </c>
      <c r="D366" s="259" t="s">
        <v>1571</v>
      </c>
      <c r="E366" s="258" t="s">
        <v>1220</v>
      </c>
      <c r="F366" s="260" t="s">
        <v>27</v>
      </c>
      <c r="G366" s="261">
        <v>5400</v>
      </c>
      <c r="H366" s="262">
        <v>45622</v>
      </c>
    </row>
    <row r="367" spans="1:8" x14ac:dyDescent="0.3">
      <c r="A367" s="256" t="s">
        <v>1573</v>
      </c>
      <c r="B367" s="257" t="s">
        <v>987</v>
      </c>
      <c r="C367" s="258" t="s">
        <v>1570</v>
      </c>
      <c r="D367" s="259" t="s">
        <v>1571</v>
      </c>
      <c r="E367" s="258" t="s">
        <v>1220</v>
      </c>
      <c r="F367" s="260" t="s">
        <v>27</v>
      </c>
      <c r="G367" s="261">
        <v>38736</v>
      </c>
      <c r="H367" s="262">
        <v>45622</v>
      </c>
    </row>
    <row r="368" spans="1:8" x14ac:dyDescent="0.3">
      <c r="A368" s="256" t="s">
        <v>1574</v>
      </c>
      <c r="B368" s="257" t="s">
        <v>1080</v>
      </c>
      <c r="C368" s="258" t="s">
        <v>1575</v>
      </c>
      <c r="D368" s="259" t="s">
        <v>1576</v>
      </c>
      <c r="E368" s="258" t="s">
        <v>966</v>
      </c>
      <c r="F368" s="260" t="s">
        <v>27</v>
      </c>
      <c r="G368" s="261">
        <v>68653.8</v>
      </c>
      <c r="H368" s="262">
        <v>45622</v>
      </c>
    </row>
    <row r="369" spans="1:8" x14ac:dyDescent="0.3">
      <c r="A369" s="256" t="s">
        <v>1577</v>
      </c>
      <c r="B369" s="257" t="s">
        <v>1080</v>
      </c>
      <c r="C369" s="258" t="s">
        <v>1575</v>
      </c>
      <c r="D369" s="259" t="s">
        <v>1576</v>
      </c>
      <c r="E369" s="258" t="s">
        <v>936</v>
      </c>
      <c r="F369" s="260" t="s">
        <v>27</v>
      </c>
      <c r="G369" s="261">
        <v>32982.6</v>
      </c>
      <c r="H369" s="262">
        <v>45622</v>
      </c>
    </row>
    <row r="370" spans="1:8" x14ac:dyDescent="0.3">
      <c r="A370" s="256" t="s">
        <v>1578</v>
      </c>
      <c r="B370" s="257" t="s">
        <v>1080</v>
      </c>
      <c r="C370" s="258" t="s">
        <v>1575</v>
      </c>
      <c r="D370" s="259" t="s">
        <v>1576</v>
      </c>
      <c r="E370" s="258" t="s">
        <v>923</v>
      </c>
      <c r="F370" s="260" t="s">
        <v>27</v>
      </c>
      <c r="G370" s="258">
        <v>150</v>
      </c>
      <c r="H370" s="262">
        <v>45622</v>
      </c>
    </row>
    <row r="371" spans="1:8" x14ac:dyDescent="0.3">
      <c r="A371" s="256" t="s">
        <v>1579</v>
      </c>
      <c r="B371" s="257" t="s">
        <v>1080</v>
      </c>
      <c r="C371" s="258" t="s">
        <v>1575</v>
      </c>
      <c r="D371" s="259" t="s">
        <v>1576</v>
      </c>
      <c r="E371" s="258" t="s">
        <v>1216</v>
      </c>
      <c r="F371" s="260" t="s">
        <v>27</v>
      </c>
      <c r="G371" s="261">
        <v>11595</v>
      </c>
      <c r="H371" s="262">
        <v>45622</v>
      </c>
    </row>
    <row r="372" spans="1:8" x14ac:dyDescent="0.3">
      <c r="A372" s="256" t="s">
        <v>1580</v>
      </c>
      <c r="B372" s="257" t="s">
        <v>1080</v>
      </c>
      <c r="C372" s="258" t="s">
        <v>1575</v>
      </c>
      <c r="D372" s="259" t="s">
        <v>1576</v>
      </c>
      <c r="E372" s="258" t="s">
        <v>1220</v>
      </c>
      <c r="F372" s="260" t="s">
        <v>27</v>
      </c>
      <c r="G372" s="258">
        <v>993</v>
      </c>
      <c r="H372" s="262">
        <v>45622</v>
      </c>
    </row>
    <row r="373" spans="1:8" x14ac:dyDescent="0.3">
      <c r="A373" s="256" t="s">
        <v>1581</v>
      </c>
      <c r="B373" s="257" t="s">
        <v>1080</v>
      </c>
      <c r="C373" s="258" t="s">
        <v>1575</v>
      </c>
      <c r="D373" s="259" t="s">
        <v>1576</v>
      </c>
      <c r="E373" s="258" t="s">
        <v>946</v>
      </c>
      <c r="F373" s="260" t="s">
        <v>27</v>
      </c>
      <c r="G373" s="261">
        <v>8220</v>
      </c>
      <c r="H373" s="262">
        <v>45622</v>
      </c>
    </row>
    <row r="374" spans="1:8" x14ac:dyDescent="0.3">
      <c r="A374" s="256" t="s">
        <v>1582</v>
      </c>
      <c r="B374" s="257" t="s">
        <v>1080</v>
      </c>
      <c r="C374" s="258" t="s">
        <v>1575</v>
      </c>
      <c r="D374" s="259" t="s">
        <v>1576</v>
      </c>
      <c r="E374" s="258" t="s">
        <v>964</v>
      </c>
      <c r="F374" s="260" t="s">
        <v>27</v>
      </c>
      <c r="G374" s="261">
        <v>28894.799999999999</v>
      </c>
      <c r="H374" s="262">
        <v>45622</v>
      </c>
    </row>
    <row r="375" spans="1:8" x14ac:dyDescent="0.3">
      <c r="A375" s="256" t="s">
        <v>1583</v>
      </c>
      <c r="B375" s="257" t="s">
        <v>1080</v>
      </c>
      <c r="C375" s="258" t="s">
        <v>1575</v>
      </c>
      <c r="D375" s="259" t="s">
        <v>1576</v>
      </c>
      <c r="E375" s="258" t="s">
        <v>954</v>
      </c>
      <c r="F375" s="260" t="s">
        <v>27</v>
      </c>
      <c r="G375" s="261">
        <v>2641</v>
      </c>
      <c r="H375" s="262">
        <v>45622</v>
      </c>
    </row>
    <row r="376" spans="1:8" x14ac:dyDescent="0.3">
      <c r="A376" s="256" t="s">
        <v>1584</v>
      </c>
      <c r="B376" s="257" t="s">
        <v>1080</v>
      </c>
      <c r="C376" s="258" t="s">
        <v>1575</v>
      </c>
      <c r="D376" s="259" t="s">
        <v>1576</v>
      </c>
      <c r="E376" s="258" t="s">
        <v>980</v>
      </c>
      <c r="F376" s="260" t="s">
        <v>27</v>
      </c>
      <c r="G376" s="261">
        <v>38368.800000000003</v>
      </c>
      <c r="H376" s="262">
        <v>45622</v>
      </c>
    </row>
    <row r="377" spans="1:8" x14ac:dyDescent="0.3">
      <c r="A377" s="256" t="s">
        <v>1585</v>
      </c>
      <c r="B377" s="257" t="s">
        <v>987</v>
      </c>
      <c r="C377" s="258" t="s">
        <v>1586</v>
      </c>
      <c r="D377" s="259" t="s">
        <v>1587</v>
      </c>
      <c r="E377" s="258" t="s">
        <v>1216</v>
      </c>
      <c r="F377" s="260" t="s">
        <v>41</v>
      </c>
      <c r="G377" s="261">
        <v>7604</v>
      </c>
      <c r="H377" s="262">
        <v>45622</v>
      </c>
    </row>
    <row r="378" spans="1:8" x14ac:dyDescent="0.3">
      <c r="A378" s="256" t="s">
        <v>1588</v>
      </c>
      <c r="B378" s="257" t="s">
        <v>987</v>
      </c>
      <c r="C378" s="258" t="s">
        <v>1589</v>
      </c>
      <c r="D378" s="259" t="s">
        <v>1590</v>
      </c>
      <c r="E378" s="258" t="s">
        <v>1216</v>
      </c>
      <c r="F378" s="260" t="s">
        <v>27</v>
      </c>
      <c r="G378" s="261">
        <v>23755</v>
      </c>
      <c r="H378" s="262">
        <v>45622</v>
      </c>
    </row>
    <row r="379" spans="1:8" x14ac:dyDescent="0.3">
      <c r="A379" s="256" t="s">
        <v>1591</v>
      </c>
      <c r="B379" s="257" t="s">
        <v>925</v>
      </c>
      <c r="C379" s="258" t="s">
        <v>1592</v>
      </c>
      <c r="D379" s="259" t="s">
        <v>1593</v>
      </c>
      <c r="E379" s="258" t="s">
        <v>1216</v>
      </c>
      <c r="F379" s="260" t="s">
        <v>27</v>
      </c>
      <c r="G379" s="261">
        <v>8759</v>
      </c>
      <c r="H379" s="262">
        <v>45622</v>
      </c>
    </row>
    <row r="380" spans="1:8" x14ac:dyDescent="0.3">
      <c r="A380" s="256" t="s">
        <v>1594</v>
      </c>
      <c r="B380" s="257" t="s">
        <v>925</v>
      </c>
      <c r="C380" s="258" t="s">
        <v>1175</v>
      </c>
      <c r="D380" s="259" t="s">
        <v>1176</v>
      </c>
      <c r="E380" s="258" t="s">
        <v>936</v>
      </c>
      <c r="F380" s="260" t="s">
        <v>27</v>
      </c>
      <c r="G380" s="261">
        <v>11400</v>
      </c>
      <c r="H380" s="262">
        <v>45622</v>
      </c>
    </row>
    <row r="381" spans="1:8" x14ac:dyDescent="0.3">
      <c r="A381" s="256" t="s">
        <v>1595</v>
      </c>
      <c r="B381" s="257" t="s">
        <v>925</v>
      </c>
      <c r="C381" s="258" t="s">
        <v>1175</v>
      </c>
      <c r="D381" s="259" t="s">
        <v>1176</v>
      </c>
      <c r="E381" s="258" t="s">
        <v>1216</v>
      </c>
      <c r="F381" s="260" t="s">
        <v>27</v>
      </c>
      <c r="G381" s="261">
        <v>7726</v>
      </c>
      <c r="H381" s="262">
        <v>45622</v>
      </c>
    </row>
    <row r="382" spans="1:8" x14ac:dyDescent="0.3">
      <c r="A382" s="256" t="s">
        <v>1596</v>
      </c>
      <c r="B382" s="257" t="s">
        <v>925</v>
      </c>
      <c r="C382" s="258" t="s">
        <v>1175</v>
      </c>
      <c r="D382" s="259" t="s">
        <v>1176</v>
      </c>
      <c r="E382" s="258" t="s">
        <v>1220</v>
      </c>
      <c r="F382" s="260" t="s">
        <v>27</v>
      </c>
      <c r="G382" s="261">
        <v>22896</v>
      </c>
      <c r="H382" s="262">
        <v>45622</v>
      </c>
    </row>
    <row r="383" spans="1:8" x14ac:dyDescent="0.3">
      <c r="A383" s="256" t="s">
        <v>1597</v>
      </c>
      <c r="B383" s="257" t="s">
        <v>925</v>
      </c>
      <c r="C383" s="258" t="s">
        <v>1175</v>
      </c>
      <c r="D383" s="259" t="s">
        <v>1176</v>
      </c>
      <c r="E383" s="258" t="s">
        <v>1220</v>
      </c>
      <c r="F383" s="260" t="s">
        <v>27</v>
      </c>
      <c r="G383" s="261">
        <v>5760</v>
      </c>
      <c r="H383" s="262">
        <v>45622</v>
      </c>
    </row>
    <row r="384" spans="1:8" x14ac:dyDescent="0.3">
      <c r="A384" s="256" t="s">
        <v>1598</v>
      </c>
      <c r="B384" s="257" t="s">
        <v>925</v>
      </c>
      <c r="C384" s="258" t="s">
        <v>1175</v>
      </c>
      <c r="D384" s="259" t="s">
        <v>1176</v>
      </c>
      <c r="E384" s="258" t="s">
        <v>1220</v>
      </c>
      <c r="F384" s="260" t="s">
        <v>27</v>
      </c>
      <c r="G384" s="261">
        <v>11075</v>
      </c>
      <c r="H384" s="262">
        <v>45622</v>
      </c>
    </row>
    <row r="385" spans="1:8" x14ac:dyDescent="0.3">
      <c r="A385" s="256" t="s">
        <v>1599</v>
      </c>
      <c r="B385" s="257" t="s">
        <v>925</v>
      </c>
      <c r="C385" s="258" t="s">
        <v>1175</v>
      </c>
      <c r="D385" s="259" t="s">
        <v>1176</v>
      </c>
      <c r="E385" s="258" t="s">
        <v>941</v>
      </c>
      <c r="F385" s="260" t="s">
        <v>27</v>
      </c>
      <c r="G385" s="261">
        <v>411600</v>
      </c>
      <c r="H385" s="262">
        <v>45622</v>
      </c>
    </row>
    <row r="386" spans="1:8" x14ac:dyDescent="0.3">
      <c r="A386" s="256" t="s">
        <v>1600</v>
      </c>
      <c r="B386" s="257" t="s">
        <v>987</v>
      </c>
      <c r="C386" s="258" t="s">
        <v>1601</v>
      </c>
      <c r="D386" s="259" t="s">
        <v>1602</v>
      </c>
      <c r="E386" s="258" t="s">
        <v>923</v>
      </c>
      <c r="F386" s="260" t="s">
        <v>27</v>
      </c>
      <c r="G386" s="261">
        <v>2592</v>
      </c>
      <c r="H386" s="262">
        <v>45622</v>
      </c>
    </row>
    <row r="387" spans="1:8" x14ac:dyDescent="0.3">
      <c r="A387" s="256" t="s">
        <v>1603</v>
      </c>
      <c r="B387" s="257" t="s">
        <v>987</v>
      </c>
      <c r="C387" s="258" t="s">
        <v>1601</v>
      </c>
      <c r="D387" s="259" t="s">
        <v>1602</v>
      </c>
      <c r="E387" s="258" t="s">
        <v>923</v>
      </c>
      <c r="F387" s="260" t="s">
        <v>27</v>
      </c>
      <c r="G387" s="261">
        <v>6300</v>
      </c>
      <c r="H387" s="262">
        <v>45622</v>
      </c>
    </row>
    <row r="388" spans="1:8" x14ac:dyDescent="0.3">
      <c r="A388" s="256" t="s">
        <v>1604</v>
      </c>
      <c r="B388" s="257" t="s">
        <v>987</v>
      </c>
      <c r="C388" s="258" t="s">
        <v>1601</v>
      </c>
      <c r="D388" s="259" t="s">
        <v>1602</v>
      </c>
      <c r="E388" s="258" t="s">
        <v>1247</v>
      </c>
      <c r="F388" s="260" t="s">
        <v>27</v>
      </c>
      <c r="G388" s="261">
        <v>3164</v>
      </c>
      <c r="H388" s="262">
        <v>45622</v>
      </c>
    </row>
    <row r="389" spans="1:8" x14ac:dyDescent="0.3">
      <c r="A389" s="256" t="s">
        <v>1605</v>
      </c>
      <c r="B389" s="257" t="s">
        <v>987</v>
      </c>
      <c r="C389" s="258" t="s">
        <v>1601</v>
      </c>
      <c r="D389" s="259" t="s">
        <v>1606</v>
      </c>
      <c r="E389" s="258" t="s">
        <v>971</v>
      </c>
      <c r="F389" s="260" t="s">
        <v>27</v>
      </c>
      <c r="G389" s="261">
        <v>52008</v>
      </c>
      <c r="H389" s="262">
        <v>45622</v>
      </c>
    </row>
    <row r="390" spans="1:8" x14ac:dyDescent="0.3">
      <c r="A390" s="256" t="s">
        <v>1607</v>
      </c>
      <c r="B390" s="257" t="s">
        <v>961</v>
      </c>
      <c r="C390" s="258" t="s">
        <v>1608</v>
      </c>
      <c r="D390" s="259" t="s">
        <v>1609</v>
      </c>
      <c r="E390" s="258" t="s">
        <v>1216</v>
      </c>
      <c r="F390" s="260" t="s">
        <v>27</v>
      </c>
      <c r="G390" s="261">
        <v>1838</v>
      </c>
      <c r="H390" s="262">
        <v>45622</v>
      </c>
    </row>
    <row r="391" spans="1:8" ht="28.8" x14ac:dyDescent="0.3">
      <c r="A391" s="256" t="s">
        <v>1610</v>
      </c>
      <c r="B391" s="257" t="s">
        <v>961</v>
      </c>
      <c r="C391" s="258" t="s">
        <v>1611</v>
      </c>
      <c r="D391" s="259" t="s">
        <v>1612</v>
      </c>
      <c r="E391" s="258" t="s">
        <v>1216</v>
      </c>
      <c r="F391" s="260" t="s">
        <v>27</v>
      </c>
      <c r="G391" s="261">
        <v>6495</v>
      </c>
      <c r="H391" s="262">
        <v>45622</v>
      </c>
    </row>
    <row r="392" spans="1:8" x14ac:dyDescent="0.3">
      <c r="A392" s="256" t="s">
        <v>1613</v>
      </c>
      <c r="B392" s="257" t="s">
        <v>1188</v>
      </c>
      <c r="C392" s="258" t="s">
        <v>1189</v>
      </c>
      <c r="D392" s="259" t="s">
        <v>1190</v>
      </c>
      <c r="E392" s="258" t="s">
        <v>1216</v>
      </c>
      <c r="F392" s="260" t="s">
        <v>66</v>
      </c>
      <c r="G392" s="261">
        <v>1673</v>
      </c>
      <c r="H392" s="262">
        <v>45622</v>
      </c>
    </row>
    <row r="393" spans="1:8" x14ac:dyDescent="0.3">
      <c r="A393" s="256" t="s">
        <v>1614</v>
      </c>
      <c r="B393" s="257" t="s">
        <v>1188</v>
      </c>
      <c r="C393" s="258" t="s">
        <v>1189</v>
      </c>
      <c r="D393" s="259" t="s">
        <v>1190</v>
      </c>
      <c r="E393" s="258" t="s">
        <v>1220</v>
      </c>
      <c r="F393" s="260" t="s">
        <v>66</v>
      </c>
      <c r="G393" s="261">
        <v>1208</v>
      </c>
      <c r="H393" s="262">
        <v>45622</v>
      </c>
    </row>
    <row r="394" spans="1:8" x14ac:dyDescent="0.3">
      <c r="A394" s="256" t="s">
        <v>1615</v>
      </c>
      <c r="B394" s="257" t="s">
        <v>943</v>
      </c>
      <c r="C394" s="258" t="s">
        <v>1616</v>
      </c>
      <c r="D394" s="259" t="s">
        <v>1617</v>
      </c>
      <c r="E394" s="258" t="s">
        <v>1216</v>
      </c>
      <c r="F394" s="260" t="s">
        <v>66</v>
      </c>
      <c r="G394" s="261">
        <v>141452</v>
      </c>
      <c r="H394" s="262">
        <v>45622</v>
      </c>
    </row>
    <row r="395" spans="1:8" ht="28.8" x14ac:dyDescent="0.3">
      <c r="A395" s="256" t="s">
        <v>1618</v>
      </c>
      <c r="B395" s="257" t="s">
        <v>938</v>
      </c>
      <c r="C395" s="258" t="s">
        <v>1195</v>
      </c>
      <c r="D395" s="259" t="s">
        <v>1619</v>
      </c>
      <c r="E395" s="258" t="s">
        <v>1216</v>
      </c>
      <c r="F395" s="260" t="s">
        <v>66</v>
      </c>
      <c r="G395" s="261">
        <v>43705</v>
      </c>
      <c r="H395" s="262">
        <v>45622</v>
      </c>
    </row>
    <row r="396" spans="1:8" x14ac:dyDescent="0.3">
      <c r="A396" s="256" t="s">
        <v>1620</v>
      </c>
      <c r="B396" s="257" t="s">
        <v>917</v>
      </c>
      <c r="C396" s="258" t="s">
        <v>1621</v>
      </c>
      <c r="D396" s="259" t="s">
        <v>1622</v>
      </c>
      <c r="E396" s="258" t="s">
        <v>936</v>
      </c>
      <c r="F396" s="260" t="s">
        <v>27</v>
      </c>
      <c r="G396" s="261">
        <v>13500</v>
      </c>
      <c r="H396" s="262">
        <v>45622</v>
      </c>
    </row>
    <row r="397" spans="1:8" x14ac:dyDescent="0.3">
      <c r="A397" s="256" t="s">
        <v>1623</v>
      </c>
      <c r="B397" s="257" t="s">
        <v>917</v>
      </c>
      <c r="C397" s="258" t="s">
        <v>1621</v>
      </c>
      <c r="D397" s="259" t="s">
        <v>1622</v>
      </c>
      <c r="E397" s="258" t="s">
        <v>936</v>
      </c>
      <c r="F397" s="260" t="s">
        <v>27</v>
      </c>
      <c r="G397" s="261">
        <v>5130</v>
      </c>
      <c r="H397" s="262">
        <v>45622</v>
      </c>
    </row>
    <row r="398" spans="1:8" x14ac:dyDescent="0.3">
      <c r="A398" s="256" t="s">
        <v>1624</v>
      </c>
      <c r="B398" s="257" t="s">
        <v>925</v>
      </c>
      <c r="C398" s="258" t="s">
        <v>1625</v>
      </c>
      <c r="D398" s="259" t="s">
        <v>1626</v>
      </c>
      <c r="E398" s="258" t="s">
        <v>1220</v>
      </c>
      <c r="F398" s="260" t="s">
        <v>27</v>
      </c>
      <c r="G398" s="261">
        <v>23800</v>
      </c>
      <c r="H398" s="262">
        <v>45622</v>
      </c>
    </row>
    <row r="399" spans="1:8" x14ac:dyDescent="0.3">
      <c r="A399" s="256" t="s">
        <v>1627</v>
      </c>
      <c r="B399" s="257" t="s">
        <v>1080</v>
      </c>
      <c r="C399" s="258" t="s">
        <v>1628</v>
      </c>
      <c r="D399" s="259" t="s">
        <v>1629</v>
      </c>
      <c r="E399" s="258" t="s">
        <v>936</v>
      </c>
      <c r="F399" s="260" t="s">
        <v>66</v>
      </c>
      <c r="G399" s="261">
        <v>9240</v>
      </c>
      <c r="H399" s="262">
        <v>45622</v>
      </c>
    </row>
    <row r="400" spans="1:8" x14ac:dyDescent="0.3">
      <c r="A400" s="256" t="s">
        <v>1630</v>
      </c>
      <c r="B400" s="257" t="s">
        <v>1080</v>
      </c>
      <c r="C400" s="258" t="s">
        <v>1628</v>
      </c>
      <c r="D400" s="259" t="s">
        <v>1629</v>
      </c>
      <c r="E400" s="258" t="s">
        <v>1216</v>
      </c>
      <c r="F400" s="260" t="s">
        <v>66</v>
      </c>
      <c r="G400" s="261">
        <v>6959</v>
      </c>
      <c r="H400" s="262">
        <v>45622</v>
      </c>
    </row>
    <row r="401" spans="1:8" x14ac:dyDescent="0.3">
      <c r="A401" s="256" t="s">
        <v>1631</v>
      </c>
      <c r="B401" s="257" t="s">
        <v>1080</v>
      </c>
      <c r="C401" s="258" t="s">
        <v>1628</v>
      </c>
      <c r="D401" s="259" t="s">
        <v>1629</v>
      </c>
      <c r="E401" s="258" t="s">
        <v>946</v>
      </c>
      <c r="F401" s="260" t="s">
        <v>66</v>
      </c>
      <c r="G401" s="261">
        <v>13500</v>
      </c>
      <c r="H401" s="262">
        <v>45622</v>
      </c>
    </row>
    <row r="402" spans="1:8" ht="28.8" x14ac:dyDescent="0.3">
      <c r="A402" s="256" t="s">
        <v>1632</v>
      </c>
      <c r="B402" s="257" t="s">
        <v>1633</v>
      </c>
      <c r="C402" s="258" t="s">
        <v>1634</v>
      </c>
      <c r="D402" s="259" t="s">
        <v>1635</v>
      </c>
      <c r="E402" s="258" t="s">
        <v>1216</v>
      </c>
      <c r="F402" s="260" t="s">
        <v>66</v>
      </c>
      <c r="G402" s="261">
        <v>15573</v>
      </c>
      <c r="H402" s="262">
        <v>45622</v>
      </c>
    </row>
    <row r="403" spans="1:8" x14ac:dyDescent="0.3">
      <c r="A403" s="256" t="s">
        <v>1636</v>
      </c>
      <c r="B403" s="257" t="s">
        <v>987</v>
      </c>
      <c r="C403" s="258" t="s">
        <v>1637</v>
      </c>
      <c r="D403" s="259" t="s">
        <v>1638</v>
      </c>
      <c r="E403" s="258" t="s">
        <v>1035</v>
      </c>
      <c r="F403" s="260" t="s">
        <v>21</v>
      </c>
      <c r="G403" s="258">
        <v>270</v>
      </c>
      <c r="H403" s="262">
        <v>45622</v>
      </c>
    </row>
    <row r="404" spans="1:8" x14ac:dyDescent="0.3">
      <c r="A404" s="256" t="s">
        <v>1639</v>
      </c>
      <c r="B404" s="257" t="s">
        <v>987</v>
      </c>
      <c r="C404" s="258" t="s">
        <v>1637</v>
      </c>
      <c r="D404" s="259" t="s">
        <v>1638</v>
      </c>
      <c r="E404" s="258" t="s">
        <v>1035</v>
      </c>
      <c r="F404" s="260" t="s">
        <v>21</v>
      </c>
      <c r="G404" s="258">
        <v>990</v>
      </c>
      <c r="H404" s="262">
        <v>45622</v>
      </c>
    </row>
    <row r="405" spans="1:8" x14ac:dyDescent="0.3">
      <c r="A405" s="256" t="s">
        <v>1640</v>
      </c>
      <c r="B405" s="257" t="s">
        <v>987</v>
      </c>
      <c r="C405" s="258" t="s">
        <v>1637</v>
      </c>
      <c r="D405" s="259" t="s">
        <v>1638</v>
      </c>
      <c r="E405" s="258" t="s">
        <v>1035</v>
      </c>
      <c r="F405" s="260" t="s">
        <v>21</v>
      </c>
      <c r="G405" s="258">
        <v>270</v>
      </c>
      <c r="H405" s="262">
        <v>45622</v>
      </c>
    </row>
    <row r="406" spans="1:8" x14ac:dyDescent="0.3">
      <c r="A406" s="256" t="s">
        <v>1641</v>
      </c>
      <c r="B406" s="257" t="s">
        <v>987</v>
      </c>
      <c r="C406" s="258" t="s">
        <v>1637</v>
      </c>
      <c r="D406" s="259" t="s">
        <v>1638</v>
      </c>
      <c r="E406" s="258" t="s">
        <v>1035</v>
      </c>
      <c r="F406" s="260" t="s">
        <v>21</v>
      </c>
      <c r="G406" s="258">
        <v>180</v>
      </c>
      <c r="H406" s="262">
        <v>45622</v>
      </c>
    </row>
    <row r="407" spans="1:8" x14ac:dyDescent="0.3">
      <c r="A407" s="256" t="s">
        <v>1642</v>
      </c>
      <c r="B407" s="257" t="s">
        <v>987</v>
      </c>
      <c r="C407" s="258" t="s">
        <v>1637</v>
      </c>
      <c r="D407" s="259" t="s">
        <v>1638</v>
      </c>
      <c r="E407" s="258" t="s">
        <v>1247</v>
      </c>
      <c r="F407" s="260" t="s">
        <v>21</v>
      </c>
      <c r="G407" s="261">
        <v>17320</v>
      </c>
      <c r="H407" s="262">
        <v>45622</v>
      </c>
    </row>
    <row r="408" spans="1:8" x14ac:dyDescent="0.3">
      <c r="A408" s="256" t="s">
        <v>1643</v>
      </c>
      <c r="B408" s="257" t="s">
        <v>987</v>
      </c>
      <c r="C408" s="258" t="s">
        <v>1637</v>
      </c>
      <c r="D408" s="259" t="s">
        <v>1638</v>
      </c>
      <c r="E408" s="258" t="s">
        <v>1247</v>
      </c>
      <c r="F408" s="260" t="s">
        <v>21</v>
      </c>
      <c r="G408" s="258">
        <v>240</v>
      </c>
      <c r="H408" s="262">
        <v>45622</v>
      </c>
    </row>
    <row r="409" spans="1:8" x14ac:dyDescent="0.3">
      <c r="A409" s="256" t="s">
        <v>1644</v>
      </c>
      <c r="B409" s="257" t="s">
        <v>987</v>
      </c>
      <c r="C409" s="258" t="s">
        <v>1637</v>
      </c>
      <c r="D409" s="259" t="s">
        <v>1638</v>
      </c>
      <c r="E409" s="258" t="s">
        <v>1247</v>
      </c>
      <c r="F409" s="260" t="s">
        <v>21</v>
      </c>
      <c r="G409" s="261">
        <v>4080</v>
      </c>
      <c r="H409" s="262">
        <v>45622</v>
      </c>
    </row>
    <row r="410" spans="1:8" x14ac:dyDescent="0.3">
      <c r="A410" s="256" t="s">
        <v>1645</v>
      </c>
      <c r="B410" s="257" t="s">
        <v>987</v>
      </c>
      <c r="C410" s="258" t="s">
        <v>1646</v>
      </c>
      <c r="D410" s="259" t="s">
        <v>1647</v>
      </c>
      <c r="E410" s="258" t="s">
        <v>923</v>
      </c>
      <c r="F410" s="260" t="s">
        <v>41</v>
      </c>
      <c r="G410" s="261">
        <v>1860</v>
      </c>
      <c r="H410" s="262">
        <v>45622</v>
      </c>
    </row>
    <row r="411" spans="1:8" x14ac:dyDescent="0.3">
      <c r="A411" s="256" t="s">
        <v>1648</v>
      </c>
      <c r="B411" s="257" t="s">
        <v>925</v>
      </c>
      <c r="C411" s="258" t="s">
        <v>1649</v>
      </c>
      <c r="D411" s="259" t="s">
        <v>1650</v>
      </c>
      <c r="E411" s="258" t="s">
        <v>1216</v>
      </c>
      <c r="F411" s="260" t="s">
        <v>21</v>
      </c>
      <c r="G411" s="261">
        <v>1757</v>
      </c>
      <c r="H411" s="262">
        <v>45622</v>
      </c>
    </row>
    <row r="412" spans="1:8" x14ac:dyDescent="0.3">
      <c r="A412" s="256" t="s">
        <v>1651</v>
      </c>
      <c r="B412" s="257" t="s">
        <v>925</v>
      </c>
      <c r="C412" s="258" t="s">
        <v>1649</v>
      </c>
      <c r="D412" s="259" t="s">
        <v>1652</v>
      </c>
      <c r="E412" s="258" t="s">
        <v>1216</v>
      </c>
      <c r="F412" s="260" t="s">
        <v>21</v>
      </c>
      <c r="G412" s="261">
        <v>13479</v>
      </c>
      <c r="H412" s="262">
        <v>45622</v>
      </c>
    </row>
    <row r="413" spans="1:8" x14ac:dyDescent="0.3">
      <c r="A413" s="256" t="s">
        <v>1653</v>
      </c>
      <c r="B413" s="257" t="s">
        <v>925</v>
      </c>
      <c r="C413" s="258" t="s">
        <v>1649</v>
      </c>
      <c r="D413" s="259" t="s">
        <v>1654</v>
      </c>
      <c r="E413" s="258" t="s">
        <v>1216</v>
      </c>
      <c r="F413" s="260" t="s">
        <v>21</v>
      </c>
      <c r="G413" s="261">
        <v>13479</v>
      </c>
      <c r="H413" s="262">
        <v>45622</v>
      </c>
    </row>
    <row r="414" spans="1:8" x14ac:dyDescent="0.3">
      <c r="A414" s="256" t="s">
        <v>1655</v>
      </c>
      <c r="B414" s="257" t="s">
        <v>925</v>
      </c>
      <c r="C414" s="258" t="s">
        <v>1649</v>
      </c>
      <c r="D414" s="259" t="s">
        <v>1656</v>
      </c>
      <c r="E414" s="258" t="s">
        <v>1216</v>
      </c>
      <c r="F414" s="260" t="s">
        <v>21</v>
      </c>
      <c r="G414" s="261">
        <v>1474</v>
      </c>
      <c r="H414" s="262">
        <v>45622</v>
      </c>
    </row>
    <row r="415" spans="1:8" x14ac:dyDescent="0.3">
      <c r="A415" s="256" t="s">
        <v>1657</v>
      </c>
      <c r="B415" s="257" t="s">
        <v>925</v>
      </c>
      <c r="C415" s="258" t="s">
        <v>1649</v>
      </c>
      <c r="D415" s="259" t="s">
        <v>1658</v>
      </c>
      <c r="E415" s="258" t="s">
        <v>1216</v>
      </c>
      <c r="F415" s="260" t="s">
        <v>21</v>
      </c>
      <c r="G415" s="261">
        <v>2466</v>
      </c>
      <c r="H415" s="262">
        <v>45622</v>
      </c>
    </row>
    <row r="416" spans="1:8" x14ac:dyDescent="0.3">
      <c r="A416" s="256" t="s">
        <v>1659</v>
      </c>
      <c r="B416" s="257" t="s">
        <v>987</v>
      </c>
      <c r="C416" s="258" t="s">
        <v>1660</v>
      </c>
      <c r="D416" s="259" t="s">
        <v>1661</v>
      </c>
      <c r="E416" s="258" t="s">
        <v>1247</v>
      </c>
      <c r="F416" s="260" t="s">
        <v>21</v>
      </c>
      <c r="G416" s="261">
        <v>6469</v>
      </c>
      <c r="H416" s="262">
        <v>45622</v>
      </c>
    </row>
    <row r="417" spans="1:8" x14ac:dyDescent="0.3">
      <c r="A417" s="256" t="s">
        <v>1662</v>
      </c>
      <c r="B417" s="257" t="s">
        <v>961</v>
      </c>
      <c r="C417" s="258" t="s">
        <v>996</v>
      </c>
      <c r="D417" s="259" t="s">
        <v>1663</v>
      </c>
      <c r="E417" s="258" t="s">
        <v>1216</v>
      </c>
      <c r="F417" s="260" t="s">
        <v>27</v>
      </c>
      <c r="G417" s="261">
        <v>8437</v>
      </c>
      <c r="H417" s="262">
        <v>45622</v>
      </c>
    </row>
    <row r="418" spans="1:8" x14ac:dyDescent="0.3">
      <c r="A418" s="256" t="s">
        <v>1664</v>
      </c>
      <c r="B418" s="257" t="s">
        <v>961</v>
      </c>
      <c r="C418" s="258" t="s">
        <v>874</v>
      </c>
      <c r="D418" s="259" t="s">
        <v>1665</v>
      </c>
      <c r="E418" s="258" t="s">
        <v>1216</v>
      </c>
      <c r="F418" s="260" t="s">
        <v>34</v>
      </c>
      <c r="G418" s="261">
        <v>1910</v>
      </c>
      <c r="H418" s="262">
        <v>45622</v>
      </c>
    </row>
    <row r="419" spans="1:8" x14ac:dyDescent="0.3">
      <c r="A419" s="256" t="s">
        <v>1666</v>
      </c>
      <c r="B419" s="257" t="s">
        <v>961</v>
      </c>
      <c r="C419" s="258" t="s">
        <v>874</v>
      </c>
      <c r="D419" s="259" t="s">
        <v>982</v>
      </c>
      <c r="E419" s="258" t="s">
        <v>1216</v>
      </c>
      <c r="F419" s="260" t="s">
        <v>34</v>
      </c>
      <c r="G419" s="261">
        <v>1079</v>
      </c>
      <c r="H419" s="262">
        <v>45622</v>
      </c>
    </row>
    <row r="420" spans="1:8" x14ac:dyDescent="0.3">
      <c r="A420" s="256" t="s">
        <v>1667</v>
      </c>
      <c r="B420" s="257" t="s">
        <v>987</v>
      </c>
      <c r="C420" s="258" t="s">
        <v>1481</v>
      </c>
      <c r="D420" s="259" t="s">
        <v>1367</v>
      </c>
      <c r="E420" s="258" t="s">
        <v>1247</v>
      </c>
      <c r="F420" s="260" t="s">
        <v>21</v>
      </c>
      <c r="G420" s="261">
        <v>13062</v>
      </c>
      <c r="H420" s="262">
        <v>45622</v>
      </c>
    </row>
    <row r="421" spans="1:8" x14ac:dyDescent="0.3">
      <c r="A421" s="256" t="s">
        <v>1668</v>
      </c>
      <c r="B421" s="257" t="s">
        <v>925</v>
      </c>
      <c r="C421" s="258" t="s">
        <v>1466</v>
      </c>
      <c r="D421" s="259" t="s">
        <v>1669</v>
      </c>
      <c r="E421" s="258" t="s">
        <v>1216</v>
      </c>
      <c r="F421" s="260" t="s">
        <v>27</v>
      </c>
      <c r="G421" s="261">
        <v>37209</v>
      </c>
      <c r="H421" s="262">
        <v>45622</v>
      </c>
    </row>
    <row r="422" spans="1:8" x14ac:dyDescent="0.3">
      <c r="A422" s="256" t="s">
        <v>1670</v>
      </c>
      <c r="B422" s="257" t="s">
        <v>943</v>
      </c>
      <c r="C422" s="258" t="s">
        <v>1671</v>
      </c>
      <c r="D422" s="259" t="s">
        <v>1672</v>
      </c>
      <c r="E422" s="258" t="s">
        <v>956</v>
      </c>
      <c r="F422" s="260" t="s">
        <v>21</v>
      </c>
      <c r="G422" s="261">
        <v>77970</v>
      </c>
      <c r="H422" s="262">
        <v>45622</v>
      </c>
    </row>
    <row r="423" spans="1:8" x14ac:dyDescent="0.3">
      <c r="A423" s="256" t="s">
        <v>1673</v>
      </c>
      <c r="B423" s="257" t="s">
        <v>943</v>
      </c>
      <c r="C423" s="258" t="s">
        <v>1671</v>
      </c>
      <c r="D423" s="259" t="s">
        <v>1672</v>
      </c>
      <c r="E423" s="258" t="s">
        <v>1035</v>
      </c>
      <c r="F423" s="260" t="s">
        <v>21</v>
      </c>
      <c r="G423" s="261">
        <v>7200</v>
      </c>
      <c r="H423" s="262">
        <v>45622</v>
      </c>
    </row>
    <row r="424" spans="1:8" x14ac:dyDescent="0.3">
      <c r="A424" s="256" t="s">
        <v>1674</v>
      </c>
      <c r="B424" s="257" t="s">
        <v>925</v>
      </c>
      <c r="C424" s="258" t="s">
        <v>1675</v>
      </c>
      <c r="D424" s="259" t="s">
        <v>1676</v>
      </c>
      <c r="E424" s="258" t="s">
        <v>1216</v>
      </c>
      <c r="F424" s="260" t="s">
        <v>1677</v>
      </c>
      <c r="G424" s="261">
        <v>3028</v>
      </c>
      <c r="H424" s="262">
        <v>45622</v>
      </c>
    </row>
    <row r="425" spans="1:8" x14ac:dyDescent="0.3">
      <c r="A425" s="256" t="s">
        <v>1678</v>
      </c>
      <c r="B425" s="257" t="s">
        <v>943</v>
      </c>
      <c r="C425" s="258" t="s">
        <v>592</v>
      </c>
      <c r="D425" s="259" t="s">
        <v>1679</v>
      </c>
      <c r="E425" s="258" t="s">
        <v>1216</v>
      </c>
      <c r="F425" s="260" t="s">
        <v>27</v>
      </c>
      <c r="G425" s="261">
        <v>100141</v>
      </c>
      <c r="H425" s="262">
        <v>45622</v>
      </c>
    </row>
    <row r="426" spans="1:8" x14ac:dyDescent="0.3">
      <c r="A426" s="256" t="s">
        <v>1680</v>
      </c>
      <c r="B426" s="257" t="s">
        <v>925</v>
      </c>
      <c r="C426" s="258" t="s">
        <v>1649</v>
      </c>
      <c r="D426" s="259" t="s">
        <v>1681</v>
      </c>
      <c r="E426" s="258" t="s">
        <v>1216</v>
      </c>
      <c r="F426" s="260" t="s">
        <v>21</v>
      </c>
      <c r="G426" s="261">
        <v>1331</v>
      </c>
      <c r="H426" s="262">
        <v>45622</v>
      </c>
    </row>
    <row r="427" spans="1:8" x14ac:dyDescent="0.3">
      <c r="A427" s="256" t="s">
        <v>1682</v>
      </c>
      <c r="B427" s="257" t="s">
        <v>987</v>
      </c>
      <c r="C427" s="258" t="s">
        <v>1288</v>
      </c>
      <c r="D427" s="259" t="s">
        <v>1683</v>
      </c>
      <c r="E427" s="258" t="s">
        <v>1247</v>
      </c>
      <c r="F427" s="260" t="s">
        <v>41</v>
      </c>
      <c r="G427" s="261">
        <v>29774</v>
      </c>
      <c r="H427" s="262">
        <v>45622</v>
      </c>
    </row>
    <row r="428" spans="1:8" x14ac:dyDescent="0.3">
      <c r="A428" s="256" t="s">
        <v>1684</v>
      </c>
      <c r="B428" s="257" t="s">
        <v>943</v>
      </c>
      <c r="C428" s="258" t="s">
        <v>1685</v>
      </c>
      <c r="D428" s="259" t="s">
        <v>1686</v>
      </c>
      <c r="E428" s="258" t="s">
        <v>923</v>
      </c>
      <c r="F428" s="260" t="s">
        <v>21</v>
      </c>
      <c r="G428" s="261">
        <v>12796</v>
      </c>
      <c r="H428" s="262">
        <v>45622</v>
      </c>
    </row>
    <row r="429" spans="1:8" x14ac:dyDescent="0.3">
      <c r="A429" s="256" t="s">
        <v>1687</v>
      </c>
      <c r="B429" s="257" t="s">
        <v>943</v>
      </c>
      <c r="C429" s="258" t="s">
        <v>1685</v>
      </c>
      <c r="D429" s="259" t="s">
        <v>1686</v>
      </c>
      <c r="E429" s="258" t="s">
        <v>1216</v>
      </c>
      <c r="F429" s="260" t="s">
        <v>21</v>
      </c>
      <c r="G429" s="261">
        <v>471130</v>
      </c>
      <c r="H429" s="262">
        <v>45622</v>
      </c>
    </row>
    <row r="430" spans="1:8" x14ac:dyDescent="0.3">
      <c r="A430" s="256" t="s">
        <v>1688</v>
      </c>
      <c r="B430" s="257" t="s">
        <v>925</v>
      </c>
      <c r="C430" s="258" t="s">
        <v>1503</v>
      </c>
      <c r="D430" s="259" t="s">
        <v>1689</v>
      </c>
      <c r="E430" s="258" t="s">
        <v>1247</v>
      </c>
      <c r="F430" s="260" t="s">
        <v>41</v>
      </c>
      <c r="G430" s="261">
        <v>85490.4</v>
      </c>
      <c r="H430" s="262">
        <v>45622</v>
      </c>
    </row>
    <row r="431" spans="1:8" x14ac:dyDescent="0.3">
      <c r="A431" s="256" t="s">
        <v>1690</v>
      </c>
      <c r="B431" s="257" t="s">
        <v>925</v>
      </c>
      <c r="C431" s="258" t="s">
        <v>1691</v>
      </c>
      <c r="D431" s="259" t="s">
        <v>1692</v>
      </c>
      <c r="E431" s="258" t="s">
        <v>1216</v>
      </c>
      <c r="F431" s="260" t="s">
        <v>27</v>
      </c>
      <c r="G431" s="261">
        <v>90162</v>
      </c>
      <c r="H431" s="262">
        <v>45622</v>
      </c>
    </row>
    <row r="432" spans="1:8" x14ac:dyDescent="0.3">
      <c r="A432" s="256" t="s">
        <v>1693</v>
      </c>
      <c r="B432" s="257" t="s">
        <v>943</v>
      </c>
      <c r="C432" s="258" t="s">
        <v>1694</v>
      </c>
      <c r="D432" s="259" t="s">
        <v>1695</v>
      </c>
      <c r="E432" s="258" t="s">
        <v>1216</v>
      </c>
      <c r="F432" s="260" t="s">
        <v>66</v>
      </c>
      <c r="G432" s="261">
        <v>186262</v>
      </c>
      <c r="H432" s="262">
        <v>45622</v>
      </c>
    </row>
    <row r="433" spans="1:8" x14ac:dyDescent="0.3">
      <c r="A433" s="256" t="s">
        <v>1696</v>
      </c>
      <c r="B433" s="257" t="s">
        <v>987</v>
      </c>
      <c r="C433" s="258" t="s">
        <v>1586</v>
      </c>
      <c r="D433" s="259" t="s">
        <v>1697</v>
      </c>
      <c r="E433" s="258" t="s">
        <v>1216</v>
      </c>
      <c r="F433" s="260" t="s">
        <v>41</v>
      </c>
      <c r="G433" s="261">
        <v>31603</v>
      </c>
      <c r="H433" s="262">
        <v>45622</v>
      </c>
    </row>
    <row r="434" spans="1:8" x14ac:dyDescent="0.3">
      <c r="A434" s="256" t="s">
        <v>1698</v>
      </c>
      <c r="B434" s="257" t="s">
        <v>987</v>
      </c>
      <c r="C434" s="258" t="s">
        <v>1586</v>
      </c>
      <c r="D434" s="259" t="s">
        <v>1699</v>
      </c>
      <c r="E434" s="258" t="s">
        <v>1216</v>
      </c>
      <c r="F434" s="260" t="s">
        <v>41</v>
      </c>
      <c r="G434" s="261">
        <v>131759</v>
      </c>
      <c r="H434" s="262">
        <v>45622</v>
      </c>
    </row>
    <row r="435" spans="1:8" x14ac:dyDescent="0.3">
      <c r="A435" s="256" t="s">
        <v>1700</v>
      </c>
      <c r="B435" s="257" t="s">
        <v>987</v>
      </c>
      <c r="C435" s="258" t="s">
        <v>1170</v>
      </c>
      <c r="D435" s="259" t="s">
        <v>1701</v>
      </c>
      <c r="E435" s="258" t="s">
        <v>1216</v>
      </c>
      <c r="F435" s="260" t="s">
        <v>21</v>
      </c>
      <c r="G435" s="261">
        <v>14407</v>
      </c>
      <c r="H435" s="262">
        <v>45622</v>
      </c>
    </row>
    <row r="436" spans="1:8" x14ac:dyDescent="0.3">
      <c r="A436" s="256" t="s">
        <v>1702</v>
      </c>
      <c r="B436" s="257" t="s">
        <v>987</v>
      </c>
      <c r="C436" s="258" t="s">
        <v>1170</v>
      </c>
      <c r="D436" s="259" t="s">
        <v>1171</v>
      </c>
      <c r="E436" s="258" t="s">
        <v>1216</v>
      </c>
      <c r="F436" s="260" t="s">
        <v>21</v>
      </c>
      <c r="G436" s="261">
        <v>8161</v>
      </c>
      <c r="H436" s="262">
        <v>45622</v>
      </c>
    </row>
    <row r="437" spans="1:8" x14ac:dyDescent="0.3">
      <c r="A437" s="256" t="s">
        <v>1703</v>
      </c>
      <c r="B437" s="257" t="s">
        <v>987</v>
      </c>
      <c r="C437" s="258" t="s">
        <v>1170</v>
      </c>
      <c r="D437" s="259" t="s">
        <v>1704</v>
      </c>
      <c r="E437" s="258" t="s">
        <v>1216</v>
      </c>
      <c r="F437" s="260" t="s">
        <v>21</v>
      </c>
      <c r="G437" s="258">
        <v>942</v>
      </c>
      <c r="H437" s="262">
        <v>45622</v>
      </c>
    </row>
    <row r="438" spans="1:8" x14ac:dyDescent="0.3">
      <c r="A438" s="256" t="s">
        <v>1705</v>
      </c>
      <c r="B438" s="257" t="s">
        <v>943</v>
      </c>
      <c r="C438" s="258" t="s">
        <v>1706</v>
      </c>
      <c r="D438" s="259" t="s">
        <v>1706</v>
      </c>
      <c r="E438" s="258" t="s">
        <v>1216</v>
      </c>
      <c r="F438" s="260" t="s">
        <v>41</v>
      </c>
      <c r="G438" s="261">
        <v>617034</v>
      </c>
      <c r="H438" s="262">
        <v>45622</v>
      </c>
    </row>
    <row r="439" spans="1:8" x14ac:dyDescent="0.3">
      <c r="A439" s="256" t="s">
        <v>1707</v>
      </c>
      <c r="B439" s="257" t="s">
        <v>925</v>
      </c>
      <c r="C439" s="258" t="s">
        <v>1503</v>
      </c>
      <c r="D439" s="259" t="s">
        <v>1708</v>
      </c>
      <c r="E439" s="258" t="s">
        <v>1247</v>
      </c>
      <c r="F439" s="260" t="s">
        <v>41</v>
      </c>
      <c r="G439" s="261">
        <v>15515.4</v>
      </c>
      <c r="H439" s="262">
        <v>45622</v>
      </c>
    </row>
    <row r="440" spans="1:8" x14ac:dyDescent="0.3">
      <c r="A440" s="256" t="s">
        <v>1709</v>
      </c>
      <c r="B440" s="257" t="s">
        <v>925</v>
      </c>
      <c r="C440" s="258" t="s">
        <v>1503</v>
      </c>
      <c r="D440" s="259" t="s">
        <v>1710</v>
      </c>
      <c r="E440" s="258" t="s">
        <v>1247</v>
      </c>
      <c r="F440" s="260" t="s">
        <v>41</v>
      </c>
      <c r="G440" s="261">
        <v>15515.4</v>
      </c>
      <c r="H440" s="262">
        <v>45622</v>
      </c>
    </row>
    <row r="441" spans="1:8" x14ac:dyDescent="0.3">
      <c r="A441" s="256" t="s">
        <v>1711</v>
      </c>
      <c r="B441" s="257" t="s">
        <v>961</v>
      </c>
      <c r="C441" s="258" t="s">
        <v>1265</v>
      </c>
      <c r="D441" s="259" t="s">
        <v>1712</v>
      </c>
      <c r="E441" s="258" t="s">
        <v>1216</v>
      </c>
      <c r="F441" s="260" t="s">
        <v>27</v>
      </c>
      <c r="G441" s="261">
        <v>14072</v>
      </c>
      <c r="H441" s="262">
        <v>45622</v>
      </c>
    </row>
    <row r="442" spans="1:8" x14ac:dyDescent="0.3">
      <c r="A442" s="256" t="s">
        <v>1713</v>
      </c>
      <c r="B442" s="257" t="s">
        <v>961</v>
      </c>
      <c r="C442" s="258" t="s">
        <v>1265</v>
      </c>
      <c r="D442" s="259" t="s">
        <v>1712</v>
      </c>
      <c r="E442" s="258" t="s">
        <v>1247</v>
      </c>
      <c r="F442" s="260" t="s">
        <v>27</v>
      </c>
      <c r="G442" s="261">
        <v>2706</v>
      </c>
      <c r="H442" s="262">
        <v>45622</v>
      </c>
    </row>
    <row r="443" spans="1:8" x14ac:dyDescent="0.3">
      <c r="A443" s="256" t="s">
        <v>1714</v>
      </c>
      <c r="B443" s="257" t="s">
        <v>1271</v>
      </c>
      <c r="C443" s="258" t="s">
        <v>1265</v>
      </c>
      <c r="D443" s="259" t="s">
        <v>1715</v>
      </c>
      <c r="E443" s="258" t="s">
        <v>1216</v>
      </c>
      <c r="F443" s="260" t="s">
        <v>27</v>
      </c>
      <c r="G443" s="261">
        <v>8407</v>
      </c>
      <c r="H443" s="262">
        <v>45622</v>
      </c>
    </row>
    <row r="444" spans="1:8" x14ac:dyDescent="0.3">
      <c r="A444" s="256" t="s">
        <v>1716</v>
      </c>
      <c r="B444" s="257" t="s">
        <v>1271</v>
      </c>
      <c r="C444" s="258" t="s">
        <v>1265</v>
      </c>
      <c r="D444" s="259" t="s">
        <v>1715</v>
      </c>
      <c r="E444" s="258" t="s">
        <v>1247</v>
      </c>
      <c r="F444" s="260" t="s">
        <v>27</v>
      </c>
      <c r="G444" s="258">
        <v>503</v>
      </c>
      <c r="H444" s="262">
        <v>45622</v>
      </c>
    </row>
    <row r="445" spans="1:8" x14ac:dyDescent="0.3">
      <c r="A445" s="256" t="s">
        <v>1717</v>
      </c>
      <c r="B445" s="257" t="s">
        <v>1271</v>
      </c>
      <c r="C445" s="258" t="s">
        <v>1265</v>
      </c>
      <c r="D445" s="259" t="s">
        <v>1715</v>
      </c>
      <c r="E445" s="258" t="s">
        <v>1247</v>
      </c>
      <c r="F445" s="260" t="s">
        <v>27</v>
      </c>
      <c r="G445" s="261">
        <v>12483</v>
      </c>
      <c r="H445" s="262">
        <v>45622</v>
      </c>
    </row>
    <row r="446" spans="1:8" x14ac:dyDescent="0.3">
      <c r="A446" s="256" t="s">
        <v>1718</v>
      </c>
      <c r="B446" s="257" t="s">
        <v>1080</v>
      </c>
      <c r="C446" s="258" t="s">
        <v>1265</v>
      </c>
      <c r="D446" s="259" t="s">
        <v>1719</v>
      </c>
      <c r="E446" s="258" t="s">
        <v>1216</v>
      </c>
      <c r="F446" s="260" t="s">
        <v>27</v>
      </c>
      <c r="G446" s="261">
        <v>7352</v>
      </c>
      <c r="H446" s="262">
        <v>45622</v>
      </c>
    </row>
    <row r="447" spans="1:8" x14ac:dyDescent="0.3">
      <c r="A447" s="256" t="s">
        <v>1720</v>
      </c>
      <c r="B447" s="257" t="s">
        <v>1080</v>
      </c>
      <c r="C447" s="258" t="s">
        <v>1265</v>
      </c>
      <c r="D447" s="259" t="s">
        <v>1719</v>
      </c>
      <c r="E447" s="258" t="s">
        <v>1247</v>
      </c>
      <c r="F447" s="260" t="s">
        <v>27</v>
      </c>
      <c r="G447" s="261">
        <v>4398</v>
      </c>
      <c r="H447" s="262">
        <v>45622</v>
      </c>
    </row>
    <row r="448" spans="1:8" x14ac:dyDescent="0.3">
      <c r="A448" s="256" t="s">
        <v>1721</v>
      </c>
      <c r="B448" s="257" t="s">
        <v>1271</v>
      </c>
      <c r="C448" s="258" t="s">
        <v>1722</v>
      </c>
      <c r="D448" s="259" t="s">
        <v>1723</v>
      </c>
      <c r="E448" s="258" t="s">
        <v>1220</v>
      </c>
      <c r="F448" s="260" t="s">
        <v>27</v>
      </c>
      <c r="G448" s="261">
        <v>11100</v>
      </c>
      <c r="H448" s="262">
        <v>45622</v>
      </c>
    </row>
    <row r="449" spans="1:8" x14ac:dyDescent="0.3">
      <c r="A449" s="256" t="s">
        <v>1724</v>
      </c>
      <c r="B449" s="257" t="s">
        <v>1268</v>
      </c>
      <c r="C449" s="258" t="s">
        <v>1722</v>
      </c>
      <c r="D449" s="259" t="s">
        <v>1725</v>
      </c>
      <c r="E449" s="258" t="s">
        <v>1220</v>
      </c>
      <c r="F449" s="260" t="s">
        <v>27</v>
      </c>
      <c r="G449" s="261">
        <v>27000</v>
      </c>
      <c r="H449" s="262">
        <v>45622</v>
      </c>
    </row>
    <row r="450" spans="1:8" x14ac:dyDescent="0.3">
      <c r="A450" s="256" t="s">
        <v>1726</v>
      </c>
      <c r="B450" s="257" t="s">
        <v>1727</v>
      </c>
      <c r="C450" s="258" t="s">
        <v>1728</v>
      </c>
      <c r="D450" s="259" t="s">
        <v>1729</v>
      </c>
      <c r="E450" s="258" t="s">
        <v>1216</v>
      </c>
      <c r="F450" s="260" t="s">
        <v>66</v>
      </c>
      <c r="G450" s="261">
        <v>5374</v>
      </c>
      <c r="H450" s="262">
        <v>45622</v>
      </c>
    </row>
    <row r="451" spans="1:8" x14ac:dyDescent="0.3">
      <c r="A451" s="256" t="s">
        <v>1730</v>
      </c>
      <c r="B451" s="257" t="s">
        <v>961</v>
      </c>
      <c r="C451" s="258" t="s">
        <v>1731</v>
      </c>
      <c r="D451" s="259" t="s">
        <v>1732</v>
      </c>
      <c r="E451" s="258" t="s">
        <v>1216</v>
      </c>
      <c r="F451" s="260" t="s">
        <v>21</v>
      </c>
      <c r="G451" s="261">
        <v>6900</v>
      </c>
      <c r="H451" s="262">
        <v>45622</v>
      </c>
    </row>
    <row r="452" spans="1:8" x14ac:dyDescent="0.3">
      <c r="A452" s="256" t="s">
        <v>1733</v>
      </c>
      <c r="B452" s="257" t="s">
        <v>987</v>
      </c>
      <c r="C452" s="258" t="s">
        <v>1734</v>
      </c>
      <c r="D452" s="259" t="s">
        <v>1735</v>
      </c>
      <c r="E452" s="258" t="s">
        <v>1216</v>
      </c>
      <c r="F452" s="260" t="s">
        <v>34</v>
      </c>
      <c r="G452" s="261">
        <v>15037</v>
      </c>
      <c r="H452" s="262">
        <v>45622</v>
      </c>
    </row>
    <row r="453" spans="1:8" x14ac:dyDescent="0.3">
      <c r="A453" s="256" t="s">
        <v>1736</v>
      </c>
      <c r="B453" s="257" t="s">
        <v>987</v>
      </c>
      <c r="C453" s="258" t="s">
        <v>1734</v>
      </c>
      <c r="D453" s="259" t="s">
        <v>1735</v>
      </c>
      <c r="E453" s="258" t="s">
        <v>1247</v>
      </c>
      <c r="F453" s="260" t="s">
        <v>34</v>
      </c>
      <c r="G453" s="261">
        <v>42000</v>
      </c>
      <c r="H453" s="262">
        <v>45622</v>
      </c>
    </row>
    <row r="454" spans="1:8" ht="28.8" x14ac:dyDescent="0.3">
      <c r="A454" s="256" t="s">
        <v>1737</v>
      </c>
      <c r="B454" s="257" t="s">
        <v>1738</v>
      </c>
      <c r="C454" s="258" t="s">
        <v>1739</v>
      </c>
      <c r="D454" s="259" t="s">
        <v>1740</v>
      </c>
      <c r="E454" s="258" t="s">
        <v>1216</v>
      </c>
      <c r="F454" s="260" t="s">
        <v>66</v>
      </c>
      <c r="G454" s="261">
        <v>26636</v>
      </c>
      <c r="H454" s="262">
        <v>45622</v>
      </c>
    </row>
    <row r="455" spans="1:8" ht="28.8" x14ac:dyDescent="0.3">
      <c r="A455" s="256" t="s">
        <v>1741</v>
      </c>
      <c r="B455" s="257" t="s">
        <v>925</v>
      </c>
      <c r="C455" s="258" t="s">
        <v>1742</v>
      </c>
      <c r="D455" s="259" t="s">
        <v>1742</v>
      </c>
      <c r="E455" s="258" t="s">
        <v>1216</v>
      </c>
      <c r="F455" s="260" t="s">
        <v>21</v>
      </c>
      <c r="G455" s="261">
        <v>85408</v>
      </c>
      <c r="H455" s="262">
        <v>45622</v>
      </c>
    </row>
    <row r="456" spans="1:8" ht="28.8" x14ac:dyDescent="0.3">
      <c r="A456" s="256" t="s">
        <v>1743</v>
      </c>
      <c r="B456" s="257" t="s">
        <v>925</v>
      </c>
      <c r="C456" s="258" t="s">
        <v>1744</v>
      </c>
      <c r="D456" s="259" t="s">
        <v>1742</v>
      </c>
      <c r="E456" s="258" t="s">
        <v>1216</v>
      </c>
      <c r="F456" s="260" t="s">
        <v>21</v>
      </c>
      <c r="G456" s="261">
        <v>29598</v>
      </c>
      <c r="H456" s="262">
        <v>45622</v>
      </c>
    </row>
    <row r="457" spans="1:8" ht="28.8" x14ac:dyDescent="0.3">
      <c r="A457" s="256" t="s">
        <v>1745</v>
      </c>
      <c r="B457" s="257" t="s">
        <v>1434</v>
      </c>
      <c r="C457" s="258" t="s">
        <v>992</v>
      </c>
      <c r="D457" s="259" t="s">
        <v>1746</v>
      </c>
      <c r="E457" s="258" t="s">
        <v>1216</v>
      </c>
      <c r="F457" s="260" t="s">
        <v>66</v>
      </c>
      <c r="G457" s="261">
        <v>6055</v>
      </c>
      <c r="H457" s="262">
        <v>45622</v>
      </c>
    </row>
    <row r="458" spans="1:8" ht="28.8" x14ac:dyDescent="0.3">
      <c r="A458" s="256" t="s">
        <v>1747</v>
      </c>
      <c r="B458" s="257" t="s">
        <v>1434</v>
      </c>
      <c r="C458" s="258" t="s">
        <v>992</v>
      </c>
      <c r="D458" s="259" t="s">
        <v>1746</v>
      </c>
      <c r="E458" s="258" t="s">
        <v>1247</v>
      </c>
      <c r="F458" s="260" t="s">
        <v>66</v>
      </c>
      <c r="G458" s="261">
        <v>16500</v>
      </c>
      <c r="H458" s="262">
        <v>45622</v>
      </c>
    </row>
    <row r="459" spans="1:8" x14ac:dyDescent="0.3">
      <c r="A459" s="256" t="s">
        <v>1748</v>
      </c>
      <c r="B459" s="257" t="s">
        <v>1727</v>
      </c>
      <c r="C459" s="258" t="s">
        <v>992</v>
      </c>
      <c r="D459" s="259" t="s">
        <v>1749</v>
      </c>
      <c r="E459" s="258" t="s">
        <v>1216</v>
      </c>
      <c r="F459" s="260" t="s">
        <v>66</v>
      </c>
      <c r="G459" s="261">
        <v>3300</v>
      </c>
      <c r="H459" s="262">
        <v>45622</v>
      </c>
    </row>
    <row r="460" spans="1:8" x14ac:dyDescent="0.3">
      <c r="A460" s="256" t="s">
        <v>1750</v>
      </c>
      <c r="B460" s="257" t="s">
        <v>1727</v>
      </c>
      <c r="C460" s="258" t="s">
        <v>992</v>
      </c>
      <c r="D460" s="259" t="s">
        <v>1749</v>
      </c>
      <c r="E460" s="258" t="s">
        <v>1247</v>
      </c>
      <c r="F460" s="260" t="s">
        <v>66</v>
      </c>
      <c r="G460" s="261">
        <v>2700</v>
      </c>
      <c r="H460" s="262">
        <v>45622</v>
      </c>
    </row>
    <row r="461" spans="1:8" x14ac:dyDescent="0.3">
      <c r="A461" s="256" t="s">
        <v>1751</v>
      </c>
      <c r="B461" s="257" t="s">
        <v>961</v>
      </c>
      <c r="C461" s="258" t="s">
        <v>992</v>
      </c>
      <c r="D461" s="259" t="s">
        <v>1752</v>
      </c>
      <c r="E461" s="258" t="s">
        <v>1216</v>
      </c>
      <c r="F461" s="260" t="s">
        <v>66</v>
      </c>
      <c r="G461" s="261">
        <v>7200</v>
      </c>
      <c r="H461" s="262">
        <v>45622</v>
      </c>
    </row>
    <row r="462" spans="1:8" x14ac:dyDescent="0.3">
      <c r="A462" s="256" t="s">
        <v>1753</v>
      </c>
      <c r="B462" s="257" t="s">
        <v>961</v>
      </c>
      <c r="C462" s="258" t="s">
        <v>992</v>
      </c>
      <c r="D462" s="259" t="s">
        <v>1754</v>
      </c>
      <c r="E462" s="258" t="s">
        <v>1216</v>
      </c>
      <c r="F462" s="260" t="s">
        <v>66</v>
      </c>
      <c r="G462" s="261">
        <v>6600</v>
      </c>
      <c r="H462" s="262">
        <v>45622</v>
      </c>
    </row>
    <row r="463" spans="1:8" x14ac:dyDescent="0.3">
      <c r="A463" s="256" t="s">
        <v>1755</v>
      </c>
      <c r="B463" s="257" t="s">
        <v>961</v>
      </c>
      <c r="C463" s="258" t="s">
        <v>992</v>
      </c>
      <c r="D463" s="259" t="s">
        <v>1754</v>
      </c>
      <c r="E463" s="258" t="s">
        <v>1247</v>
      </c>
      <c r="F463" s="260" t="s">
        <v>66</v>
      </c>
      <c r="G463" s="258">
        <v>134</v>
      </c>
      <c r="H463" s="262">
        <v>45622</v>
      </c>
    </row>
    <row r="464" spans="1:8" x14ac:dyDescent="0.3">
      <c r="A464" s="256" t="s">
        <v>1756</v>
      </c>
      <c r="B464" s="257" t="s">
        <v>961</v>
      </c>
      <c r="C464" s="258" t="s">
        <v>992</v>
      </c>
      <c r="D464" s="259" t="s">
        <v>1757</v>
      </c>
      <c r="E464" s="258" t="s">
        <v>1216</v>
      </c>
      <c r="F464" s="260" t="s">
        <v>66</v>
      </c>
      <c r="G464" s="261">
        <v>6934</v>
      </c>
      <c r="H464" s="262">
        <v>45622</v>
      </c>
    </row>
    <row r="465" spans="1:8" x14ac:dyDescent="0.3">
      <c r="A465" s="256" t="s">
        <v>1758</v>
      </c>
      <c r="B465" s="257" t="s">
        <v>961</v>
      </c>
      <c r="C465" s="258" t="s">
        <v>992</v>
      </c>
      <c r="D465" s="259" t="s">
        <v>1757</v>
      </c>
      <c r="E465" s="258" t="s">
        <v>1216</v>
      </c>
      <c r="F465" s="260" t="s">
        <v>66</v>
      </c>
      <c r="G465" s="261">
        <v>8434</v>
      </c>
      <c r="H465" s="262">
        <v>45622</v>
      </c>
    </row>
    <row r="466" spans="1:8" x14ac:dyDescent="0.3">
      <c r="A466" s="256" t="s">
        <v>1759</v>
      </c>
      <c r="B466" s="257" t="s">
        <v>961</v>
      </c>
      <c r="C466" s="258" t="s">
        <v>992</v>
      </c>
      <c r="D466" s="259" t="s">
        <v>1760</v>
      </c>
      <c r="E466" s="258" t="s">
        <v>1216</v>
      </c>
      <c r="F466" s="260" t="s">
        <v>66</v>
      </c>
      <c r="G466" s="261">
        <v>6930</v>
      </c>
      <c r="H466" s="262">
        <v>45622</v>
      </c>
    </row>
    <row r="467" spans="1:8" x14ac:dyDescent="0.3">
      <c r="A467" s="256" t="s">
        <v>1761</v>
      </c>
      <c r="B467" s="257" t="s">
        <v>961</v>
      </c>
      <c r="C467" s="258" t="s">
        <v>992</v>
      </c>
      <c r="D467" s="259" t="s">
        <v>1760</v>
      </c>
      <c r="E467" s="258" t="s">
        <v>1247</v>
      </c>
      <c r="F467" s="260" t="s">
        <v>66</v>
      </c>
      <c r="G467" s="258">
        <v>815</v>
      </c>
      <c r="H467" s="262">
        <v>45622</v>
      </c>
    </row>
    <row r="468" spans="1:8" x14ac:dyDescent="0.3">
      <c r="A468" s="256" t="s">
        <v>1762</v>
      </c>
      <c r="B468" s="257" t="s">
        <v>961</v>
      </c>
      <c r="C468" s="258" t="s">
        <v>992</v>
      </c>
      <c r="D468" s="259" t="s">
        <v>1763</v>
      </c>
      <c r="E468" s="258" t="s">
        <v>1220</v>
      </c>
      <c r="F468" s="260" t="s">
        <v>66</v>
      </c>
      <c r="G468" s="258">
        <v>81</v>
      </c>
      <c r="H468" s="262">
        <v>45622</v>
      </c>
    </row>
    <row r="469" spans="1:8" x14ac:dyDescent="0.3">
      <c r="A469" s="256" t="s">
        <v>1764</v>
      </c>
      <c r="B469" s="257" t="s">
        <v>961</v>
      </c>
      <c r="C469" s="258" t="s">
        <v>992</v>
      </c>
      <c r="D469" s="259" t="s">
        <v>1765</v>
      </c>
      <c r="E469" s="258" t="s">
        <v>1216</v>
      </c>
      <c r="F469" s="260" t="s">
        <v>66</v>
      </c>
      <c r="G469" s="261">
        <v>15479</v>
      </c>
      <c r="H469" s="262">
        <v>45622</v>
      </c>
    </row>
    <row r="470" spans="1:8" x14ac:dyDescent="0.3">
      <c r="A470" s="256" t="s">
        <v>1766</v>
      </c>
      <c r="B470" s="257" t="s">
        <v>961</v>
      </c>
      <c r="C470" s="258" t="s">
        <v>992</v>
      </c>
      <c r="D470" s="259" t="s">
        <v>1765</v>
      </c>
      <c r="E470" s="258" t="s">
        <v>1216</v>
      </c>
      <c r="F470" s="260" t="s">
        <v>66</v>
      </c>
      <c r="G470" s="261">
        <v>17100</v>
      </c>
      <c r="H470" s="262">
        <v>45622</v>
      </c>
    </row>
    <row r="471" spans="1:8" x14ac:dyDescent="0.3">
      <c r="A471" s="256" t="s">
        <v>1767</v>
      </c>
      <c r="B471" s="257" t="s">
        <v>961</v>
      </c>
      <c r="C471" s="258" t="s">
        <v>992</v>
      </c>
      <c r="D471" s="259" t="s">
        <v>1765</v>
      </c>
      <c r="E471" s="258" t="s">
        <v>1247</v>
      </c>
      <c r="F471" s="260" t="s">
        <v>66</v>
      </c>
      <c r="G471" s="258">
        <v>46</v>
      </c>
      <c r="H471" s="262">
        <v>45622</v>
      </c>
    </row>
    <row r="472" spans="1:8" x14ac:dyDescent="0.3">
      <c r="A472" s="256" t="s">
        <v>1768</v>
      </c>
      <c r="B472" s="257" t="s">
        <v>925</v>
      </c>
      <c r="C472" s="258" t="s">
        <v>1769</v>
      </c>
      <c r="D472" s="259" t="s">
        <v>1770</v>
      </c>
      <c r="E472" s="258" t="s">
        <v>1216</v>
      </c>
      <c r="F472" s="260" t="s">
        <v>27</v>
      </c>
      <c r="G472" s="261">
        <v>2387</v>
      </c>
      <c r="H472" s="262">
        <v>45622</v>
      </c>
    </row>
    <row r="473" spans="1:8" x14ac:dyDescent="0.3">
      <c r="A473" s="256" t="s">
        <v>1771</v>
      </c>
      <c r="B473" s="257" t="s">
        <v>925</v>
      </c>
      <c r="C473" s="258" t="s">
        <v>1769</v>
      </c>
      <c r="D473" s="259" t="s">
        <v>1770</v>
      </c>
      <c r="E473" s="258" t="s">
        <v>1247</v>
      </c>
      <c r="F473" s="260" t="s">
        <v>27</v>
      </c>
      <c r="G473" s="258">
        <v>955</v>
      </c>
      <c r="H473" s="262">
        <v>45622</v>
      </c>
    </row>
    <row r="474" spans="1:8" x14ac:dyDescent="0.3">
      <c r="A474" s="256" t="s">
        <v>1772</v>
      </c>
      <c r="B474" s="257" t="s">
        <v>925</v>
      </c>
      <c r="C474" s="258" t="s">
        <v>1769</v>
      </c>
      <c r="D474" s="259" t="s">
        <v>1770</v>
      </c>
      <c r="E474" s="258" t="s">
        <v>974</v>
      </c>
      <c r="F474" s="260" t="s">
        <v>27</v>
      </c>
      <c r="G474" s="261">
        <v>5101</v>
      </c>
      <c r="H474" s="262">
        <v>45622</v>
      </c>
    </row>
    <row r="475" spans="1:8" x14ac:dyDescent="0.3">
      <c r="A475" s="256" t="s">
        <v>1773</v>
      </c>
      <c r="B475" s="257" t="s">
        <v>925</v>
      </c>
      <c r="C475" s="258" t="s">
        <v>1769</v>
      </c>
      <c r="D475" s="259" t="s">
        <v>1774</v>
      </c>
      <c r="E475" s="258" t="s">
        <v>974</v>
      </c>
      <c r="F475" s="260" t="s">
        <v>27</v>
      </c>
      <c r="G475" s="261">
        <v>1815</v>
      </c>
      <c r="H475" s="262">
        <v>45622</v>
      </c>
    </row>
    <row r="476" spans="1:8" ht="28.8" x14ac:dyDescent="0.3">
      <c r="A476" s="256" t="s">
        <v>1775</v>
      </c>
      <c r="B476" s="257" t="s">
        <v>925</v>
      </c>
      <c r="C476" s="258" t="s">
        <v>1503</v>
      </c>
      <c r="D476" s="259" t="s">
        <v>1776</v>
      </c>
      <c r="E476" s="258" t="s">
        <v>1247</v>
      </c>
      <c r="F476" s="260" t="s">
        <v>66</v>
      </c>
      <c r="G476" s="261">
        <v>2192</v>
      </c>
      <c r="H476" s="262">
        <v>45622</v>
      </c>
    </row>
    <row r="477" spans="1:8" ht="28.8" x14ac:dyDescent="0.3">
      <c r="A477" s="256" t="s">
        <v>1777</v>
      </c>
      <c r="B477" s="257" t="s">
        <v>925</v>
      </c>
      <c r="C477" s="258" t="s">
        <v>1503</v>
      </c>
      <c r="D477" s="259" t="s">
        <v>1776</v>
      </c>
      <c r="E477" s="258" t="s">
        <v>1247</v>
      </c>
      <c r="F477" s="260" t="s">
        <v>66</v>
      </c>
      <c r="G477" s="261">
        <v>23400</v>
      </c>
      <c r="H477" s="262">
        <v>45622</v>
      </c>
    </row>
    <row r="478" spans="1:8" x14ac:dyDescent="0.3">
      <c r="A478" s="256" t="s">
        <v>1778</v>
      </c>
      <c r="B478" s="257" t="s">
        <v>925</v>
      </c>
      <c r="C478" s="258" t="s">
        <v>1503</v>
      </c>
      <c r="D478" s="259" t="s">
        <v>1779</v>
      </c>
      <c r="E478" s="258" t="s">
        <v>1216</v>
      </c>
      <c r="F478" s="260" t="s">
        <v>34</v>
      </c>
      <c r="G478" s="261">
        <v>1420</v>
      </c>
      <c r="H478" s="262">
        <v>45622</v>
      </c>
    </row>
    <row r="479" spans="1:8" x14ac:dyDescent="0.3">
      <c r="A479" s="256" t="s">
        <v>1780</v>
      </c>
      <c r="B479" s="257" t="s">
        <v>987</v>
      </c>
      <c r="C479" s="258" t="s">
        <v>1781</v>
      </c>
      <c r="D479" s="259" t="s">
        <v>1782</v>
      </c>
      <c r="E479" s="258" t="s">
        <v>1220</v>
      </c>
      <c r="F479" s="260" t="s">
        <v>21</v>
      </c>
      <c r="G479" s="261">
        <v>30300</v>
      </c>
      <c r="H479" s="262">
        <v>45622</v>
      </c>
    </row>
    <row r="480" spans="1:8" x14ac:dyDescent="0.3">
      <c r="A480" s="256" t="s">
        <v>1783</v>
      </c>
      <c r="B480" s="257" t="s">
        <v>1403</v>
      </c>
      <c r="C480" s="258" t="s">
        <v>1784</v>
      </c>
      <c r="D480" s="259" t="s">
        <v>1785</v>
      </c>
      <c r="E480" s="258" t="s">
        <v>1216</v>
      </c>
      <c r="F480" s="260" t="s">
        <v>34</v>
      </c>
      <c r="G480" s="258">
        <v>528</v>
      </c>
      <c r="H480" s="262">
        <v>45622</v>
      </c>
    </row>
    <row r="481" spans="1:8" x14ac:dyDescent="0.3">
      <c r="A481" s="256" t="s">
        <v>1786</v>
      </c>
      <c r="B481" s="257" t="s">
        <v>1403</v>
      </c>
      <c r="C481" s="258" t="s">
        <v>1784</v>
      </c>
      <c r="D481" s="259" t="s">
        <v>1787</v>
      </c>
      <c r="E481" s="258" t="s">
        <v>1216</v>
      </c>
      <c r="F481" s="260" t="s">
        <v>34</v>
      </c>
      <c r="G481" s="258">
        <v>461</v>
      </c>
      <c r="H481" s="262">
        <v>45622</v>
      </c>
    </row>
    <row r="482" spans="1:8" x14ac:dyDescent="0.3">
      <c r="A482" s="256" t="s">
        <v>1788</v>
      </c>
      <c r="B482" s="257" t="s">
        <v>987</v>
      </c>
      <c r="C482" s="258" t="s">
        <v>1555</v>
      </c>
      <c r="D482" s="259" t="s">
        <v>1789</v>
      </c>
      <c r="E482" s="258" t="s">
        <v>1216</v>
      </c>
      <c r="F482" s="260" t="s">
        <v>21</v>
      </c>
      <c r="G482" s="261">
        <v>82394</v>
      </c>
      <c r="H482" s="262">
        <v>45622</v>
      </c>
    </row>
    <row r="483" spans="1:8" ht="28.8" x14ac:dyDescent="0.3">
      <c r="A483" s="256" t="s">
        <v>1790</v>
      </c>
      <c r="B483" s="257" t="s">
        <v>1434</v>
      </c>
      <c r="C483" s="258" t="s">
        <v>1791</v>
      </c>
      <c r="D483" s="259" t="s">
        <v>1792</v>
      </c>
      <c r="E483" s="258" t="s">
        <v>1247</v>
      </c>
      <c r="F483" s="260" t="s">
        <v>27</v>
      </c>
      <c r="G483" s="261">
        <v>4608</v>
      </c>
      <c r="H483" s="262">
        <v>45622</v>
      </c>
    </row>
    <row r="484" spans="1:8" ht="28.8" x14ac:dyDescent="0.3">
      <c r="A484" s="256" t="s">
        <v>1793</v>
      </c>
      <c r="B484" s="257" t="s">
        <v>1434</v>
      </c>
      <c r="C484" s="258" t="s">
        <v>1791</v>
      </c>
      <c r="D484" s="259" t="s">
        <v>1794</v>
      </c>
      <c r="E484" s="258" t="s">
        <v>1247</v>
      </c>
      <c r="F484" s="260" t="s">
        <v>27</v>
      </c>
      <c r="G484" s="258">
        <v>63</v>
      </c>
      <c r="H484" s="262">
        <v>45622</v>
      </c>
    </row>
    <row r="485" spans="1:8" x14ac:dyDescent="0.3">
      <c r="A485" s="256" t="s">
        <v>1795</v>
      </c>
      <c r="B485" s="257" t="s">
        <v>1080</v>
      </c>
      <c r="C485" s="258" t="s">
        <v>1628</v>
      </c>
      <c r="D485" s="259" t="s">
        <v>1796</v>
      </c>
      <c r="E485" s="258" t="s">
        <v>1216</v>
      </c>
      <c r="F485" s="260" t="s">
        <v>66</v>
      </c>
      <c r="G485" s="261">
        <v>1412</v>
      </c>
      <c r="H485" s="262">
        <v>45622</v>
      </c>
    </row>
    <row r="486" spans="1:8" x14ac:dyDescent="0.3">
      <c r="A486" s="256" t="s">
        <v>1797</v>
      </c>
      <c r="B486" s="257" t="s">
        <v>1080</v>
      </c>
      <c r="C486" s="258" t="s">
        <v>1628</v>
      </c>
      <c r="D486" s="259" t="s">
        <v>1796</v>
      </c>
      <c r="E486" s="258" t="s">
        <v>1247</v>
      </c>
      <c r="F486" s="260" t="s">
        <v>66</v>
      </c>
      <c r="G486" s="261">
        <v>1800</v>
      </c>
      <c r="H486" s="262">
        <v>45622</v>
      </c>
    </row>
    <row r="487" spans="1:8" x14ac:dyDescent="0.3">
      <c r="A487" s="256" t="s">
        <v>1798</v>
      </c>
      <c r="B487" s="257" t="s">
        <v>925</v>
      </c>
      <c r="C487" s="258" t="s">
        <v>1201</v>
      </c>
      <c r="D487" s="259" t="s">
        <v>1799</v>
      </c>
      <c r="E487" s="258" t="s">
        <v>1216</v>
      </c>
      <c r="F487" s="260" t="s">
        <v>41</v>
      </c>
      <c r="G487" s="261">
        <v>25239</v>
      </c>
      <c r="H487" s="262">
        <v>45622</v>
      </c>
    </row>
    <row r="488" spans="1:8" x14ac:dyDescent="0.3">
      <c r="A488" s="256" t="s">
        <v>1800</v>
      </c>
      <c r="B488" s="257" t="s">
        <v>987</v>
      </c>
      <c r="C488" s="258" t="s">
        <v>1801</v>
      </c>
      <c r="D488" s="259" t="s">
        <v>1802</v>
      </c>
      <c r="E488" s="258" t="s">
        <v>1216</v>
      </c>
      <c r="F488" s="260" t="s">
        <v>27</v>
      </c>
      <c r="G488" s="261">
        <v>20788</v>
      </c>
      <c r="H488" s="262">
        <v>45622</v>
      </c>
    </row>
    <row r="489" spans="1:8" x14ac:dyDescent="0.3">
      <c r="A489" s="256" t="s">
        <v>1803</v>
      </c>
      <c r="B489" s="257" t="s">
        <v>925</v>
      </c>
      <c r="C489" s="258" t="s">
        <v>1440</v>
      </c>
      <c r="D489" s="259" t="s">
        <v>1804</v>
      </c>
      <c r="E489" s="258" t="s">
        <v>1216</v>
      </c>
      <c r="F489" s="260" t="s">
        <v>66</v>
      </c>
      <c r="G489" s="261">
        <v>13941</v>
      </c>
      <c r="H489" s="262">
        <v>45622</v>
      </c>
    </row>
    <row r="490" spans="1:8" x14ac:dyDescent="0.3">
      <c r="A490" s="256" t="s">
        <v>1805</v>
      </c>
      <c r="B490" s="257" t="s">
        <v>1268</v>
      </c>
      <c r="C490" s="258" t="s">
        <v>1586</v>
      </c>
      <c r="D490" s="259" t="s">
        <v>1806</v>
      </c>
      <c r="E490" s="258" t="s">
        <v>1220</v>
      </c>
      <c r="F490" s="260" t="s">
        <v>41</v>
      </c>
      <c r="G490" s="261">
        <v>12000</v>
      </c>
      <c r="H490" s="262">
        <v>45622</v>
      </c>
    </row>
    <row r="491" spans="1:8" x14ac:dyDescent="0.3">
      <c r="A491" s="256" t="s">
        <v>1807</v>
      </c>
      <c r="B491" s="257" t="s">
        <v>917</v>
      </c>
      <c r="C491" s="258" t="s">
        <v>918</v>
      </c>
      <c r="D491" s="259" t="s">
        <v>922</v>
      </c>
      <c r="E491" s="258" t="s">
        <v>1220</v>
      </c>
      <c r="F491" s="260" t="s">
        <v>41</v>
      </c>
      <c r="G491" s="258">
        <v>430</v>
      </c>
      <c r="H491" s="262">
        <v>45622</v>
      </c>
    </row>
    <row r="492" spans="1:8" x14ac:dyDescent="0.3">
      <c r="A492" s="256" t="s">
        <v>1808</v>
      </c>
      <c r="B492" s="257" t="s">
        <v>917</v>
      </c>
      <c r="C492" s="258" t="s">
        <v>918</v>
      </c>
      <c r="D492" s="259" t="s">
        <v>922</v>
      </c>
      <c r="E492" s="258" t="s">
        <v>1220</v>
      </c>
      <c r="F492" s="260" t="s">
        <v>41</v>
      </c>
      <c r="G492" s="258">
        <v>659</v>
      </c>
      <c r="H492" s="262">
        <v>45622</v>
      </c>
    </row>
    <row r="493" spans="1:8" x14ac:dyDescent="0.3">
      <c r="A493" s="256" t="s">
        <v>1809</v>
      </c>
      <c r="B493" s="257" t="s">
        <v>917</v>
      </c>
      <c r="C493" s="258" t="s">
        <v>918</v>
      </c>
      <c r="D493" s="259" t="s">
        <v>922</v>
      </c>
      <c r="E493" s="258" t="s">
        <v>1220</v>
      </c>
      <c r="F493" s="260" t="s">
        <v>41</v>
      </c>
      <c r="G493" s="261">
        <v>6089</v>
      </c>
      <c r="H493" s="262">
        <v>45622</v>
      </c>
    </row>
    <row r="494" spans="1:8" x14ac:dyDescent="0.3">
      <c r="A494" s="256" t="s">
        <v>1810</v>
      </c>
      <c r="B494" s="257" t="s">
        <v>917</v>
      </c>
      <c r="C494" s="258" t="s">
        <v>918</v>
      </c>
      <c r="D494" s="259" t="s">
        <v>922</v>
      </c>
      <c r="E494" s="258" t="s">
        <v>978</v>
      </c>
      <c r="F494" s="260" t="s">
        <v>41</v>
      </c>
      <c r="G494" s="258">
        <v>295</v>
      </c>
      <c r="H494" s="262">
        <v>45622</v>
      </c>
    </row>
    <row r="495" spans="1:8" x14ac:dyDescent="0.3">
      <c r="A495" s="256" t="s">
        <v>1811</v>
      </c>
      <c r="B495" s="257" t="s">
        <v>917</v>
      </c>
      <c r="C495" s="258" t="s">
        <v>918</v>
      </c>
      <c r="D495" s="259" t="s">
        <v>922</v>
      </c>
      <c r="E495" s="258" t="s">
        <v>964</v>
      </c>
      <c r="F495" s="260" t="s">
        <v>41</v>
      </c>
      <c r="G495" s="261">
        <v>20160</v>
      </c>
      <c r="H495" s="262">
        <v>45622</v>
      </c>
    </row>
    <row r="496" spans="1:8" x14ac:dyDescent="0.3">
      <c r="A496" s="256" t="s">
        <v>1812</v>
      </c>
      <c r="B496" s="257" t="s">
        <v>917</v>
      </c>
      <c r="C496" s="258" t="s">
        <v>918</v>
      </c>
      <c r="D496" s="259" t="s">
        <v>922</v>
      </c>
      <c r="E496" s="258" t="s">
        <v>1071</v>
      </c>
      <c r="F496" s="260" t="s">
        <v>41</v>
      </c>
      <c r="G496" s="261">
        <v>55800</v>
      </c>
      <c r="H496" s="262">
        <v>45622</v>
      </c>
    </row>
    <row r="497" spans="1:8" x14ac:dyDescent="0.3">
      <c r="A497" s="256" t="s">
        <v>1813</v>
      </c>
      <c r="B497" s="257" t="s">
        <v>917</v>
      </c>
      <c r="C497" s="258" t="s">
        <v>918</v>
      </c>
      <c r="D497" s="259" t="s">
        <v>922</v>
      </c>
      <c r="E497" s="258" t="s">
        <v>1066</v>
      </c>
      <c r="F497" s="260" t="s">
        <v>41</v>
      </c>
      <c r="G497" s="261">
        <v>52560</v>
      </c>
      <c r="H497" s="262">
        <v>45622</v>
      </c>
    </row>
    <row r="498" spans="1:8" x14ac:dyDescent="0.3">
      <c r="A498" s="256" t="s">
        <v>1814</v>
      </c>
      <c r="B498" s="257" t="s">
        <v>917</v>
      </c>
      <c r="C498" s="258" t="s">
        <v>918</v>
      </c>
      <c r="D498" s="259" t="s">
        <v>922</v>
      </c>
      <c r="E498" s="258" t="s">
        <v>966</v>
      </c>
      <c r="F498" s="260" t="s">
        <v>41</v>
      </c>
      <c r="G498" s="261">
        <v>6750</v>
      </c>
      <c r="H498" s="262">
        <v>45622</v>
      </c>
    </row>
    <row r="499" spans="1:8" x14ac:dyDescent="0.3">
      <c r="A499" s="256" t="s">
        <v>1815</v>
      </c>
      <c r="B499" s="257" t="s">
        <v>917</v>
      </c>
      <c r="C499" s="258" t="s">
        <v>918</v>
      </c>
      <c r="D499" s="259" t="s">
        <v>922</v>
      </c>
      <c r="E499" s="258" t="s">
        <v>966</v>
      </c>
      <c r="F499" s="260" t="s">
        <v>41</v>
      </c>
      <c r="G499" s="261">
        <v>19800</v>
      </c>
      <c r="H499" s="262">
        <v>45622</v>
      </c>
    </row>
    <row r="500" spans="1:8" x14ac:dyDescent="0.3">
      <c r="A500" s="256" t="s">
        <v>1816</v>
      </c>
      <c r="B500" s="257" t="s">
        <v>917</v>
      </c>
      <c r="C500" s="258" t="s">
        <v>918</v>
      </c>
      <c r="D500" s="259" t="s">
        <v>922</v>
      </c>
      <c r="E500" s="258" t="s">
        <v>971</v>
      </c>
      <c r="F500" s="260" t="s">
        <v>41</v>
      </c>
      <c r="G500" s="261">
        <v>12936</v>
      </c>
      <c r="H500" s="262">
        <v>45622</v>
      </c>
    </row>
    <row r="501" spans="1:8" x14ac:dyDescent="0.3">
      <c r="A501" s="256" t="s">
        <v>1817</v>
      </c>
      <c r="B501" s="257" t="s">
        <v>917</v>
      </c>
      <c r="C501" s="258" t="s">
        <v>918</v>
      </c>
      <c r="D501" s="259" t="s">
        <v>922</v>
      </c>
      <c r="E501" s="258" t="s">
        <v>1216</v>
      </c>
      <c r="F501" s="260" t="s">
        <v>41</v>
      </c>
      <c r="G501" s="261">
        <v>3605</v>
      </c>
      <c r="H501" s="262">
        <v>45622</v>
      </c>
    </row>
    <row r="502" spans="1:8" x14ac:dyDescent="0.3">
      <c r="A502" s="256" t="s">
        <v>1818</v>
      </c>
      <c r="B502" s="257" t="s">
        <v>917</v>
      </c>
      <c r="C502" s="258" t="s">
        <v>918</v>
      </c>
      <c r="D502" s="259" t="s">
        <v>922</v>
      </c>
      <c r="E502" s="258" t="s">
        <v>1218</v>
      </c>
      <c r="F502" s="260" t="s">
        <v>41</v>
      </c>
      <c r="G502" s="258">
        <v>432</v>
      </c>
      <c r="H502" s="262">
        <v>45622</v>
      </c>
    </row>
    <row r="503" spans="1:8" x14ac:dyDescent="0.3">
      <c r="A503" s="256" t="s">
        <v>1819</v>
      </c>
      <c r="B503" s="257" t="s">
        <v>961</v>
      </c>
      <c r="C503" s="258" t="s">
        <v>992</v>
      </c>
      <c r="D503" s="259" t="s">
        <v>1820</v>
      </c>
      <c r="E503" s="258" t="s">
        <v>1216</v>
      </c>
      <c r="F503" s="260" t="s">
        <v>66</v>
      </c>
      <c r="G503" s="258">
        <v>977</v>
      </c>
      <c r="H503" s="262">
        <v>45622</v>
      </c>
    </row>
    <row r="504" spans="1:8" x14ac:dyDescent="0.3">
      <c r="A504" s="256" t="s">
        <v>1821</v>
      </c>
      <c r="B504" s="257" t="s">
        <v>925</v>
      </c>
      <c r="C504" s="258" t="s">
        <v>1822</v>
      </c>
      <c r="D504" s="259" t="s">
        <v>1823</v>
      </c>
      <c r="E504" s="258" t="s">
        <v>1216</v>
      </c>
      <c r="F504" s="260" t="s">
        <v>34</v>
      </c>
      <c r="G504" s="261">
        <v>29659</v>
      </c>
      <c r="H504" s="262">
        <v>45622</v>
      </c>
    </row>
    <row r="505" spans="1:8" x14ac:dyDescent="0.3">
      <c r="A505" s="256" t="s">
        <v>1824</v>
      </c>
      <c r="B505" s="257" t="s">
        <v>1633</v>
      </c>
      <c r="C505" s="258" t="s">
        <v>424</v>
      </c>
      <c r="D505" s="259" t="s">
        <v>1825</v>
      </c>
      <c r="E505" s="258" t="s">
        <v>1220</v>
      </c>
      <c r="F505" s="260" t="s">
        <v>27</v>
      </c>
      <c r="G505" s="261">
        <v>11580</v>
      </c>
      <c r="H505" s="262">
        <v>45622</v>
      </c>
    </row>
    <row r="506" spans="1:8" x14ac:dyDescent="0.3">
      <c r="A506" s="256" t="s">
        <v>1826</v>
      </c>
      <c r="B506" s="257" t="s">
        <v>987</v>
      </c>
      <c r="C506" s="258" t="s">
        <v>1827</v>
      </c>
      <c r="D506" s="259" t="s">
        <v>1828</v>
      </c>
      <c r="E506" s="258" t="s">
        <v>1216</v>
      </c>
      <c r="F506" s="260" t="s">
        <v>41</v>
      </c>
      <c r="G506" s="261">
        <v>32041</v>
      </c>
      <c r="H506" s="262">
        <v>45622</v>
      </c>
    </row>
    <row r="507" spans="1:8" x14ac:dyDescent="0.3">
      <c r="A507" s="256" t="s">
        <v>1829</v>
      </c>
      <c r="B507" s="257" t="s">
        <v>917</v>
      </c>
      <c r="C507" s="258" t="s">
        <v>918</v>
      </c>
      <c r="D507" s="259" t="s">
        <v>919</v>
      </c>
      <c r="E507" s="258" t="s">
        <v>964</v>
      </c>
      <c r="F507" s="260" t="s">
        <v>41</v>
      </c>
      <c r="G507" s="261">
        <v>5760</v>
      </c>
      <c r="H507" s="262">
        <v>45622</v>
      </c>
    </row>
    <row r="508" spans="1:8" x14ac:dyDescent="0.3">
      <c r="A508" s="256" t="s">
        <v>1830</v>
      </c>
      <c r="B508" s="257" t="s">
        <v>917</v>
      </c>
      <c r="C508" s="258" t="s">
        <v>918</v>
      </c>
      <c r="D508" s="259" t="s">
        <v>919</v>
      </c>
      <c r="E508" s="258" t="s">
        <v>1071</v>
      </c>
      <c r="F508" s="260" t="s">
        <v>41</v>
      </c>
      <c r="G508" s="261">
        <v>18720</v>
      </c>
      <c r="H508" s="262">
        <v>45622</v>
      </c>
    </row>
    <row r="509" spans="1:8" x14ac:dyDescent="0.3">
      <c r="A509" s="256" t="s">
        <v>1831</v>
      </c>
      <c r="B509" s="257" t="s">
        <v>925</v>
      </c>
      <c r="C509" s="258" t="s">
        <v>1440</v>
      </c>
      <c r="D509" s="259" t="s">
        <v>1832</v>
      </c>
      <c r="E509" s="258" t="s">
        <v>1247</v>
      </c>
      <c r="F509" s="260" t="s">
        <v>66</v>
      </c>
      <c r="G509" s="261">
        <v>24991.200000000001</v>
      </c>
      <c r="H509" s="262">
        <v>45622</v>
      </c>
    </row>
    <row r="510" spans="1:8" x14ac:dyDescent="0.3">
      <c r="A510" s="256" t="s">
        <v>1833</v>
      </c>
      <c r="B510" s="257" t="s">
        <v>925</v>
      </c>
      <c r="C510" s="258" t="s">
        <v>1440</v>
      </c>
      <c r="D510" s="259" t="s">
        <v>1834</v>
      </c>
      <c r="E510" s="258" t="s">
        <v>1216</v>
      </c>
      <c r="F510" s="260" t="s">
        <v>66</v>
      </c>
      <c r="G510" s="261">
        <v>16874</v>
      </c>
      <c r="H510" s="262">
        <v>45622</v>
      </c>
    </row>
    <row r="511" spans="1:8" x14ac:dyDescent="0.3">
      <c r="A511" s="256" t="s">
        <v>1835</v>
      </c>
      <c r="B511" s="257" t="s">
        <v>925</v>
      </c>
      <c r="C511" s="258" t="s">
        <v>1440</v>
      </c>
      <c r="D511" s="259" t="s">
        <v>1834</v>
      </c>
      <c r="E511" s="258" t="s">
        <v>1247</v>
      </c>
      <c r="F511" s="260" t="s">
        <v>66</v>
      </c>
      <c r="G511" s="261">
        <v>8450.4</v>
      </c>
      <c r="H511" s="262">
        <v>45622</v>
      </c>
    </row>
    <row r="512" spans="1:8" x14ac:dyDescent="0.3">
      <c r="A512" s="256" t="s">
        <v>1836</v>
      </c>
      <c r="B512" s="257" t="s">
        <v>925</v>
      </c>
      <c r="C512" s="258" t="s">
        <v>1006</v>
      </c>
      <c r="D512" s="259" t="s">
        <v>1007</v>
      </c>
      <c r="E512" s="258" t="s">
        <v>936</v>
      </c>
      <c r="F512" s="260" t="s">
        <v>34</v>
      </c>
      <c r="G512" s="261">
        <v>60109.8</v>
      </c>
      <c r="H512" s="262">
        <v>45622</v>
      </c>
    </row>
    <row r="513" spans="1:8" x14ac:dyDescent="0.3">
      <c r="A513" s="256" t="s">
        <v>1837</v>
      </c>
      <c r="B513" s="257" t="s">
        <v>925</v>
      </c>
      <c r="C513" s="258" t="s">
        <v>1503</v>
      </c>
      <c r="D513" s="259" t="s">
        <v>1838</v>
      </c>
      <c r="E513" s="258" t="s">
        <v>1216</v>
      </c>
      <c r="F513" s="260" t="s">
        <v>41</v>
      </c>
      <c r="G513" s="261">
        <v>15957</v>
      </c>
      <c r="H513" s="262">
        <v>45622</v>
      </c>
    </row>
    <row r="514" spans="1:8" x14ac:dyDescent="0.3">
      <c r="A514" s="256" t="s">
        <v>1839</v>
      </c>
      <c r="B514" s="257" t="s">
        <v>925</v>
      </c>
      <c r="C514" s="258" t="s">
        <v>1503</v>
      </c>
      <c r="D514" s="259" t="s">
        <v>1838</v>
      </c>
      <c r="E514" s="258" t="s">
        <v>1220</v>
      </c>
      <c r="F514" s="260" t="s">
        <v>41</v>
      </c>
      <c r="G514" s="261">
        <v>6165.6</v>
      </c>
      <c r="H514" s="262">
        <v>45622</v>
      </c>
    </row>
    <row r="515" spans="1:8" ht="28.8" x14ac:dyDescent="0.3">
      <c r="A515" s="256" t="s">
        <v>1840</v>
      </c>
      <c r="B515" s="257" t="s">
        <v>1434</v>
      </c>
      <c r="C515" s="258" t="s">
        <v>1791</v>
      </c>
      <c r="D515" s="259" t="s">
        <v>1841</v>
      </c>
      <c r="E515" s="258" t="s">
        <v>1247</v>
      </c>
      <c r="F515" s="260" t="s">
        <v>27</v>
      </c>
      <c r="G515" s="261">
        <v>4608</v>
      </c>
      <c r="H515" s="262">
        <v>45622</v>
      </c>
    </row>
    <row r="516" spans="1:8" ht="28.8" x14ac:dyDescent="0.3">
      <c r="A516" s="256" t="s">
        <v>1842</v>
      </c>
      <c r="B516" s="257" t="s">
        <v>1434</v>
      </c>
      <c r="C516" s="258" t="s">
        <v>1791</v>
      </c>
      <c r="D516" s="259" t="s">
        <v>1843</v>
      </c>
      <c r="E516" s="258" t="s">
        <v>1247</v>
      </c>
      <c r="F516" s="260" t="s">
        <v>27</v>
      </c>
      <c r="G516" s="261">
        <v>1386</v>
      </c>
      <c r="H516" s="262">
        <v>45622</v>
      </c>
    </row>
    <row r="517" spans="1:8" ht="28.8" x14ac:dyDescent="0.3">
      <c r="A517" s="256" t="s">
        <v>1844</v>
      </c>
      <c r="B517" s="257" t="s">
        <v>1434</v>
      </c>
      <c r="C517" s="258" t="s">
        <v>1791</v>
      </c>
      <c r="D517" s="259" t="s">
        <v>1843</v>
      </c>
      <c r="E517" s="258" t="s">
        <v>1216</v>
      </c>
      <c r="F517" s="260" t="s">
        <v>27</v>
      </c>
      <c r="G517" s="258">
        <v>236</v>
      </c>
      <c r="H517" s="262">
        <v>45622</v>
      </c>
    </row>
    <row r="518" spans="1:8" x14ac:dyDescent="0.3">
      <c r="A518" s="256" t="s">
        <v>1845</v>
      </c>
      <c r="B518" s="257" t="s">
        <v>943</v>
      </c>
      <c r="C518" s="258" t="s">
        <v>1198</v>
      </c>
      <c r="D518" s="259" t="s">
        <v>1846</v>
      </c>
      <c r="E518" s="258" t="s">
        <v>1218</v>
      </c>
      <c r="F518" s="260" t="s">
        <v>21</v>
      </c>
      <c r="G518" s="258">
        <v>312</v>
      </c>
      <c r="H518" s="262">
        <v>45622</v>
      </c>
    </row>
    <row r="519" spans="1:8" x14ac:dyDescent="0.3">
      <c r="A519" s="256" t="s">
        <v>1847</v>
      </c>
      <c r="B519" s="257" t="s">
        <v>943</v>
      </c>
      <c r="C519" s="258" t="s">
        <v>1198</v>
      </c>
      <c r="D519" s="259" t="s">
        <v>1846</v>
      </c>
      <c r="E519" s="258" t="s">
        <v>1220</v>
      </c>
      <c r="F519" s="260" t="s">
        <v>21</v>
      </c>
      <c r="G519" s="261">
        <v>6510</v>
      </c>
      <c r="H519" s="262">
        <v>45622</v>
      </c>
    </row>
    <row r="520" spans="1:8" x14ac:dyDescent="0.3">
      <c r="A520" s="256" t="s">
        <v>1848</v>
      </c>
      <c r="B520" s="257" t="s">
        <v>943</v>
      </c>
      <c r="C520" s="258" t="s">
        <v>1198</v>
      </c>
      <c r="D520" s="259" t="s">
        <v>1846</v>
      </c>
      <c r="E520" s="258" t="s">
        <v>1220</v>
      </c>
      <c r="F520" s="260" t="s">
        <v>21</v>
      </c>
      <c r="G520" s="261">
        <v>5610</v>
      </c>
      <c r="H520" s="262">
        <v>45622</v>
      </c>
    </row>
    <row r="521" spans="1:8" x14ac:dyDescent="0.3">
      <c r="A521" s="256" t="s">
        <v>1849</v>
      </c>
      <c r="B521" s="257" t="s">
        <v>943</v>
      </c>
      <c r="C521" s="258" t="s">
        <v>1198</v>
      </c>
      <c r="D521" s="259" t="s">
        <v>1850</v>
      </c>
      <c r="E521" s="258" t="s">
        <v>1216</v>
      </c>
      <c r="F521" s="260" t="s">
        <v>21</v>
      </c>
      <c r="G521" s="261">
        <v>5669</v>
      </c>
      <c r="H521" s="262">
        <v>45622</v>
      </c>
    </row>
    <row r="522" spans="1:8" x14ac:dyDescent="0.3">
      <c r="A522" s="256" t="s">
        <v>1851</v>
      </c>
      <c r="B522" s="257" t="s">
        <v>943</v>
      </c>
      <c r="C522" s="258" t="s">
        <v>1198</v>
      </c>
      <c r="D522" s="259" t="s">
        <v>1850</v>
      </c>
      <c r="E522" s="258" t="s">
        <v>1218</v>
      </c>
      <c r="F522" s="260" t="s">
        <v>21</v>
      </c>
      <c r="G522" s="258">
        <v>528</v>
      </c>
      <c r="H522" s="262">
        <v>45622</v>
      </c>
    </row>
    <row r="523" spans="1:8" x14ac:dyDescent="0.3">
      <c r="A523" s="256" t="s">
        <v>1852</v>
      </c>
      <c r="B523" s="257" t="s">
        <v>943</v>
      </c>
      <c r="C523" s="258" t="s">
        <v>1198</v>
      </c>
      <c r="D523" s="259" t="s">
        <v>1850</v>
      </c>
      <c r="E523" s="258" t="s">
        <v>1220</v>
      </c>
      <c r="F523" s="260" t="s">
        <v>21</v>
      </c>
      <c r="G523" s="261">
        <v>7380</v>
      </c>
      <c r="H523" s="262">
        <v>45622</v>
      </c>
    </row>
    <row r="524" spans="1:8" x14ac:dyDescent="0.3">
      <c r="A524" s="256" t="s">
        <v>1853</v>
      </c>
      <c r="B524" s="257" t="s">
        <v>943</v>
      </c>
      <c r="C524" s="258" t="s">
        <v>1198</v>
      </c>
      <c r="D524" s="259" t="s">
        <v>1850</v>
      </c>
      <c r="E524" s="258" t="s">
        <v>1220</v>
      </c>
      <c r="F524" s="260" t="s">
        <v>21</v>
      </c>
      <c r="G524" s="261">
        <v>9990</v>
      </c>
      <c r="H524" s="262">
        <v>45622</v>
      </c>
    </row>
    <row r="525" spans="1:8" x14ac:dyDescent="0.3">
      <c r="A525" s="256" t="s">
        <v>1854</v>
      </c>
      <c r="B525" s="257" t="s">
        <v>943</v>
      </c>
      <c r="C525" s="258" t="s">
        <v>1198</v>
      </c>
      <c r="D525" s="259" t="s">
        <v>1199</v>
      </c>
      <c r="E525" s="258" t="s">
        <v>1216</v>
      </c>
      <c r="F525" s="260" t="s">
        <v>21</v>
      </c>
      <c r="G525" s="261">
        <v>12155</v>
      </c>
      <c r="H525" s="262">
        <v>45622</v>
      </c>
    </row>
    <row r="526" spans="1:8" x14ac:dyDescent="0.3">
      <c r="A526" s="256" t="s">
        <v>1855</v>
      </c>
      <c r="B526" s="257" t="s">
        <v>943</v>
      </c>
      <c r="C526" s="258" t="s">
        <v>1198</v>
      </c>
      <c r="D526" s="259" t="s">
        <v>1199</v>
      </c>
      <c r="E526" s="258" t="s">
        <v>1218</v>
      </c>
      <c r="F526" s="260" t="s">
        <v>21</v>
      </c>
      <c r="G526" s="261">
        <v>1791</v>
      </c>
      <c r="H526" s="262">
        <v>45622</v>
      </c>
    </row>
    <row r="527" spans="1:8" x14ac:dyDescent="0.3">
      <c r="A527" s="256" t="s">
        <v>1856</v>
      </c>
      <c r="B527" s="257" t="s">
        <v>943</v>
      </c>
      <c r="C527" s="258" t="s">
        <v>1198</v>
      </c>
      <c r="D527" s="259" t="s">
        <v>1199</v>
      </c>
      <c r="E527" s="258" t="s">
        <v>1220</v>
      </c>
      <c r="F527" s="260" t="s">
        <v>21</v>
      </c>
      <c r="G527" s="261">
        <v>15327</v>
      </c>
      <c r="H527" s="262">
        <v>45622</v>
      </c>
    </row>
    <row r="528" spans="1:8" x14ac:dyDescent="0.3">
      <c r="A528" s="256" t="s">
        <v>1857</v>
      </c>
      <c r="B528" s="257" t="s">
        <v>943</v>
      </c>
      <c r="C528" s="258" t="s">
        <v>1198</v>
      </c>
      <c r="D528" s="259" t="s">
        <v>1199</v>
      </c>
      <c r="E528" s="258" t="s">
        <v>1220</v>
      </c>
      <c r="F528" s="260" t="s">
        <v>21</v>
      </c>
      <c r="G528" s="261">
        <v>10350</v>
      </c>
      <c r="H528" s="262">
        <v>45622</v>
      </c>
    </row>
    <row r="529" spans="1:8" x14ac:dyDescent="0.3">
      <c r="A529" s="256" t="s">
        <v>1858</v>
      </c>
      <c r="B529" s="257" t="s">
        <v>943</v>
      </c>
      <c r="C529" s="258" t="s">
        <v>1198</v>
      </c>
      <c r="D529" s="259" t="s">
        <v>1859</v>
      </c>
      <c r="E529" s="258" t="s">
        <v>1216</v>
      </c>
      <c r="F529" s="260" t="s">
        <v>21</v>
      </c>
      <c r="G529" s="261">
        <v>6923</v>
      </c>
      <c r="H529" s="262">
        <v>45622</v>
      </c>
    </row>
    <row r="530" spans="1:8" x14ac:dyDescent="0.3">
      <c r="A530" s="256" t="s">
        <v>1860</v>
      </c>
      <c r="B530" s="257" t="s">
        <v>943</v>
      </c>
      <c r="C530" s="258" t="s">
        <v>1198</v>
      </c>
      <c r="D530" s="259" t="s">
        <v>1859</v>
      </c>
      <c r="E530" s="258" t="s">
        <v>1218</v>
      </c>
      <c r="F530" s="260" t="s">
        <v>21</v>
      </c>
      <c r="G530" s="261">
        <v>1428</v>
      </c>
      <c r="H530" s="262">
        <v>45622</v>
      </c>
    </row>
    <row r="531" spans="1:8" x14ac:dyDescent="0.3">
      <c r="A531" s="256" t="s">
        <v>1861</v>
      </c>
      <c r="B531" s="257" t="s">
        <v>943</v>
      </c>
      <c r="C531" s="258" t="s">
        <v>1198</v>
      </c>
      <c r="D531" s="259" t="s">
        <v>1859</v>
      </c>
      <c r="E531" s="258" t="s">
        <v>1220</v>
      </c>
      <c r="F531" s="260" t="s">
        <v>21</v>
      </c>
      <c r="G531" s="261">
        <v>3990</v>
      </c>
      <c r="H531" s="262">
        <v>45622</v>
      </c>
    </row>
    <row r="532" spans="1:8" x14ac:dyDescent="0.3">
      <c r="A532" s="256" t="s">
        <v>1862</v>
      </c>
      <c r="B532" s="257" t="s">
        <v>943</v>
      </c>
      <c r="C532" s="258" t="s">
        <v>1198</v>
      </c>
      <c r="D532" s="259" t="s">
        <v>1859</v>
      </c>
      <c r="E532" s="258" t="s">
        <v>1220</v>
      </c>
      <c r="F532" s="260" t="s">
        <v>21</v>
      </c>
      <c r="G532" s="261">
        <v>15702</v>
      </c>
      <c r="H532" s="262">
        <v>45622</v>
      </c>
    </row>
    <row r="533" spans="1:8" x14ac:dyDescent="0.3">
      <c r="A533" s="256" t="s">
        <v>1863</v>
      </c>
      <c r="B533" s="257" t="s">
        <v>943</v>
      </c>
      <c r="C533" s="258" t="s">
        <v>1198</v>
      </c>
      <c r="D533" s="259" t="s">
        <v>1864</v>
      </c>
      <c r="E533" s="258" t="s">
        <v>1216</v>
      </c>
      <c r="F533" s="260" t="s">
        <v>21</v>
      </c>
      <c r="G533" s="261">
        <v>141866</v>
      </c>
      <c r="H533" s="262">
        <v>45622</v>
      </c>
    </row>
    <row r="534" spans="1:8" x14ac:dyDescent="0.3">
      <c r="A534" s="256" t="s">
        <v>1865</v>
      </c>
      <c r="B534" s="257" t="s">
        <v>943</v>
      </c>
      <c r="C534" s="258" t="s">
        <v>1198</v>
      </c>
      <c r="D534" s="259" t="s">
        <v>1864</v>
      </c>
      <c r="E534" s="258" t="s">
        <v>1218</v>
      </c>
      <c r="F534" s="260" t="s">
        <v>21</v>
      </c>
      <c r="G534" s="261">
        <v>3210</v>
      </c>
      <c r="H534" s="262">
        <v>45622</v>
      </c>
    </row>
    <row r="535" spans="1:8" x14ac:dyDescent="0.3">
      <c r="A535" s="256" t="s">
        <v>1866</v>
      </c>
      <c r="B535" s="257" t="s">
        <v>943</v>
      </c>
      <c r="C535" s="258" t="s">
        <v>1198</v>
      </c>
      <c r="D535" s="259" t="s">
        <v>1864</v>
      </c>
      <c r="E535" s="258" t="s">
        <v>1220</v>
      </c>
      <c r="F535" s="260" t="s">
        <v>21</v>
      </c>
      <c r="G535" s="261">
        <v>27409</v>
      </c>
      <c r="H535" s="262">
        <v>45622</v>
      </c>
    </row>
    <row r="536" spans="1:8" x14ac:dyDescent="0.3">
      <c r="A536" s="256" t="s">
        <v>1867</v>
      </c>
      <c r="B536" s="257" t="s">
        <v>943</v>
      </c>
      <c r="C536" s="258" t="s">
        <v>1198</v>
      </c>
      <c r="D536" s="259" t="s">
        <v>1864</v>
      </c>
      <c r="E536" s="258" t="s">
        <v>1220</v>
      </c>
      <c r="F536" s="260" t="s">
        <v>21</v>
      </c>
      <c r="G536" s="261">
        <v>17715</v>
      </c>
      <c r="H536" s="262">
        <v>45622</v>
      </c>
    </row>
    <row r="537" spans="1:8" x14ac:dyDescent="0.3">
      <c r="A537" s="256" t="s">
        <v>1868</v>
      </c>
      <c r="B537" s="257" t="s">
        <v>943</v>
      </c>
      <c r="C537" s="258" t="s">
        <v>1198</v>
      </c>
      <c r="D537" s="259" t="s">
        <v>1864</v>
      </c>
      <c r="E537" s="258" t="s">
        <v>1220</v>
      </c>
      <c r="F537" s="260" t="s">
        <v>21</v>
      </c>
      <c r="G537" s="261">
        <v>38580</v>
      </c>
      <c r="H537" s="262">
        <v>45622</v>
      </c>
    </row>
    <row r="538" spans="1:8" x14ac:dyDescent="0.3">
      <c r="A538" s="256" t="s">
        <v>1869</v>
      </c>
      <c r="B538" s="257" t="s">
        <v>943</v>
      </c>
      <c r="C538" s="258" t="s">
        <v>1198</v>
      </c>
      <c r="D538" s="259" t="s">
        <v>1870</v>
      </c>
      <c r="E538" s="258" t="s">
        <v>1220</v>
      </c>
      <c r="F538" s="260" t="s">
        <v>21</v>
      </c>
      <c r="G538" s="261">
        <v>43020</v>
      </c>
      <c r="H538" s="262">
        <v>45622</v>
      </c>
    </row>
    <row r="539" spans="1:8" x14ac:dyDescent="0.3">
      <c r="A539" s="256" t="s">
        <v>1871</v>
      </c>
      <c r="B539" s="257" t="s">
        <v>943</v>
      </c>
      <c r="C539" s="258" t="s">
        <v>1198</v>
      </c>
      <c r="D539" s="259" t="s">
        <v>1870</v>
      </c>
      <c r="E539" s="258" t="s">
        <v>1220</v>
      </c>
      <c r="F539" s="260" t="s">
        <v>21</v>
      </c>
      <c r="G539" s="261">
        <v>25410</v>
      </c>
      <c r="H539" s="262">
        <v>45622</v>
      </c>
    </row>
    <row r="540" spans="1:8" x14ac:dyDescent="0.3">
      <c r="A540" s="256" t="s">
        <v>1872</v>
      </c>
      <c r="B540" s="257" t="s">
        <v>943</v>
      </c>
      <c r="C540" s="258" t="s">
        <v>1198</v>
      </c>
      <c r="D540" s="259" t="s">
        <v>1870</v>
      </c>
      <c r="E540" s="258" t="s">
        <v>1220</v>
      </c>
      <c r="F540" s="260" t="s">
        <v>21</v>
      </c>
      <c r="G540" s="261">
        <v>46620</v>
      </c>
      <c r="H540" s="262">
        <v>45622</v>
      </c>
    </row>
    <row r="541" spans="1:8" x14ac:dyDescent="0.3">
      <c r="A541" s="256" t="s">
        <v>1873</v>
      </c>
      <c r="B541" s="257" t="s">
        <v>943</v>
      </c>
      <c r="C541" s="258" t="s">
        <v>1198</v>
      </c>
      <c r="D541" s="259" t="s">
        <v>1870</v>
      </c>
      <c r="E541" s="258" t="s">
        <v>1216</v>
      </c>
      <c r="F541" s="260" t="s">
        <v>21</v>
      </c>
      <c r="G541" s="261">
        <v>17178</v>
      </c>
      <c r="H541" s="262">
        <v>45622</v>
      </c>
    </row>
    <row r="542" spans="1:8" x14ac:dyDescent="0.3">
      <c r="A542" s="256" t="s">
        <v>1874</v>
      </c>
      <c r="B542" s="257" t="s">
        <v>943</v>
      </c>
      <c r="C542" s="258" t="s">
        <v>1198</v>
      </c>
      <c r="D542" s="259" t="s">
        <v>1870</v>
      </c>
      <c r="E542" s="258" t="s">
        <v>1218</v>
      </c>
      <c r="F542" s="260" t="s">
        <v>21</v>
      </c>
      <c r="G542" s="261">
        <v>3678</v>
      </c>
      <c r="H542" s="262">
        <v>45622</v>
      </c>
    </row>
    <row r="543" spans="1:8" ht="28.8" x14ac:dyDescent="0.3">
      <c r="A543" s="256" t="s">
        <v>1875</v>
      </c>
      <c r="B543" s="257" t="s">
        <v>1434</v>
      </c>
      <c r="C543" s="258" t="s">
        <v>1876</v>
      </c>
      <c r="D543" s="259" t="s">
        <v>1877</v>
      </c>
      <c r="E543" s="258" t="s">
        <v>1216</v>
      </c>
      <c r="F543" s="260" t="s">
        <v>41</v>
      </c>
      <c r="G543" s="261">
        <v>1423</v>
      </c>
      <c r="H543" s="262">
        <v>45622</v>
      </c>
    </row>
    <row r="544" spans="1:8" x14ac:dyDescent="0.3">
      <c r="A544" s="256" t="s">
        <v>1878</v>
      </c>
      <c r="B544" s="257" t="s">
        <v>961</v>
      </c>
      <c r="C544" s="258" t="s">
        <v>1244</v>
      </c>
      <c r="D544" s="259" t="s">
        <v>1879</v>
      </c>
      <c r="E544" s="258" t="s">
        <v>1216</v>
      </c>
      <c r="F544" s="260" t="s">
        <v>66</v>
      </c>
      <c r="G544" s="261">
        <v>4949</v>
      </c>
      <c r="H544" s="262">
        <v>45622</v>
      </c>
    </row>
    <row r="545" spans="1:8" x14ac:dyDescent="0.3">
      <c r="A545" s="256" t="s">
        <v>1880</v>
      </c>
      <c r="B545" s="257" t="s">
        <v>1131</v>
      </c>
      <c r="C545" s="258" t="s">
        <v>1881</v>
      </c>
      <c r="D545" s="259" t="s">
        <v>1882</v>
      </c>
      <c r="E545" s="258" t="s">
        <v>968</v>
      </c>
      <c r="F545" s="260" t="s">
        <v>66</v>
      </c>
      <c r="G545" s="261">
        <v>2126.1999999999998</v>
      </c>
      <c r="H545" s="262">
        <v>45622</v>
      </c>
    </row>
    <row r="546" spans="1:8" x14ac:dyDescent="0.3">
      <c r="A546" s="268" t="s">
        <v>1883</v>
      </c>
      <c r="B546" s="269" t="s">
        <v>987</v>
      </c>
      <c r="C546" s="270" t="s">
        <v>1884</v>
      </c>
      <c r="D546" s="271" t="s">
        <v>1885</v>
      </c>
      <c r="E546" s="270" t="s">
        <v>1247</v>
      </c>
      <c r="F546" s="272" t="s">
        <v>27</v>
      </c>
      <c r="G546" s="273">
        <v>75000</v>
      </c>
      <c r="H546" s="274">
        <v>45622</v>
      </c>
    </row>
    <row r="547" spans="1:8" x14ac:dyDescent="0.3">
      <c r="A547" s="258" t="s">
        <v>1886</v>
      </c>
      <c r="B547" s="257" t="s">
        <v>938</v>
      </c>
      <c r="C547" s="259" t="s">
        <v>1887</v>
      </c>
      <c r="D547" s="259" t="s">
        <v>1888</v>
      </c>
      <c r="E547" s="258" t="s">
        <v>920</v>
      </c>
      <c r="F547" s="260" t="s">
        <v>21</v>
      </c>
      <c r="G547" s="261">
        <v>1608</v>
      </c>
      <c r="H547" s="262">
        <v>45646</v>
      </c>
    </row>
    <row r="548" spans="1:8" x14ac:dyDescent="0.3">
      <c r="A548" s="258" t="s">
        <v>1889</v>
      </c>
      <c r="B548" s="257" t="s">
        <v>938</v>
      </c>
      <c r="C548" s="259" t="s">
        <v>1887</v>
      </c>
      <c r="D548" s="259" t="s">
        <v>1888</v>
      </c>
      <c r="E548" s="258" t="s">
        <v>1048</v>
      </c>
      <c r="F548" s="260" t="s">
        <v>21</v>
      </c>
      <c r="G548" s="261">
        <v>3972</v>
      </c>
      <c r="H548" s="262">
        <v>45646</v>
      </c>
    </row>
    <row r="549" spans="1:8" x14ac:dyDescent="0.3">
      <c r="A549" s="258" t="s">
        <v>1890</v>
      </c>
      <c r="B549" s="257" t="s">
        <v>938</v>
      </c>
      <c r="C549" s="259" t="s">
        <v>1887</v>
      </c>
      <c r="D549" s="259" t="s">
        <v>1888</v>
      </c>
      <c r="E549" s="258" t="s">
        <v>954</v>
      </c>
      <c r="F549" s="260" t="s">
        <v>21</v>
      </c>
      <c r="G549" s="261">
        <v>14400</v>
      </c>
      <c r="H549" s="262">
        <v>45646</v>
      </c>
    </row>
    <row r="550" spans="1:8" ht="28.8" x14ac:dyDescent="0.3">
      <c r="A550" s="258" t="s">
        <v>1891</v>
      </c>
      <c r="B550" s="257" t="s">
        <v>925</v>
      </c>
      <c r="C550" s="259" t="s">
        <v>1887</v>
      </c>
      <c r="D550" s="259" t="s">
        <v>1892</v>
      </c>
      <c r="E550" s="258" t="s">
        <v>966</v>
      </c>
      <c r="F550" s="260" t="s">
        <v>1677</v>
      </c>
      <c r="G550" s="261">
        <v>18689</v>
      </c>
      <c r="H550" s="262">
        <v>45646</v>
      </c>
    </row>
    <row r="551" spans="1:8" ht="28.8" x14ac:dyDescent="0.3">
      <c r="A551" s="258" t="s">
        <v>1893</v>
      </c>
      <c r="B551" s="257" t="s">
        <v>925</v>
      </c>
      <c r="C551" s="259" t="s">
        <v>1887</v>
      </c>
      <c r="D551" s="259" t="s">
        <v>1892</v>
      </c>
      <c r="E551" s="258" t="s">
        <v>966</v>
      </c>
      <c r="F551" s="260" t="s">
        <v>1677</v>
      </c>
      <c r="G551" s="261">
        <v>21000</v>
      </c>
      <c r="H551" s="262">
        <v>45646</v>
      </c>
    </row>
    <row r="552" spans="1:8" x14ac:dyDescent="0.3">
      <c r="A552" s="258" t="s">
        <v>1894</v>
      </c>
      <c r="B552" s="257" t="s">
        <v>925</v>
      </c>
      <c r="C552" s="259" t="s">
        <v>1895</v>
      </c>
      <c r="D552" s="259" t="s">
        <v>1896</v>
      </c>
      <c r="E552" s="258" t="s">
        <v>974</v>
      </c>
      <c r="F552" s="260" t="s">
        <v>66</v>
      </c>
      <c r="G552" s="261">
        <v>21487.200000000001</v>
      </c>
      <c r="H552" s="262">
        <v>45646</v>
      </c>
    </row>
    <row r="553" spans="1:8" x14ac:dyDescent="0.3">
      <c r="A553" s="258" t="s">
        <v>1897</v>
      </c>
      <c r="B553" s="257" t="s">
        <v>925</v>
      </c>
      <c r="C553" s="259" t="s">
        <v>1895</v>
      </c>
      <c r="D553" s="259" t="s">
        <v>1896</v>
      </c>
      <c r="E553" s="258" t="s">
        <v>941</v>
      </c>
      <c r="F553" s="260" t="s">
        <v>66</v>
      </c>
      <c r="G553" s="261">
        <v>61605</v>
      </c>
      <c r="H553" s="262">
        <v>45646</v>
      </c>
    </row>
    <row r="554" spans="1:8" x14ac:dyDescent="0.3">
      <c r="A554" s="258" t="s">
        <v>1898</v>
      </c>
      <c r="B554" s="257" t="s">
        <v>961</v>
      </c>
      <c r="C554" s="259" t="s">
        <v>1731</v>
      </c>
      <c r="D554" s="259" t="s">
        <v>1899</v>
      </c>
      <c r="E554" s="258" t="s">
        <v>952</v>
      </c>
      <c r="F554" s="260" t="s">
        <v>21</v>
      </c>
      <c r="G554" s="261">
        <v>2820</v>
      </c>
      <c r="H554" s="262">
        <v>45646</v>
      </c>
    </row>
    <row r="555" spans="1:8" x14ac:dyDescent="0.3">
      <c r="A555" s="258" t="s">
        <v>1900</v>
      </c>
      <c r="B555" s="257" t="s">
        <v>961</v>
      </c>
      <c r="C555" s="259" t="s">
        <v>1731</v>
      </c>
      <c r="D555" s="259" t="s">
        <v>1899</v>
      </c>
      <c r="E555" s="258" t="s">
        <v>950</v>
      </c>
      <c r="F555" s="260" t="s">
        <v>21</v>
      </c>
      <c r="G555" s="261">
        <v>2160</v>
      </c>
      <c r="H555" s="262">
        <v>45646</v>
      </c>
    </row>
    <row r="556" spans="1:8" ht="28.8" x14ac:dyDescent="0.3">
      <c r="A556" s="258" t="s">
        <v>1901</v>
      </c>
      <c r="B556" s="257" t="s">
        <v>925</v>
      </c>
      <c r="C556" s="259" t="s">
        <v>1902</v>
      </c>
      <c r="D556" s="259" t="s">
        <v>1903</v>
      </c>
      <c r="E556" s="258" t="s">
        <v>954</v>
      </c>
      <c r="F556" s="260" t="s">
        <v>34</v>
      </c>
      <c r="G556" s="261">
        <v>4598</v>
      </c>
      <c r="H556" s="262">
        <v>45646</v>
      </c>
    </row>
    <row r="557" spans="1:8" ht="28.8" x14ac:dyDescent="0.3">
      <c r="A557" s="258" t="s">
        <v>1904</v>
      </c>
      <c r="B557" s="257" t="s">
        <v>925</v>
      </c>
      <c r="C557" s="259" t="s">
        <v>1902</v>
      </c>
      <c r="D557" s="259" t="s">
        <v>1903</v>
      </c>
      <c r="E557" s="258" t="s">
        <v>928</v>
      </c>
      <c r="F557" s="260" t="s">
        <v>34</v>
      </c>
      <c r="G557" s="261">
        <v>3822</v>
      </c>
      <c r="H557" s="262">
        <v>45646</v>
      </c>
    </row>
    <row r="558" spans="1:8" ht="28.8" x14ac:dyDescent="0.3">
      <c r="A558" s="258" t="s">
        <v>1905</v>
      </c>
      <c r="B558" s="257" t="s">
        <v>925</v>
      </c>
      <c r="C558" s="259" t="s">
        <v>1902</v>
      </c>
      <c r="D558" s="259" t="s">
        <v>1903</v>
      </c>
      <c r="E558" s="258" t="s">
        <v>971</v>
      </c>
      <c r="F558" s="260" t="s">
        <v>34</v>
      </c>
      <c r="G558" s="261">
        <v>6408</v>
      </c>
      <c r="H558" s="262">
        <v>45646</v>
      </c>
    </row>
    <row r="559" spans="1:8" x14ac:dyDescent="0.3">
      <c r="A559" s="258" t="s">
        <v>1906</v>
      </c>
      <c r="B559" s="257" t="s">
        <v>961</v>
      </c>
      <c r="C559" s="259" t="s">
        <v>1907</v>
      </c>
      <c r="D559" s="259" t="s">
        <v>1908</v>
      </c>
      <c r="E559" s="258" t="s">
        <v>936</v>
      </c>
      <c r="F559" s="260" t="s">
        <v>66</v>
      </c>
      <c r="G559" s="261">
        <v>27600</v>
      </c>
      <c r="H559" s="262">
        <v>45646</v>
      </c>
    </row>
    <row r="560" spans="1:8" x14ac:dyDescent="0.3">
      <c r="A560" s="258" t="s">
        <v>1909</v>
      </c>
      <c r="B560" s="257" t="s">
        <v>961</v>
      </c>
      <c r="C560" s="259" t="s">
        <v>1907</v>
      </c>
      <c r="D560" s="259" t="s">
        <v>1908</v>
      </c>
      <c r="E560" s="258" t="s">
        <v>928</v>
      </c>
      <c r="F560" s="260" t="s">
        <v>66</v>
      </c>
      <c r="G560" s="261">
        <v>15000</v>
      </c>
      <c r="H560" s="262">
        <v>45646</v>
      </c>
    </row>
    <row r="561" spans="1:8" x14ac:dyDescent="0.3">
      <c r="A561" s="258" t="s">
        <v>1910</v>
      </c>
      <c r="B561" s="257" t="s">
        <v>961</v>
      </c>
      <c r="C561" s="259" t="s">
        <v>1907</v>
      </c>
      <c r="D561" s="259" t="s">
        <v>1908</v>
      </c>
      <c r="E561" s="258" t="s">
        <v>980</v>
      </c>
      <c r="F561" s="260" t="s">
        <v>66</v>
      </c>
      <c r="G561" s="261">
        <v>3412</v>
      </c>
      <c r="H561" s="262">
        <v>45646</v>
      </c>
    </row>
    <row r="562" spans="1:8" x14ac:dyDescent="0.3">
      <c r="A562" s="258" t="s">
        <v>1911</v>
      </c>
      <c r="B562" s="257" t="s">
        <v>961</v>
      </c>
      <c r="C562" s="259" t="s">
        <v>1907</v>
      </c>
      <c r="D562" s="259" t="s">
        <v>1908</v>
      </c>
      <c r="E562" s="258" t="s">
        <v>966</v>
      </c>
      <c r="F562" s="260" t="s">
        <v>66</v>
      </c>
      <c r="G562" s="261">
        <v>30000</v>
      </c>
      <c r="H562" s="262">
        <v>45646</v>
      </c>
    </row>
    <row r="563" spans="1:8" x14ac:dyDescent="0.3">
      <c r="A563" s="258" t="s">
        <v>1912</v>
      </c>
      <c r="B563" s="257" t="s">
        <v>961</v>
      </c>
      <c r="C563" s="259" t="s">
        <v>1907</v>
      </c>
      <c r="D563" s="259" t="s">
        <v>1908</v>
      </c>
      <c r="E563" s="258" t="s">
        <v>928</v>
      </c>
      <c r="F563" s="260" t="s">
        <v>66</v>
      </c>
      <c r="G563" s="261">
        <v>14400</v>
      </c>
      <c r="H563" s="262">
        <v>45646</v>
      </c>
    </row>
    <row r="564" spans="1:8" x14ac:dyDescent="0.3">
      <c r="A564" s="258" t="s">
        <v>1913</v>
      </c>
      <c r="B564" s="257" t="s">
        <v>961</v>
      </c>
      <c r="C564" s="259" t="s">
        <v>1907</v>
      </c>
      <c r="D564" s="259" t="s">
        <v>1908</v>
      </c>
      <c r="E564" s="258" t="s">
        <v>941</v>
      </c>
      <c r="F564" s="260" t="s">
        <v>66</v>
      </c>
      <c r="G564" s="261">
        <v>13020</v>
      </c>
      <c r="H564" s="262">
        <v>45646</v>
      </c>
    </row>
    <row r="565" spans="1:8" x14ac:dyDescent="0.3">
      <c r="A565" s="258" t="s">
        <v>1914</v>
      </c>
      <c r="B565" s="257" t="s">
        <v>1287</v>
      </c>
      <c r="C565" s="259" t="s">
        <v>1781</v>
      </c>
      <c r="D565" s="259" t="s">
        <v>1782</v>
      </c>
      <c r="E565" s="258" t="s">
        <v>954</v>
      </c>
      <c r="F565" s="260" t="s">
        <v>21</v>
      </c>
      <c r="G565" s="261">
        <v>302684.76</v>
      </c>
      <c r="H565" s="262">
        <v>45646</v>
      </c>
    </row>
    <row r="566" spans="1:8" x14ac:dyDescent="0.3">
      <c r="A566" s="258" t="s">
        <v>1915</v>
      </c>
      <c r="B566" s="257" t="s">
        <v>925</v>
      </c>
      <c r="C566" s="259" t="s">
        <v>1326</v>
      </c>
      <c r="D566" s="259" t="s">
        <v>1916</v>
      </c>
      <c r="E566" s="258" t="s">
        <v>956</v>
      </c>
      <c r="F566" s="260" t="s">
        <v>27</v>
      </c>
      <c r="G566" s="261">
        <v>16200</v>
      </c>
      <c r="H566" s="262">
        <v>45646</v>
      </c>
    </row>
    <row r="567" spans="1:8" x14ac:dyDescent="0.3">
      <c r="A567" s="258" t="s">
        <v>1917</v>
      </c>
      <c r="B567" s="257" t="s">
        <v>925</v>
      </c>
      <c r="C567" s="259" t="s">
        <v>1326</v>
      </c>
      <c r="D567" s="259" t="s">
        <v>1916</v>
      </c>
      <c r="E567" s="258" t="s">
        <v>950</v>
      </c>
      <c r="F567" s="260" t="s">
        <v>27</v>
      </c>
      <c r="G567" s="261">
        <v>6600</v>
      </c>
      <c r="H567" s="262">
        <v>45646</v>
      </c>
    </row>
    <row r="568" spans="1:8" x14ac:dyDescent="0.3">
      <c r="A568" s="258" t="s">
        <v>1918</v>
      </c>
      <c r="B568" s="257" t="s">
        <v>925</v>
      </c>
      <c r="C568" s="259" t="s">
        <v>1326</v>
      </c>
      <c r="D568" s="259" t="s">
        <v>1919</v>
      </c>
      <c r="E568" s="258" t="s">
        <v>971</v>
      </c>
      <c r="F568" s="260" t="s">
        <v>27</v>
      </c>
      <c r="G568" s="261">
        <v>75600</v>
      </c>
      <c r="H568" s="262">
        <v>45646</v>
      </c>
    </row>
    <row r="569" spans="1:8" ht="28.8" x14ac:dyDescent="0.3">
      <c r="A569" s="258" t="s">
        <v>1920</v>
      </c>
      <c r="B569" s="257" t="s">
        <v>925</v>
      </c>
      <c r="C569" s="259" t="s">
        <v>1921</v>
      </c>
      <c r="D569" s="259" t="s">
        <v>1742</v>
      </c>
      <c r="E569" s="258" t="s">
        <v>928</v>
      </c>
      <c r="F569" s="260" t="s">
        <v>21</v>
      </c>
      <c r="G569" s="261">
        <v>27540</v>
      </c>
      <c r="H569" s="262">
        <v>45646</v>
      </c>
    </row>
    <row r="570" spans="1:8" ht="28.8" x14ac:dyDescent="0.3">
      <c r="A570" s="258" t="s">
        <v>1922</v>
      </c>
      <c r="B570" s="257" t="s">
        <v>925</v>
      </c>
      <c r="C570" s="259" t="s">
        <v>1921</v>
      </c>
      <c r="D570" s="259" t="s">
        <v>1742</v>
      </c>
      <c r="E570" s="258" t="s">
        <v>920</v>
      </c>
      <c r="F570" s="260" t="s">
        <v>21</v>
      </c>
      <c r="G570" s="261">
        <v>1365</v>
      </c>
      <c r="H570" s="262">
        <v>45646</v>
      </c>
    </row>
    <row r="571" spans="1:8" x14ac:dyDescent="0.3">
      <c r="A571" s="258" t="s">
        <v>1923</v>
      </c>
      <c r="B571" s="257" t="s">
        <v>925</v>
      </c>
      <c r="C571" s="259" t="s">
        <v>1924</v>
      </c>
      <c r="D571" s="259" t="s">
        <v>1925</v>
      </c>
      <c r="E571" s="258" t="s">
        <v>950</v>
      </c>
      <c r="F571" s="260" t="s">
        <v>27</v>
      </c>
      <c r="G571" s="261">
        <v>27300</v>
      </c>
      <c r="H571" s="262">
        <v>45646</v>
      </c>
    </row>
    <row r="572" spans="1:8" x14ac:dyDescent="0.3">
      <c r="A572" s="258" t="s">
        <v>1926</v>
      </c>
      <c r="B572" s="257" t="s">
        <v>925</v>
      </c>
      <c r="C572" s="259" t="s">
        <v>1924</v>
      </c>
      <c r="D572" s="259" t="s">
        <v>1925</v>
      </c>
      <c r="E572" s="258" t="s">
        <v>954</v>
      </c>
      <c r="F572" s="260" t="s">
        <v>27</v>
      </c>
      <c r="G572" s="261">
        <v>10470</v>
      </c>
      <c r="H572" s="262">
        <v>45646</v>
      </c>
    </row>
    <row r="573" spans="1:8" x14ac:dyDescent="0.3">
      <c r="A573" s="258" t="s">
        <v>1927</v>
      </c>
      <c r="B573" s="257" t="s">
        <v>925</v>
      </c>
      <c r="C573" s="259" t="s">
        <v>1924</v>
      </c>
      <c r="D573" s="259" t="s">
        <v>1925</v>
      </c>
      <c r="E573" s="258" t="s">
        <v>956</v>
      </c>
      <c r="F573" s="260" t="s">
        <v>27</v>
      </c>
      <c r="G573" s="261">
        <v>5910</v>
      </c>
      <c r="H573" s="262">
        <v>45646</v>
      </c>
    </row>
    <row r="574" spans="1:8" x14ac:dyDescent="0.3">
      <c r="A574" s="258" t="s">
        <v>1928</v>
      </c>
      <c r="B574" s="257" t="s">
        <v>925</v>
      </c>
      <c r="C574" s="259" t="s">
        <v>1924</v>
      </c>
      <c r="D574" s="259" t="s">
        <v>1925</v>
      </c>
      <c r="E574" s="258" t="s">
        <v>956</v>
      </c>
      <c r="F574" s="260" t="s">
        <v>27</v>
      </c>
      <c r="G574" s="261">
        <v>2640</v>
      </c>
      <c r="H574" s="262">
        <v>45646</v>
      </c>
    </row>
    <row r="575" spans="1:8" x14ac:dyDescent="0.3">
      <c r="A575" s="258" t="s">
        <v>1929</v>
      </c>
      <c r="B575" s="257" t="s">
        <v>925</v>
      </c>
      <c r="C575" s="259" t="s">
        <v>1924</v>
      </c>
      <c r="D575" s="259" t="s">
        <v>1930</v>
      </c>
      <c r="E575" s="258" t="s">
        <v>971</v>
      </c>
      <c r="F575" s="260" t="s">
        <v>27</v>
      </c>
      <c r="G575" s="261">
        <v>2520</v>
      </c>
      <c r="H575" s="262">
        <v>45646</v>
      </c>
    </row>
    <row r="576" spans="1:8" x14ac:dyDescent="0.3">
      <c r="A576" s="258" t="s">
        <v>1931</v>
      </c>
      <c r="B576" s="257" t="s">
        <v>925</v>
      </c>
      <c r="C576" s="259" t="s">
        <v>1924</v>
      </c>
      <c r="D576" s="259" t="s">
        <v>1930</v>
      </c>
      <c r="E576" s="258" t="s">
        <v>971</v>
      </c>
      <c r="F576" s="260" t="s">
        <v>27</v>
      </c>
      <c r="G576" s="261">
        <v>2580</v>
      </c>
      <c r="H576" s="262">
        <v>45646</v>
      </c>
    </row>
    <row r="577" spans="1:8" x14ac:dyDescent="0.3">
      <c r="A577" s="258" t="s">
        <v>1932</v>
      </c>
      <c r="B577" s="257" t="s">
        <v>925</v>
      </c>
      <c r="C577" s="259" t="s">
        <v>1924</v>
      </c>
      <c r="D577" s="259" t="s">
        <v>1930</v>
      </c>
      <c r="E577" s="258" t="s">
        <v>1071</v>
      </c>
      <c r="F577" s="260" t="s">
        <v>27</v>
      </c>
      <c r="G577" s="261">
        <v>1350</v>
      </c>
      <c r="H577" s="262">
        <v>45646</v>
      </c>
    </row>
    <row r="578" spans="1:8" x14ac:dyDescent="0.3">
      <c r="A578" s="258" t="s">
        <v>1933</v>
      </c>
      <c r="B578" s="257" t="s">
        <v>925</v>
      </c>
      <c r="C578" s="259" t="s">
        <v>1924</v>
      </c>
      <c r="D578" s="259" t="s">
        <v>1930</v>
      </c>
      <c r="E578" s="258" t="s">
        <v>936</v>
      </c>
      <c r="F578" s="260" t="s">
        <v>27</v>
      </c>
      <c r="G578" s="261">
        <v>33000</v>
      </c>
      <c r="H578" s="262">
        <v>45646</v>
      </c>
    </row>
    <row r="579" spans="1:8" x14ac:dyDescent="0.3">
      <c r="A579" s="258" t="s">
        <v>1934</v>
      </c>
      <c r="B579" s="257" t="s">
        <v>1080</v>
      </c>
      <c r="C579" s="259" t="s">
        <v>1373</v>
      </c>
      <c r="D579" s="259" t="s">
        <v>1374</v>
      </c>
      <c r="E579" s="258" t="s">
        <v>946</v>
      </c>
      <c r="F579" s="260" t="s">
        <v>41</v>
      </c>
      <c r="G579" s="261">
        <v>30700</v>
      </c>
      <c r="H579" s="262">
        <v>45646</v>
      </c>
    </row>
    <row r="580" spans="1:8" x14ac:dyDescent="0.3">
      <c r="A580" s="258" t="s">
        <v>1935</v>
      </c>
      <c r="B580" s="257" t="s">
        <v>1080</v>
      </c>
      <c r="C580" s="259" t="s">
        <v>1936</v>
      </c>
      <c r="D580" s="259" t="s">
        <v>1937</v>
      </c>
      <c r="E580" s="258" t="s">
        <v>932</v>
      </c>
      <c r="F580" s="260" t="s">
        <v>27</v>
      </c>
      <c r="G580" s="261">
        <v>21600</v>
      </c>
      <c r="H580" s="262">
        <v>45646</v>
      </c>
    </row>
    <row r="581" spans="1:8" x14ac:dyDescent="0.3">
      <c r="A581" s="258" t="s">
        <v>1938</v>
      </c>
      <c r="B581" s="257" t="s">
        <v>1080</v>
      </c>
      <c r="C581" s="259" t="s">
        <v>1936</v>
      </c>
      <c r="D581" s="259" t="s">
        <v>1937</v>
      </c>
      <c r="E581" s="258" t="s">
        <v>936</v>
      </c>
      <c r="F581" s="260" t="s">
        <v>27</v>
      </c>
      <c r="G581" s="261">
        <v>116943.88</v>
      </c>
      <c r="H581" s="262">
        <v>45646</v>
      </c>
    </row>
    <row r="582" spans="1:8" x14ac:dyDescent="0.3">
      <c r="A582" s="258" t="s">
        <v>1939</v>
      </c>
      <c r="B582" s="257" t="s">
        <v>1080</v>
      </c>
      <c r="C582" s="259" t="s">
        <v>1936</v>
      </c>
      <c r="D582" s="259" t="s">
        <v>1937</v>
      </c>
      <c r="E582" s="258" t="s">
        <v>964</v>
      </c>
      <c r="F582" s="260" t="s">
        <v>27</v>
      </c>
      <c r="G582" s="261">
        <v>136606.70000000001</v>
      </c>
      <c r="H582" s="262">
        <v>45646</v>
      </c>
    </row>
    <row r="583" spans="1:8" ht="28.8" x14ac:dyDescent="0.3">
      <c r="A583" s="258" t="s">
        <v>1940</v>
      </c>
      <c r="B583" s="257" t="s">
        <v>1287</v>
      </c>
      <c r="C583" s="259" t="s">
        <v>1801</v>
      </c>
      <c r="D583" s="259" t="s">
        <v>1802</v>
      </c>
      <c r="E583" s="258" t="s">
        <v>1004</v>
      </c>
      <c r="F583" s="260" t="s">
        <v>27</v>
      </c>
      <c r="G583" s="261">
        <v>8330</v>
      </c>
      <c r="H583" s="262">
        <v>45646</v>
      </c>
    </row>
    <row r="584" spans="1:8" x14ac:dyDescent="0.3">
      <c r="A584" s="258" t="s">
        <v>1941</v>
      </c>
      <c r="B584" s="257" t="s">
        <v>925</v>
      </c>
      <c r="C584" s="259" t="s">
        <v>1383</v>
      </c>
      <c r="D584" s="259" t="s">
        <v>1394</v>
      </c>
      <c r="E584" s="258" t="s">
        <v>966</v>
      </c>
      <c r="F584" s="260" t="s">
        <v>66</v>
      </c>
      <c r="G584" s="261">
        <v>67500</v>
      </c>
      <c r="H584" s="262">
        <v>45646</v>
      </c>
    </row>
    <row r="585" spans="1:8" x14ac:dyDescent="0.3">
      <c r="A585" s="258" t="s">
        <v>1942</v>
      </c>
      <c r="B585" s="257" t="s">
        <v>925</v>
      </c>
      <c r="C585" s="259" t="s">
        <v>1383</v>
      </c>
      <c r="D585" s="259" t="s">
        <v>1394</v>
      </c>
      <c r="E585" s="258" t="s">
        <v>928</v>
      </c>
      <c r="F585" s="260" t="s">
        <v>66</v>
      </c>
      <c r="G585" s="261">
        <v>15180</v>
      </c>
      <c r="H585" s="262">
        <v>45646</v>
      </c>
    </row>
    <row r="586" spans="1:8" x14ac:dyDescent="0.3">
      <c r="A586" s="258" t="s">
        <v>1943</v>
      </c>
      <c r="B586" s="257" t="s">
        <v>925</v>
      </c>
      <c r="C586" s="259" t="s">
        <v>1383</v>
      </c>
      <c r="D586" s="259" t="s">
        <v>1394</v>
      </c>
      <c r="E586" s="258" t="s">
        <v>923</v>
      </c>
      <c r="F586" s="260" t="s">
        <v>66</v>
      </c>
      <c r="G586" s="261">
        <v>1256</v>
      </c>
      <c r="H586" s="262">
        <v>45646</v>
      </c>
    </row>
    <row r="587" spans="1:8" x14ac:dyDescent="0.3">
      <c r="A587" s="258" t="s">
        <v>1944</v>
      </c>
      <c r="B587" s="257" t="s">
        <v>925</v>
      </c>
      <c r="C587" s="259" t="s">
        <v>1383</v>
      </c>
      <c r="D587" s="259" t="s">
        <v>1394</v>
      </c>
      <c r="E587" s="258" t="s">
        <v>936</v>
      </c>
      <c r="F587" s="260" t="s">
        <v>66</v>
      </c>
      <c r="G587" s="261">
        <v>63024</v>
      </c>
      <c r="H587" s="262">
        <v>45646</v>
      </c>
    </row>
    <row r="588" spans="1:8" x14ac:dyDescent="0.3">
      <c r="A588" s="258" t="s">
        <v>1945</v>
      </c>
      <c r="B588" s="257" t="s">
        <v>925</v>
      </c>
      <c r="C588" s="259" t="s">
        <v>1383</v>
      </c>
      <c r="D588" s="259" t="s">
        <v>1394</v>
      </c>
      <c r="E588" s="258" t="s">
        <v>971</v>
      </c>
      <c r="F588" s="260" t="s">
        <v>66</v>
      </c>
      <c r="G588" s="261">
        <v>36540</v>
      </c>
      <c r="H588" s="262">
        <v>45646</v>
      </c>
    </row>
    <row r="589" spans="1:8" x14ac:dyDescent="0.3">
      <c r="A589" s="258" t="s">
        <v>1946</v>
      </c>
      <c r="B589" s="257" t="s">
        <v>925</v>
      </c>
      <c r="C589" s="259" t="s">
        <v>1383</v>
      </c>
      <c r="D589" s="259" t="s">
        <v>1387</v>
      </c>
      <c r="E589" s="258" t="s">
        <v>941</v>
      </c>
      <c r="F589" s="260" t="s">
        <v>66</v>
      </c>
      <c r="G589" s="261">
        <v>15000</v>
      </c>
      <c r="H589" s="262">
        <v>45646</v>
      </c>
    </row>
    <row r="590" spans="1:8" x14ac:dyDescent="0.3">
      <c r="A590" s="258" t="s">
        <v>1947</v>
      </c>
      <c r="B590" s="257" t="s">
        <v>925</v>
      </c>
      <c r="C590" s="259" t="s">
        <v>1383</v>
      </c>
      <c r="D590" s="259" t="s">
        <v>1387</v>
      </c>
      <c r="E590" s="258" t="s">
        <v>941</v>
      </c>
      <c r="F590" s="260" t="s">
        <v>66</v>
      </c>
      <c r="G590" s="261">
        <v>15000</v>
      </c>
      <c r="H590" s="262">
        <v>45646</v>
      </c>
    </row>
    <row r="591" spans="1:8" x14ac:dyDescent="0.3">
      <c r="A591" s="258" t="s">
        <v>1948</v>
      </c>
      <c r="B591" s="257" t="s">
        <v>943</v>
      </c>
      <c r="C591" s="259" t="s">
        <v>1241</v>
      </c>
      <c r="D591" s="259" t="s">
        <v>1242</v>
      </c>
      <c r="E591" s="258" t="s">
        <v>1048</v>
      </c>
      <c r="F591" s="260" t="s">
        <v>66</v>
      </c>
      <c r="G591" s="261">
        <v>24044</v>
      </c>
      <c r="H591" s="262">
        <v>45646</v>
      </c>
    </row>
    <row r="592" spans="1:8" x14ac:dyDescent="0.3">
      <c r="A592" s="258" t="s">
        <v>1949</v>
      </c>
      <c r="B592" s="257" t="s">
        <v>943</v>
      </c>
      <c r="C592" s="259" t="s">
        <v>1241</v>
      </c>
      <c r="D592" s="259" t="s">
        <v>1242</v>
      </c>
      <c r="E592" s="258" t="s">
        <v>920</v>
      </c>
      <c r="F592" s="260" t="s">
        <v>66</v>
      </c>
      <c r="G592" s="261">
        <v>2509</v>
      </c>
      <c r="H592" s="262">
        <v>45646</v>
      </c>
    </row>
    <row r="593" spans="1:8" x14ac:dyDescent="0.3">
      <c r="A593" s="258" t="s">
        <v>1950</v>
      </c>
      <c r="B593" s="257" t="s">
        <v>943</v>
      </c>
      <c r="C593" s="259" t="s">
        <v>1241</v>
      </c>
      <c r="D593" s="259" t="s">
        <v>1242</v>
      </c>
      <c r="E593" s="258" t="s">
        <v>923</v>
      </c>
      <c r="F593" s="260" t="s">
        <v>66</v>
      </c>
      <c r="G593" s="261">
        <v>19200</v>
      </c>
      <c r="H593" s="262">
        <v>45646</v>
      </c>
    </row>
    <row r="594" spans="1:8" x14ac:dyDescent="0.3">
      <c r="A594" s="258" t="s">
        <v>1951</v>
      </c>
      <c r="B594" s="257" t="s">
        <v>943</v>
      </c>
      <c r="C594" s="259" t="s">
        <v>1241</v>
      </c>
      <c r="D594" s="259" t="s">
        <v>1242</v>
      </c>
      <c r="E594" s="258" t="s">
        <v>966</v>
      </c>
      <c r="F594" s="260" t="s">
        <v>66</v>
      </c>
      <c r="G594" s="261">
        <v>255891</v>
      </c>
      <c r="H594" s="262">
        <v>45646</v>
      </c>
    </row>
    <row r="595" spans="1:8" x14ac:dyDescent="0.3">
      <c r="A595" s="258" t="s">
        <v>1952</v>
      </c>
      <c r="B595" s="257" t="s">
        <v>943</v>
      </c>
      <c r="C595" s="259" t="s">
        <v>1241</v>
      </c>
      <c r="D595" s="259" t="s">
        <v>1242</v>
      </c>
      <c r="E595" s="258" t="s">
        <v>966</v>
      </c>
      <c r="F595" s="260" t="s">
        <v>66</v>
      </c>
      <c r="G595" s="261">
        <v>23428.5</v>
      </c>
      <c r="H595" s="262">
        <v>45646</v>
      </c>
    </row>
    <row r="596" spans="1:8" x14ac:dyDescent="0.3">
      <c r="A596" s="258" t="s">
        <v>1953</v>
      </c>
      <c r="B596" s="257" t="s">
        <v>943</v>
      </c>
      <c r="C596" s="259" t="s">
        <v>1241</v>
      </c>
      <c r="D596" s="259" t="s">
        <v>1242</v>
      </c>
      <c r="E596" s="258" t="s">
        <v>966</v>
      </c>
      <c r="F596" s="260" t="s">
        <v>66</v>
      </c>
      <c r="G596" s="261">
        <v>227508</v>
      </c>
      <c r="H596" s="262">
        <v>45646</v>
      </c>
    </row>
    <row r="597" spans="1:8" x14ac:dyDescent="0.3">
      <c r="A597" s="258" t="s">
        <v>1954</v>
      </c>
      <c r="B597" s="257" t="s">
        <v>943</v>
      </c>
      <c r="C597" s="259" t="s">
        <v>1241</v>
      </c>
      <c r="D597" s="259" t="s">
        <v>1242</v>
      </c>
      <c r="E597" s="258" t="s">
        <v>966</v>
      </c>
      <c r="F597" s="260" t="s">
        <v>66</v>
      </c>
      <c r="G597" s="261">
        <v>113754</v>
      </c>
      <c r="H597" s="262">
        <v>45646</v>
      </c>
    </row>
    <row r="598" spans="1:8" x14ac:dyDescent="0.3">
      <c r="A598" s="258" t="s">
        <v>1955</v>
      </c>
      <c r="B598" s="257" t="s">
        <v>943</v>
      </c>
      <c r="C598" s="259" t="s">
        <v>1241</v>
      </c>
      <c r="D598" s="259" t="s">
        <v>1242</v>
      </c>
      <c r="E598" s="258" t="s">
        <v>928</v>
      </c>
      <c r="F598" s="260" t="s">
        <v>66</v>
      </c>
      <c r="G598" s="261">
        <v>254400</v>
      </c>
      <c r="H598" s="262">
        <v>45646</v>
      </c>
    </row>
    <row r="599" spans="1:8" x14ac:dyDescent="0.3">
      <c r="A599" s="258" t="s">
        <v>1956</v>
      </c>
      <c r="B599" s="257" t="s">
        <v>943</v>
      </c>
      <c r="C599" s="259" t="s">
        <v>1241</v>
      </c>
      <c r="D599" s="259" t="s">
        <v>1242</v>
      </c>
      <c r="E599" s="258" t="s">
        <v>928</v>
      </c>
      <c r="F599" s="260" t="s">
        <v>66</v>
      </c>
      <c r="G599" s="261">
        <v>25341</v>
      </c>
      <c r="H599" s="262">
        <v>45646</v>
      </c>
    </row>
    <row r="600" spans="1:8" x14ac:dyDescent="0.3">
      <c r="A600" s="258" t="s">
        <v>1957</v>
      </c>
      <c r="B600" s="257" t="s">
        <v>943</v>
      </c>
      <c r="C600" s="259" t="s">
        <v>1241</v>
      </c>
      <c r="D600" s="259" t="s">
        <v>1242</v>
      </c>
      <c r="E600" s="258" t="s">
        <v>928</v>
      </c>
      <c r="F600" s="260" t="s">
        <v>66</v>
      </c>
      <c r="G600" s="261">
        <v>127200</v>
      </c>
      <c r="H600" s="262">
        <v>45646</v>
      </c>
    </row>
    <row r="601" spans="1:8" x14ac:dyDescent="0.3">
      <c r="A601" s="258" t="s">
        <v>1958</v>
      </c>
      <c r="B601" s="257" t="s">
        <v>943</v>
      </c>
      <c r="C601" s="259" t="s">
        <v>1241</v>
      </c>
      <c r="D601" s="259" t="s">
        <v>1242</v>
      </c>
      <c r="E601" s="258" t="s">
        <v>928</v>
      </c>
      <c r="F601" s="260" t="s">
        <v>66</v>
      </c>
      <c r="G601" s="261">
        <v>314400</v>
      </c>
      <c r="H601" s="262">
        <v>45646</v>
      </c>
    </row>
    <row r="602" spans="1:8" x14ac:dyDescent="0.3">
      <c r="A602" s="258" t="s">
        <v>1959</v>
      </c>
      <c r="B602" s="257" t="s">
        <v>943</v>
      </c>
      <c r="C602" s="259" t="s">
        <v>1241</v>
      </c>
      <c r="D602" s="259" t="s">
        <v>1242</v>
      </c>
      <c r="E602" s="258" t="s">
        <v>928</v>
      </c>
      <c r="F602" s="260" t="s">
        <v>66</v>
      </c>
      <c r="G602" s="261">
        <v>28410</v>
      </c>
      <c r="H602" s="262">
        <v>45646</v>
      </c>
    </row>
    <row r="603" spans="1:8" x14ac:dyDescent="0.3">
      <c r="A603" s="258" t="s">
        <v>1960</v>
      </c>
      <c r="B603" s="257" t="s">
        <v>943</v>
      </c>
      <c r="C603" s="259" t="s">
        <v>1241</v>
      </c>
      <c r="D603" s="259" t="s">
        <v>1242</v>
      </c>
      <c r="E603" s="258" t="s">
        <v>966</v>
      </c>
      <c r="F603" s="260" t="s">
        <v>66</v>
      </c>
      <c r="G603" s="261">
        <v>301488</v>
      </c>
      <c r="H603" s="262">
        <v>45646</v>
      </c>
    </row>
    <row r="604" spans="1:8" x14ac:dyDescent="0.3">
      <c r="A604" s="258" t="s">
        <v>1961</v>
      </c>
      <c r="B604" s="257" t="s">
        <v>943</v>
      </c>
      <c r="C604" s="259" t="s">
        <v>1241</v>
      </c>
      <c r="D604" s="259" t="s">
        <v>1242</v>
      </c>
      <c r="E604" s="258" t="s">
        <v>966</v>
      </c>
      <c r="F604" s="260" t="s">
        <v>66</v>
      </c>
      <c r="G604" s="261">
        <v>50232</v>
      </c>
      <c r="H604" s="262">
        <v>45646</v>
      </c>
    </row>
    <row r="605" spans="1:8" x14ac:dyDescent="0.3">
      <c r="A605" s="258" t="s">
        <v>1962</v>
      </c>
      <c r="B605" s="257" t="s">
        <v>943</v>
      </c>
      <c r="C605" s="259" t="s">
        <v>1241</v>
      </c>
      <c r="D605" s="259" t="s">
        <v>1242</v>
      </c>
      <c r="E605" s="258" t="s">
        <v>941</v>
      </c>
      <c r="F605" s="260" t="s">
        <v>66</v>
      </c>
      <c r="G605" s="261">
        <v>1170000</v>
      </c>
      <c r="H605" s="262">
        <v>45646</v>
      </c>
    </row>
    <row r="606" spans="1:8" x14ac:dyDescent="0.3">
      <c r="A606" s="258" t="s">
        <v>1963</v>
      </c>
      <c r="B606" s="257" t="s">
        <v>943</v>
      </c>
      <c r="C606" s="259" t="s">
        <v>1241</v>
      </c>
      <c r="D606" s="259" t="s">
        <v>1242</v>
      </c>
      <c r="E606" s="258" t="s">
        <v>928</v>
      </c>
      <c r="F606" s="260" t="s">
        <v>66</v>
      </c>
      <c r="G606" s="261">
        <v>138720</v>
      </c>
      <c r="H606" s="262">
        <v>45646</v>
      </c>
    </row>
    <row r="607" spans="1:8" x14ac:dyDescent="0.3">
      <c r="A607" s="258" t="s">
        <v>1964</v>
      </c>
      <c r="B607" s="257" t="s">
        <v>943</v>
      </c>
      <c r="C607" s="259" t="s">
        <v>1241</v>
      </c>
      <c r="D607" s="259" t="s">
        <v>1242</v>
      </c>
      <c r="E607" s="258" t="s">
        <v>1212</v>
      </c>
      <c r="F607" s="260" t="s">
        <v>66</v>
      </c>
      <c r="G607" s="261">
        <v>150000</v>
      </c>
      <c r="H607" s="262">
        <v>45646</v>
      </c>
    </row>
    <row r="608" spans="1:8" x14ac:dyDescent="0.3">
      <c r="A608" s="258" t="s">
        <v>1965</v>
      </c>
      <c r="B608" s="257" t="s">
        <v>943</v>
      </c>
      <c r="C608" s="259" t="s">
        <v>1241</v>
      </c>
      <c r="D608" s="259" t="s">
        <v>1966</v>
      </c>
      <c r="E608" s="258" t="s">
        <v>968</v>
      </c>
      <c r="F608" s="260" t="s">
        <v>66</v>
      </c>
      <c r="G608" s="261">
        <v>4350</v>
      </c>
      <c r="H608" s="262">
        <v>45646</v>
      </c>
    </row>
    <row r="609" spans="1:8" x14ac:dyDescent="0.3">
      <c r="A609" s="258" t="s">
        <v>1967</v>
      </c>
      <c r="B609" s="257" t="s">
        <v>943</v>
      </c>
      <c r="C609" s="259" t="s">
        <v>1241</v>
      </c>
      <c r="D609" s="259" t="s">
        <v>1966</v>
      </c>
      <c r="E609" s="258" t="s">
        <v>978</v>
      </c>
      <c r="F609" s="260" t="s">
        <v>66</v>
      </c>
      <c r="G609" s="261">
        <v>21600</v>
      </c>
      <c r="H609" s="262">
        <v>45646</v>
      </c>
    </row>
    <row r="610" spans="1:8" x14ac:dyDescent="0.3">
      <c r="A610" s="258" t="s">
        <v>1968</v>
      </c>
      <c r="B610" s="257" t="s">
        <v>943</v>
      </c>
      <c r="C610" s="259" t="s">
        <v>1241</v>
      </c>
      <c r="D610" s="259" t="s">
        <v>1966</v>
      </c>
      <c r="E610" s="258" t="s">
        <v>923</v>
      </c>
      <c r="F610" s="260" t="s">
        <v>66</v>
      </c>
      <c r="G610" s="261">
        <v>10200</v>
      </c>
      <c r="H610" s="262">
        <v>45646</v>
      </c>
    </row>
    <row r="611" spans="1:8" x14ac:dyDescent="0.3">
      <c r="A611" s="258" t="s">
        <v>1969</v>
      </c>
      <c r="B611" s="257" t="s">
        <v>987</v>
      </c>
      <c r="C611" s="259" t="s">
        <v>1970</v>
      </c>
      <c r="D611" s="259" t="s">
        <v>1971</v>
      </c>
      <c r="E611" s="258" t="s">
        <v>941</v>
      </c>
      <c r="F611" s="260" t="s">
        <v>66</v>
      </c>
      <c r="G611" s="261">
        <v>251766</v>
      </c>
      <c r="H611" s="262">
        <v>45646</v>
      </c>
    </row>
    <row r="612" spans="1:8" x14ac:dyDescent="0.3">
      <c r="A612" s="258" t="s">
        <v>1972</v>
      </c>
      <c r="B612" s="257" t="s">
        <v>961</v>
      </c>
      <c r="C612" s="259" t="s">
        <v>1973</v>
      </c>
      <c r="D612" s="259" t="s">
        <v>1974</v>
      </c>
      <c r="E612" s="258" t="s">
        <v>974</v>
      </c>
      <c r="F612" s="260" t="s">
        <v>41</v>
      </c>
      <c r="G612" s="261">
        <v>5100</v>
      </c>
      <c r="H612" s="262">
        <v>45646</v>
      </c>
    </row>
    <row r="613" spans="1:8" x14ac:dyDescent="0.3">
      <c r="A613" s="258" t="s">
        <v>1975</v>
      </c>
      <c r="B613" s="257" t="s">
        <v>925</v>
      </c>
      <c r="C613" s="259" t="s">
        <v>1976</v>
      </c>
      <c r="D613" s="259" t="s">
        <v>1977</v>
      </c>
      <c r="E613" s="258" t="s">
        <v>954</v>
      </c>
      <c r="F613" s="260" t="s">
        <v>27</v>
      </c>
      <c r="G613" s="261">
        <v>13282.8</v>
      </c>
      <c r="H613" s="262">
        <v>45646</v>
      </c>
    </row>
    <row r="614" spans="1:8" x14ac:dyDescent="0.3">
      <c r="A614" s="258" t="s">
        <v>1978</v>
      </c>
      <c r="B614" s="257" t="s">
        <v>925</v>
      </c>
      <c r="C614" s="259" t="s">
        <v>1976</v>
      </c>
      <c r="D614" s="259" t="s">
        <v>1977</v>
      </c>
      <c r="E614" s="258" t="s">
        <v>956</v>
      </c>
      <c r="F614" s="260" t="s">
        <v>27</v>
      </c>
      <c r="G614" s="261">
        <v>6150</v>
      </c>
      <c r="H614" s="262">
        <v>45646</v>
      </c>
    </row>
    <row r="615" spans="1:8" x14ac:dyDescent="0.3">
      <c r="A615" s="258" t="s">
        <v>1979</v>
      </c>
      <c r="B615" s="257" t="s">
        <v>925</v>
      </c>
      <c r="C615" s="259" t="s">
        <v>1976</v>
      </c>
      <c r="D615" s="259" t="s">
        <v>1980</v>
      </c>
      <c r="E615" s="258" t="s">
        <v>954</v>
      </c>
      <c r="F615" s="260" t="s">
        <v>27</v>
      </c>
      <c r="G615" s="261">
        <v>9273</v>
      </c>
      <c r="H615" s="262">
        <v>45646</v>
      </c>
    </row>
    <row r="616" spans="1:8" x14ac:dyDescent="0.3">
      <c r="A616" s="258" t="s">
        <v>1981</v>
      </c>
      <c r="B616" s="257" t="s">
        <v>925</v>
      </c>
      <c r="C616" s="259" t="s">
        <v>1976</v>
      </c>
      <c r="D616" s="259" t="s">
        <v>1980</v>
      </c>
      <c r="E616" s="258" t="s">
        <v>956</v>
      </c>
      <c r="F616" s="260" t="s">
        <v>27</v>
      </c>
      <c r="G616" s="261">
        <v>1780</v>
      </c>
      <c r="H616" s="262">
        <v>45646</v>
      </c>
    </row>
    <row r="617" spans="1:8" x14ac:dyDescent="0.3">
      <c r="A617" s="258" t="s">
        <v>1982</v>
      </c>
      <c r="B617" s="257" t="s">
        <v>925</v>
      </c>
      <c r="C617" s="259" t="s">
        <v>1976</v>
      </c>
      <c r="D617" s="259" t="s">
        <v>1983</v>
      </c>
      <c r="E617" s="258" t="s">
        <v>954</v>
      </c>
      <c r="F617" s="260" t="s">
        <v>27</v>
      </c>
      <c r="G617" s="261">
        <v>26100</v>
      </c>
      <c r="H617" s="262">
        <v>45646</v>
      </c>
    </row>
    <row r="618" spans="1:8" x14ac:dyDescent="0.3">
      <c r="A618" s="258" t="s">
        <v>1984</v>
      </c>
      <c r="B618" s="257" t="s">
        <v>925</v>
      </c>
      <c r="C618" s="259" t="s">
        <v>1976</v>
      </c>
      <c r="D618" s="259" t="s">
        <v>1983</v>
      </c>
      <c r="E618" s="258" t="s">
        <v>920</v>
      </c>
      <c r="F618" s="260" t="s">
        <v>27</v>
      </c>
      <c r="G618" s="261">
        <v>1964</v>
      </c>
      <c r="H618" s="262">
        <v>45646</v>
      </c>
    </row>
    <row r="619" spans="1:8" x14ac:dyDescent="0.3">
      <c r="A619" s="258" t="s">
        <v>1985</v>
      </c>
      <c r="B619" s="257" t="s">
        <v>925</v>
      </c>
      <c r="C619" s="259" t="s">
        <v>1976</v>
      </c>
      <c r="D619" s="259" t="s">
        <v>1986</v>
      </c>
      <c r="E619" s="258" t="s">
        <v>950</v>
      </c>
      <c r="F619" s="260" t="s">
        <v>27</v>
      </c>
      <c r="G619" s="261">
        <v>58380</v>
      </c>
      <c r="H619" s="262">
        <v>45646</v>
      </c>
    </row>
    <row r="620" spans="1:8" x14ac:dyDescent="0.3">
      <c r="A620" s="258" t="s">
        <v>1987</v>
      </c>
      <c r="B620" s="257" t="s">
        <v>925</v>
      </c>
      <c r="C620" s="259" t="s">
        <v>1976</v>
      </c>
      <c r="D620" s="259" t="s">
        <v>1986</v>
      </c>
      <c r="E620" s="258" t="s">
        <v>954</v>
      </c>
      <c r="F620" s="260" t="s">
        <v>27</v>
      </c>
      <c r="G620" s="261">
        <v>9163.2000000000007</v>
      </c>
      <c r="H620" s="262">
        <v>45646</v>
      </c>
    </row>
    <row r="621" spans="1:8" x14ac:dyDescent="0.3">
      <c r="A621" s="258" t="s">
        <v>1988</v>
      </c>
      <c r="B621" s="257" t="s">
        <v>925</v>
      </c>
      <c r="C621" s="259" t="s">
        <v>1976</v>
      </c>
      <c r="D621" s="259" t="s">
        <v>1989</v>
      </c>
      <c r="E621" s="258" t="s">
        <v>1147</v>
      </c>
      <c r="F621" s="260" t="s">
        <v>27</v>
      </c>
      <c r="G621" s="261">
        <v>1281</v>
      </c>
      <c r="H621" s="262">
        <v>45646</v>
      </c>
    </row>
    <row r="622" spans="1:8" x14ac:dyDescent="0.3">
      <c r="A622" s="258" t="s">
        <v>1990</v>
      </c>
      <c r="B622" s="257" t="s">
        <v>925</v>
      </c>
      <c r="C622" s="259" t="s">
        <v>1976</v>
      </c>
      <c r="D622" s="259" t="s">
        <v>1991</v>
      </c>
      <c r="E622" s="258" t="s">
        <v>956</v>
      </c>
      <c r="F622" s="260" t="s">
        <v>27</v>
      </c>
      <c r="G622" s="261">
        <v>4680</v>
      </c>
      <c r="H622" s="262">
        <v>45646</v>
      </c>
    </row>
    <row r="623" spans="1:8" x14ac:dyDescent="0.3">
      <c r="A623" s="258" t="s">
        <v>1992</v>
      </c>
      <c r="B623" s="257" t="s">
        <v>925</v>
      </c>
      <c r="C623" s="259" t="s">
        <v>1976</v>
      </c>
      <c r="D623" s="259" t="s">
        <v>1993</v>
      </c>
      <c r="E623" s="258" t="s">
        <v>941</v>
      </c>
      <c r="F623" s="260" t="s">
        <v>27</v>
      </c>
      <c r="G623" s="261">
        <v>57319</v>
      </c>
      <c r="H623" s="262">
        <v>45646</v>
      </c>
    </row>
    <row r="624" spans="1:8" x14ac:dyDescent="0.3">
      <c r="A624" s="258" t="s">
        <v>1994</v>
      </c>
      <c r="B624" s="257" t="s">
        <v>925</v>
      </c>
      <c r="C624" s="259" t="s">
        <v>1995</v>
      </c>
      <c r="D624" s="259" t="s">
        <v>1996</v>
      </c>
      <c r="E624" s="258" t="s">
        <v>954</v>
      </c>
      <c r="F624" s="260" t="s">
        <v>66</v>
      </c>
      <c r="G624" s="261">
        <v>27049.8</v>
      </c>
      <c r="H624" s="262">
        <v>45646</v>
      </c>
    </row>
    <row r="625" spans="1:8" x14ac:dyDescent="0.3">
      <c r="A625" s="258" t="s">
        <v>1997</v>
      </c>
      <c r="B625" s="257" t="s">
        <v>925</v>
      </c>
      <c r="C625" s="259" t="s">
        <v>1995</v>
      </c>
      <c r="D625" s="259" t="s">
        <v>1996</v>
      </c>
      <c r="E625" s="258" t="s">
        <v>936</v>
      </c>
      <c r="F625" s="260" t="s">
        <v>66</v>
      </c>
      <c r="G625" s="261">
        <v>101867.4</v>
      </c>
      <c r="H625" s="262">
        <v>45646</v>
      </c>
    </row>
    <row r="626" spans="1:8" x14ac:dyDescent="0.3">
      <c r="A626" s="258" t="s">
        <v>1998</v>
      </c>
      <c r="B626" s="257" t="s">
        <v>925</v>
      </c>
      <c r="C626" s="259" t="s">
        <v>1995</v>
      </c>
      <c r="D626" s="259" t="s">
        <v>1996</v>
      </c>
      <c r="E626" s="258" t="s">
        <v>966</v>
      </c>
      <c r="F626" s="260" t="s">
        <v>66</v>
      </c>
      <c r="G626" s="261">
        <v>80179.8</v>
      </c>
      <c r="H626" s="262">
        <v>45646</v>
      </c>
    </row>
    <row r="627" spans="1:8" x14ac:dyDescent="0.3">
      <c r="A627" s="258" t="s">
        <v>1999</v>
      </c>
      <c r="B627" s="257" t="s">
        <v>925</v>
      </c>
      <c r="C627" s="259" t="s">
        <v>1995</v>
      </c>
      <c r="D627" s="259" t="s">
        <v>1996</v>
      </c>
      <c r="E627" s="258" t="s">
        <v>928</v>
      </c>
      <c r="F627" s="260" t="s">
        <v>66</v>
      </c>
      <c r="G627" s="261">
        <v>105033.60000000001</v>
      </c>
      <c r="H627" s="262">
        <v>45646</v>
      </c>
    </row>
    <row r="628" spans="1:8" x14ac:dyDescent="0.3">
      <c r="A628" s="258" t="s">
        <v>2000</v>
      </c>
      <c r="B628" s="257" t="s">
        <v>925</v>
      </c>
      <c r="C628" s="259" t="s">
        <v>1995</v>
      </c>
      <c r="D628" s="259" t="s">
        <v>1996</v>
      </c>
      <c r="E628" s="258" t="s">
        <v>1066</v>
      </c>
      <c r="F628" s="260" t="s">
        <v>66</v>
      </c>
      <c r="G628" s="261">
        <v>153631.79999999999</v>
      </c>
      <c r="H628" s="262">
        <v>45646</v>
      </c>
    </row>
    <row r="629" spans="1:8" x14ac:dyDescent="0.3">
      <c r="A629" s="258" t="s">
        <v>2001</v>
      </c>
      <c r="B629" s="257" t="s">
        <v>987</v>
      </c>
      <c r="C629" s="259" t="s">
        <v>1484</v>
      </c>
      <c r="D629" s="259" t="s">
        <v>1485</v>
      </c>
      <c r="E629" s="258" t="s">
        <v>956</v>
      </c>
      <c r="F629" s="260" t="s">
        <v>27</v>
      </c>
      <c r="G629" s="261">
        <v>63000</v>
      </c>
      <c r="H629" s="262">
        <v>45646</v>
      </c>
    </row>
    <row r="630" spans="1:8" x14ac:dyDescent="0.3">
      <c r="A630" s="258" t="s">
        <v>2002</v>
      </c>
      <c r="B630" s="257" t="s">
        <v>987</v>
      </c>
      <c r="C630" s="259" t="s">
        <v>2003</v>
      </c>
      <c r="D630" s="259" t="s">
        <v>2004</v>
      </c>
      <c r="E630" s="258" t="s">
        <v>950</v>
      </c>
      <c r="F630" s="260" t="s">
        <v>34</v>
      </c>
      <c r="G630" s="261">
        <v>8100</v>
      </c>
      <c r="H630" s="262">
        <v>45646</v>
      </c>
    </row>
    <row r="631" spans="1:8" x14ac:dyDescent="0.3">
      <c r="A631" s="258" t="s">
        <v>2005</v>
      </c>
      <c r="B631" s="257" t="s">
        <v>987</v>
      </c>
      <c r="C631" s="259" t="s">
        <v>2003</v>
      </c>
      <c r="D631" s="259" t="s">
        <v>2004</v>
      </c>
      <c r="E631" s="258" t="s">
        <v>952</v>
      </c>
      <c r="F631" s="260" t="s">
        <v>34</v>
      </c>
      <c r="G631" s="261">
        <v>48300</v>
      </c>
      <c r="H631" s="262">
        <v>45646</v>
      </c>
    </row>
    <row r="632" spans="1:8" x14ac:dyDescent="0.3">
      <c r="A632" s="258" t="s">
        <v>2006</v>
      </c>
      <c r="B632" s="257" t="s">
        <v>987</v>
      </c>
      <c r="C632" s="259" t="s">
        <v>2003</v>
      </c>
      <c r="D632" s="259" t="s">
        <v>2004</v>
      </c>
      <c r="E632" s="258" t="s">
        <v>1135</v>
      </c>
      <c r="F632" s="260" t="s">
        <v>34</v>
      </c>
      <c r="G632" s="261">
        <v>36000</v>
      </c>
      <c r="H632" s="262">
        <v>45646</v>
      </c>
    </row>
    <row r="633" spans="1:8" x14ac:dyDescent="0.3">
      <c r="A633" s="258" t="s">
        <v>2007</v>
      </c>
      <c r="B633" s="257" t="s">
        <v>925</v>
      </c>
      <c r="C633" s="259" t="s">
        <v>1214</v>
      </c>
      <c r="D633" s="259" t="s">
        <v>2008</v>
      </c>
      <c r="E633" s="258" t="s">
        <v>2009</v>
      </c>
      <c r="F633" s="260" t="s">
        <v>27</v>
      </c>
      <c r="G633" s="261">
        <v>8640</v>
      </c>
      <c r="H633" s="262">
        <v>45646</v>
      </c>
    </row>
    <row r="634" spans="1:8" x14ac:dyDescent="0.3">
      <c r="A634" s="258" t="s">
        <v>2010</v>
      </c>
      <c r="B634" s="257" t="s">
        <v>925</v>
      </c>
      <c r="C634" s="259" t="s">
        <v>1214</v>
      </c>
      <c r="D634" s="259" t="s">
        <v>2008</v>
      </c>
      <c r="E634" s="258" t="s">
        <v>932</v>
      </c>
      <c r="F634" s="260" t="s">
        <v>27</v>
      </c>
      <c r="G634" s="261">
        <v>10080</v>
      </c>
      <c r="H634" s="262">
        <v>45646</v>
      </c>
    </row>
    <row r="635" spans="1:8" x14ac:dyDescent="0.3">
      <c r="A635" s="258" t="s">
        <v>2011</v>
      </c>
      <c r="B635" s="257" t="s">
        <v>925</v>
      </c>
      <c r="C635" s="259" t="s">
        <v>1503</v>
      </c>
      <c r="D635" s="259" t="s">
        <v>2012</v>
      </c>
      <c r="E635" s="258" t="s">
        <v>923</v>
      </c>
      <c r="F635" s="260" t="s">
        <v>66</v>
      </c>
      <c r="G635" s="261">
        <v>5040</v>
      </c>
      <c r="H635" s="262">
        <v>45646</v>
      </c>
    </row>
    <row r="636" spans="1:8" x14ac:dyDescent="0.3">
      <c r="A636" s="258" t="s">
        <v>2013</v>
      </c>
      <c r="B636" s="257" t="s">
        <v>925</v>
      </c>
      <c r="C636" s="259" t="s">
        <v>1503</v>
      </c>
      <c r="D636" s="259" t="s">
        <v>2012</v>
      </c>
      <c r="E636" s="258" t="s">
        <v>954</v>
      </c>
      <c r="F636" s="260" t="s">
        <v>66</v>
      </c>
      <c r="G636" s="261">
        <v>33600</v>
      </c>
      <c r="H636" s="262">
        <v>45646</v>
      </c>
    </row>
    <row r="637" spans="1:8" x14ac:dyDescent="0.3">
      <c r="A637" s="258" t="s">
        <v>2014</v>
      </c>
      <c r="B637" s="257" t="s">
        <v>987</v>
      </c>
      <c r="C637" s="259" t="s">
        <v>2015</v>
      </c>
      <c r="D637" s="259" t="s">
        <v>2016</v>
      </c>
      <c r="E637" s="258" t="s">
        <v>936</v>
      </c>
      <c r="F637" s="260" t="s">
        <v>21</v>
      </c>
      <c r="G637" s="261">
        <v>8448</v>
      </c>
      <c r="H637" s="262">
        <v>45646</v>
      </c>
    </row>
    <row r="638" spans="1:8" x14ac:dyDescent="0.3">
      <c r="A638" s="258" t="s">
        <v>2017</v>
      </c>
      <c r="B638" s="257" t="s">
        <v>987</v>
      </c>
      <c r="C638" s="259" t="s">
        <v>2015</v>
      </c>
      <c r="D638" s="259" t="s">
        <v>2016</v>
      </c>
      <c r="E638" s="258" t="s">
        <v>936</v>
      </c>
      <c r="F638" s="260" t="s">
        <v>21</v>
      </c>
      <c r="G638" s="261">
        <v>99360</v>
      </c>
      <c r="H638" s="262">
        <v>45646</v>
      </c>
    </row>
    <row r="639" spans="1:8" ht="28.8" x14ac:dyDescent="0.3">
      <c r="A639" s="258" t="s">
        <v>2018</v>
      </c>
      <c r="B639" s="257" t="s">
        <v>2019</v>
      </c>
      <c r="C639" s="259" t="s">
        <v>2020</v>
      </c>
      <c r="D639" s="259" t="s">
        <v>2021</v>
      </c>
      <c r="E639" s="258" t="s">
        <v>966</v>
      </c>
      <c r="F639" s="260" t="s">
        <v>27</v>
      </c>
      <c r="G639" s="261">
        <v>82800</v>
      </c>
      <c r="H639" s="262">
        <v>45646</v>
      </c>
    </row>
    <row r="640" spans="1:8" ht="28.8" x14ac:dyDescent="0.3">
      <c r="A640" s="258" t="s">
        <v>2022</v>
      </c>
      <c r="B640" s="257" t="s">
        <v>2019</v>
      </c>
      <c r="C640" s="259" t="s">
        <v>2020</v>
      </c>
      <c r="D640" s="259" t="s">
        <v>2021</v>
      </c>
      <c r="E640" s="258" t="s">
        <v>971</v>
      </c>
      <c r="F640" s="260" t="s">
        <v>27</v>
      </c>
      <c r="G640" s="261">
        <v>66600</v>
      </c>
      <c r="H640" s="262">
        <v>45646</v>
      </c>
    </row>
    <row r="641" spans="1:8" ht="28.8" x14ac:dyDescent="0.3">
      <c r="A641" s="258" t="s">
        <v>2023</v>
      </c>
      <c r="B641" s="257" t="s">
        <v>2019</v>
      </c>
      <c r="C641" s="259" t="s">
        <v>2020</v>
      </c>
      <c r="D641" s="259" t="s">
        <v>2021</v>
      </c>
      <c r="E641" s="258" t="s">
        <v>1071</v>
      </c>
      <c r="F641" s="260" t="s">
        <v>27</v>
      </c>
      <c r="G641" s="261">
        <v>2640</v>
      </c>
      <c r="H641" s="262">
        <v>45646</v>
      </c>
    </row>
    <row r="642" spans="1:8" ht="28.8" x14ac:dyDescent="0.3">
      <c r="A642" s="258" t="s">
        <v>2024</v>
      </c>
      <c r="B642" s="257" t="s">
        <v>2019</v>
      </c>
      <c r="C642" s="259" t="s">
        <v>2020</v>
      </c>
      <c r="D642" s="259" t="s">
        <v>2021</v>
      </c>
      <c r="E642" s="258" t="s">
        <v>980</v>
      </c>
      <c r="F642" s="260" t="s">
        <v>27</v>
      </c>
      <c r="G642" s="261">
        <v>11400</v>
      </c>
      <c r="H642" s="262">
        <v>45646</v>
      </c>
    </row>
    <row r="643" spans="1:8" ht="28.8" x14ac:dyDescent="0.3">
      <c r="A643" s="258" t="s">
        <v>2025</v>
      </c>
      <c r="B643" s="257" t="s">
        <v>2019</v>
      </c>
      <c r="C643" s="259" t="s">
        <v>2020</v>
      </c>
      <c r="D643" s="259" t="s">
        <v>2021</v>
      </c>
      <c r="E643" s="258" t="s">
        <v>1071</v>
      </c>
      <c r="F643" s="260" t="s">
        <v>27</v>
      </c>
      <c r="G643" s="261">
        <v>45000</v>
      </c>
      <c r="H643" s="262">
        <v>45646</v>
      </c>
    </row>
    <row r="644" spans="1:8" ht="28.8" x14ac:dyDescent="0.3">
      <c r="A644" s="258" t="s">
        <v>2026</v>
      </c>
      <c r="B644" s="257" t="s">
        <v>2019</v>
      </c>
      <c r="C644" s="259" t="s">
        <v>2020</v>
      </c>
      <c r="D644" s="259" t="s">
        <v>2021</v>
      </c>
      <c r="E644" s="258" t="s">
        <v>964</v>
      </c>
      <c r="F644" s="260" t="s">
        <v>27</v>
      </c>
      <c r="G644" s="261">
        <v>27000</v>
      </c>
      <c r="H644" s="262">
        <v>45646</v>
      </c>
    </row>
    <row r="645" spans="1:8" ht="28.8" x14ac:dyDescent="0.3">
      <c r="A645" s="258" t="s">
        <v>2027</v>
      </c>
      <c r="B645" s="257" t="s">
        <v>2019</v>
      </c>
      <c r="C645" s="259" t="s">
        <v>2020</v>
      </c>
      <c r="D645" s="259" t="s">
        <v>2021</v>
      </c>
      <c r="E645" s="258" t="s">
        <v>941</v>
      </c>
      <c r="F645" s="260" t="s">
        <v>27</v>
      </c>
      <c r="G645" s="261">
        <v>238200</v>
      </c>
      <c r="H645" s="262">
        <v>45646</v>
      </c>
    </row>
    <row r="646" spans="1:8" ht="28.8" x14ac:dyDescent="0.3">
      <c r="A646" s="258" t="s">
        <v>2028</v>
      </c>
      <c r="B646" s="257" t="s">
        <v>2019</v>
      </c>
      <c r="C646" s="259" t="s">
        <v>2020</v>
      </c>
      <c r="D646" s="259" t="s">
        <v>2021</v>
      </c>
      <c r="E646" s="258" t="s">
        <v>1066</v>
      </c>
      <c r="F646" s="260" t="s">
        <v>27</v>
      </c>
      <c r="G646" s="261">
        <v>72000</v>
      </c>
      <c r="H646" s="262">
        <v>45646</v>
      </c>
    </row>
    <row r="647" spans="1:8" ht="28.8" x14ac:dyDescent="0.3">
      <c r="A647" s="258" t="s">
        <v>2029</v>
      </c>
      <c r="B647" s="257" t="s">
        <v>2019</v>
      </c>
      <c r="C647" s="259" t="s">
        <v>2020</v>
      </c>
      <c r="D647" s="259" t="s">
        <v>2021</v>
      </c>
      <c r="E647" s="258" t="s">
        <v>964</v>
      </c>
      <c r="F647" s="260" t="s">
        <v>27</v>
      </c>
      <c r="G647" s="261">
        <v>7920</v>
      </c>
      <c r="H647" s="262">
        <v>45646</v>
      </c>
    </row>
    <row r="648" spans="1:8" x14ac:dyDescent="0.3">
      <c r="A648" s="258" t="s">
        <v>2030</v>
      </c>
      <c r="B648" s="257" t="s">
        <v>1080</v>
      </c>
      <c r="C648" s="259" t="s">
        <v>2031</v>
      </c>
      <c r="D648" s="259" t="s">
        <v>2031</v>
      </c>
      <c r="E648" s="258" t="s">
        <v>941</v>
      </c>
      <c r="F648" s="260" t="s">
        <v>66</v>
      </c>
      <c r="G648" s="261">
        <v>43380</v>
      </c>
      <c r="H648" s="262">
        <v>45646</v>
      </c>
    </row>
    <row r="649" spans="1:8" x14ac:dyDescent="0.3">
      <c r="A649" s="258" t="s">
        <v>2032</v>
      </c>
      <c r="B649" s="257" t="s">
        <v>1080</v>
      </c>
      <c r="C649" s="259" t="s">
        <v>2031</v>
      </c>
      <c r="D649" s="259" t="s">
        <v>2031</v>
      </c>
      <c r="E649" s="258" t="s">
        <v>971</v>
      </c>
      <c r="F649" s="260" t="s">
        <v>66</v>
      </c>
      <c r="G649" s="261">
        <v>12240</v>
      </c>
      <c r="H649" s="262">
        <v>45646</v>
      </c>
    </row>
    <row r="650" spans="1:8" x14ac:dyDescent="0.3">
      <c r="A650" s="258" t="s">
        <v>2033</v>
      </c>
      <c r="B650" s="257" t="s">
        <v>987</v>
      </c>
      <c r="C650" s="259" t="s">
        <v>2034</v>
      </c>
      <c r="D650" s="259" t="s">
        <v>2035</v>
      </c>
      <c r="E650" s="258" t="s">
        <v>923</v>
      </c>
      <c r="F650" s="260" t="s">
        <v>1677</v>
      </c>
      <c r="G650" s="261">
        <v>1829</v>
      </c>
      <c r="H650" s="262">
        <v>45646</v>
      </c>
    </row>
    <row r="651" spans="1:8" x14ac:dyDescent="0.3">
      <c r="A651" s="258" t="s">
        <v>2036</v>
      </c>
      <c r="B651" s="257" t="s">
        <v>987</v>
      </c>
      <c r="C651" s="259" t="s">
        <v>2034</v>
      </c>
      <c r="D651" s="259" t="s">
        <v>2035</v>
      </c>
      <c r="E651" s="258" t="s">
        <v>941</v>
      </c>
      <c r="F651" s="260" t="s">
        <v>1677</v>
      </c>
      <c r="G651" s="261">
        <v>66798</v>
      </c>
      <c r="H651" s="262">
        <v>45646</v>
      </c>
    </row>
    <row r="652" spans="1:8" ht="28.8" x14ac:dyDescent="0.3">
      <c r="A652" s="258" t="s">
        <v>2037</v>
      </c>
      <c r="B652" s="257" t="s">
        <v>987</v>
      </c>
      <c r="C652" s="259" t="s">
        <v>2038</v>
      </c>
      <c r="D652" s="259" t="s">
        <v>1540</v>
      </c>
      <c r="E652" s="258" t="s">
        <v>920</v>
      </c>
      <c r="F652" s="260" t="s">
        <v>21</v>
      </c>
      <c r="G652" s="261">
        <v>1140</v>
      </c>
      <c r="H652" s="262">
        <v>45646</v>
      </c>
    </row>
    <row r="653" spans="1:8" x14ac:dyDescent="0.3">
      <c r="A653" s="258" t="s">
        <v>2039</v>
      </c>
      <c r="B653" s="257" t="s">
        <v>1120</v>
      </c>
      <c r="C653" s="259" t="s">
        <v>1121</v>
      </c>
      <c r="D653" s="259" t="s">
        <v>1122</v>
      </c>
      <c r="E653" s="258" t="s">
        <v>1066</v>
      </c>
      <c r="F653" s="260" t="s">
        <v>1677</v>
      </c>
      <c r="G653" s="261">
        <v>2010.6</v>
      </c>
      <c r="H653" s="262">
        <v>45646</v>
      </c>
    </row>
    <row r="654" spans="1:8" ht="28.8" x14ac:dyDescent="0.3">
      <c r="A654" s="258" t="s">
        <v>2040</v>
      </c>
      <c r="B654" s="257" t="s">
        <v>1633</v>
      </c>
      <c r="C654" s="259" t="s">
        <v>424</v>
      </c>
      <c r="D654" s="259" t="s">
        <v>1825</v>
      </c>
      <c r="E654" s="258" t="s">
        <v>920</v>
      </c>
      <c r="F654" s="260" t="s">
        <v>27</v>
      </c>
      <c r="G654" s="261">
        <v>1769</v>
      </c>
      <c r="H654" s="262">
        <v>45646</v>
      </c>
    </row>
    <row r="655" spans="1:8" x14ac:dyDescent="0.3">
      <c r="A655" s="258" t="s">
        <v>2041</v>
      </c>
      <c r="B655" s="257" t="s">
        <v>925</v>
      </c>
      <c r="C655" s="259" t="s">
        <v>2042</v>
      </c>
      <c r="D655" s="259" t="s">
        <v>2043</v>
      </c>
      <c r="E655" s="258" t="s">
        <v>966</v>
      </c>
      <c r="F655" s="260" t="s">
        <v>34</v>
      </c>
      <c r="G655" s="261">
        <v>3000</v>
      </c>
      <c r="H655" s="262">
        <v>45646</v>
      </c>
    </row>
    <row r="656" spans="1:8" x14ac:dyDescent="0.3">
      <c r="A656" s="258" t="s">
        <v>2044</v>
      </c>
      <c r="B656" s="257" t="s">
        <v>925</v>
      </c>
      <c r="C656" s="259" t="s">
        <v>2042</v>
      </c>
      <c r="D656" s="259" t="s">
        <v>2043</v>
      </c>
      <c r="E656" s="258" t="s">
        <v>928</v>
      </c>
      <c r="F656" s="260" t="s">
        <v>34</v>
      </c>
      <c r="G656" s="261">
        <v>7032</v>
      </c>
      <c r="H656" s="262">
        <v>45646</v>
      </c>
    </row>
    <row r="657" spans="1:8" x14ac:dyDescent="0.3">
      <c r="A657" s="258" t="s">
        <v>2045</v>
      </c>
      <c r="B657" s="257" t="s">
        <v>925</v>
      </c>
      <c r="C657" s="259" t="s">
        <v>2042</v>
      </c>
      <c r="D657" s="259" t="s">
        <v>2043</v>
      </c>
      <c r="E657" s="258" t="s">
        <v>928</v>
      </c>
      <c r="F657" s="260" t="s">
        <v>34</v>
      </c>
      <c r="G657" s="261">
        <v>5130</v>
      </c>
      <c r="H657" s="262">
        <v>45646</v>
      </c>
    </row>
    <row r="658" spans="1:8" x14ac:dyDescent="0.3">
      <c r="A658" s="258" t="s">
        <v>2046</v>
      </c>
      <c r="B658" s="257" t="s">
        <v>1080</v>
      </c>
      <c r="C658" s="259" t="s">
        <v>2047</v>
      </c>
      <c r="D658" s="259" t="s">
        <v>2048</v>
      </c>
      <c r="E658" s="258" t="s">
        <v>1071</v>
      </c>
      <c r="F658" s="260" t="s">
        <v>34</v>
      </c>
      <c r="G658" s="261">
        <v>22100.95</v>
      </c>
      <c r="H658" s="262">
        <v>45646</v>
      </c>
    </row>
    <row r="659" spans="1:8" x14ac:dyDescent="0.3">
      <c r="A659" s="258" t="s">
        <v>2049</v>
      </c>
      <c r="B659" s="257" t="s">
        <v>1080</v>
      </c>
      <c r="C659" s="259" t="s">
        <v>2047</v>
      </c>
      <c r="D659" s="259" t="s">
        <v>2048</v>
      </c>
      <c r="E659" s="258" t="s">
        <v>1135</v>
      </c>
      <c r="F659" s="260" t="s">
        <v>34</v>
      </c>
      <c r="G659" s="261">
        <v>28800</v>
      </c>
      <c r="H659" s="262">
        <v>45646</v>
      </c>
    </row>
    <row r="660" spans="1:8" x14ac:dyDescent="0.3">
      <c r="A660" s="258" t="s">
        <v>2050</v>
      </c>
      <c r="B660" s="257" t="s">
        <v>1080</v>
      </c>
      <c r="C660" s="259" t="s">
        <v>2047</v>
      </c>
      <c r="D660" s="259" t="s">
        <v>2048</v>
      </c>
      <c r="E660" s="258" t="s">
        <v>968</v>
      </c>
      <c r="F660" s="260" t="s">
        <v>34</v>
      </c>
      <c r="G660" s="261">
        <v>6360</v>
      </c>
      <c r="H660" s="262">
        <v>45646</v>
      </c>
    </row>
    <row r="661" spans="1:8" ht="28.8" x14ac:dyDescent="0.3">
      <c r="A661" s="258" t="s">
        <v>2051</v>
      </c>
      <c r="B661" s="257" t="s">
        <v>1268</v>
      </c>
      <c r="C661" s="259" t="s">
        <v>2052</v>
      </c>
      <c r="D661" s="259" t="s">
        <v>2053</v>
      </c>
      <c r="E661" s="258" t="s">
        <v>941</v>
      </c>
      <c r="F661" s="260" t="s">
        <v>21</v>
      </c>
      <c r="G661" s="261">
        <v>74284</v>
      </c>
      <c r="H661" s="262">
        <v>45646</v>
      </c>
    </row>
    <row r="662" spans="1:8" ht="28.8" x14ac:dyDescent="0.3">
      <c r="A662" s="258" t="s">
        <v>2054</v>
      </c>
      <c r="B662" s="257" t="s">
        <v>987</v>
      </c>
      <c r="C662" s="259" t="s">
        <v>2052</v>
      </c>
      <c r="D662" s="259" t="s">
        <v>2055</v>
      </c>
      <c r="E662" s="258" t="s">
        <v>1071</v>
      </c>
      <c r="F662" s="260" t="s">
        <v>21</v>
      </c>
      <c r="G662" s="261">
        <v>78600</v>
      </c>
      <c r="H662" s="262">
        <v>45646</v>
      </c>
    </row>
    <row r="663" spans="1:8" x14ac:dyDescent="0.3">
      <c r="A663" s="258" t="s">
        <v>2056</v>
      </c>
      <c r="B663" s="257" t="s">
        <v>943</v>
      </c>
      <c r="C663" s="259" t="s">
        <v>1616</v>
      </c>
      <c r="D663" s="259" t="s">
        <v>1617</v>
      </c>
      <c r="E663" s="258" t="s">
        <v>946</v>
      </c>
      <c r="F663" s="260" t="s">
        <v>66</v>
      </c>
      <c r="G663" s="261">
        <v>454828</v>
      </c>
      <c r="H663" s="262">
        <v>45646</v>
      </c>
    </row>
    <row r="664" spans="1:8" x14ac:dyDescent="0.3">
      <c r="A664" s="258" t="s">
        <v>2057</v>
      </c>
      <c r="B664" s="257" t="s">
        <v>943</v>
      </c>
      <c r="C664" s="259" t="s">
        <v>1616</v>
      </c>
      <c r="D664" s="259" t="s">
        <v>2058</v>
      </c>
      <c r="E664" s="258" t="s">
        <v>936</v>
      </c>
      <c r="F664" s="260" t="s">
        <v>66</v>
      </c>
      <c r="G664" s="261">
        <v>153720</v>
      </c>
      <c r="H664" s="262">
        <v>45646</v>
      </c>
    </row>
    <row r="665" spans="1:8" x14ac:dyDescent="0.3">
      <c r="A665" s="258" t="s">
        <v>2059</v>
      </c>
      <c r="B665" s="257" t="s">
        <v>1139</v>
      </c>
      <c r="C665" s="259" t="s">
        <v>2060</v>
      </c>
      <c r="D665" s="259" t="s">
        <v>2061</v>
      </c>
      <c r="E665" s="258" t="s">
        <v>932</v>
      </c>
      <c r="F665" s="260" t="s">
        <v>21</v>
      </c>
      <c r="G665" s="261">
        <v>79440</v>
      </c>
      <c r="H665" s="262">
        <v>45646</v>
      </c>
    </row>
    <row r="666" spans="1:8" x14ac:dyDescent="0.3">
      <c r="A666" s="258" t="s">
        <v>2062</v>
      </c>
      <c r="B666" s="257" t="s">
        <v>1080</v>
      </c>
      <c r="C666" s="259" t="s">
        <v>2063</v>
      </c>
      <c r="D666" s="259" t="s">
        <v>2063</v>
      </c>
      <c r="E666" s="258" t="s">
        <v>966</v>
      </c>
      <c r="F666" s="260" t="s">
        <v>21</v>
      </c>
      <c r="G666" s="261">
        <v>19800</v>
      </c>
      <c r="H666" s="262">
        <v>45646</v>
      </c>
    </row>
    <row r="667" spans="1:8" x14ac:dyDescent="0.3">
      <c r="A667" s="258" t="s">
        <v>2064</v>
      </c>
      <c r="B667" s="257" t="s">
        <v>1080</v>
      </c>
      <c r="C667" s="259" t="s">
        <v>2063</v>
      </c>
      <c r="D667" s="259" t="s">
        <v>2063</v>
      </c>
      <c r="E667" s="258" t="s">
        <v>936</v>
      </c>
      <c r="F667" s="260" t="s">
        <v>21</v>
      </c>
      <c r="G667" s="261">
        <v>9600</v>
      </c>
      <c r="H667" s="262">
        <v>45646</v>
      </c>
    </row>
    <row r="668" spans="1:8" x14ac:dyDescent="0.3">
      <c r="A668" s="258" t="s">
        <v>2065</v>
      </c>
      <c r="B668" s="257" t="s">
        <v>925</v>
      </c>
      <c r="C668" s="259" t="s">
        <v>1887</v>
      </c>
      <c r="D668" s="259" t="s">
        <v>2066</v>
      </c>
      <c r="E668" s="258" t="s">
        <v>936</v>
      </c>
      <c r="F668" s="260" t="s">
        <v>21</v>
      </c>
      <c r="G668" s="261">
        <v>60900</v>
      </c>
      <c r="H668" s="262">
        <v>45646</v>
      </c>
    </row>
    <row r="669" spans="1:8" x14ac:dyDescent="0.3">
      <c r="A669" s="258" t="s">
        <v>2067</v>
      </c>
      <c r="B669" s="257" t="s">
        <v>2068</v>
      </c>
      <c r="C669" s="259" t="s">
        <v>2069</v>
      </c>
      <c r="D669" s="259" t="s">
        <v>2070</v>
      </c>
      <c r="E669" s="258" t="s">
        <v>990</v>
      </c>
      <c r="F669" s="260" t="s">
        <v>66</v>
      </c>
      <c r="G669" s="261">
        <v>4704</v>
      </c>
      <c r="H669" s="262">
        <v>45646</v>
      </c>
    </row>
    <row r="670" spans="1:8" x14ac:dyDescent="0.3">
      <c r="A670" s="258" t="s">
        <v>2071</v>
      </c>
      <c r="B670" s="257" t="s">
        <v>2068</v>
      </c>
      <c r="C670" s="259" t="s">
        <v>2069</v>
      </c>
      <c r="D670" s="259" t="s">
        <v>2070</v>
      </c>
      <c r="E670" s="258" t="s">
        <v>1048</v>
      </c>
      <c r="F670" s="260" t="s">
        <v>66</v>
      </c>
      <c r="G670" s="261">
        <v>1140</v>
      </c>
      <c r="H670" s="262">
        <v>45646</v>
      </c>
    </row>
    <row r="671" spans="1:8" x14ac:dyDescent="0.3">
      <c r="A671" s="258" t="s">
        <v>2072</v>
      </c>
      <c r="B671" s="257" t="s">
        <v>2068</v>
      </c>
      <c r="C671" s="259" t="s">
        <v>2069</v>
      </c>
      <c r="D671" s="259" t="s">
        <v>2070</v>
      </c>
      <c r="E671" s="258" t="s">
        <v>990</v>
      </c>
      <c r="F671" s="260" t="s">
        <v>66</v>
      </c>
      <c r="G671" s="261">
        <v>2640</v>
      </c>
      <c r="H671" s="262">
        <v>45646</v>
      </c>
    </row>
    <row r="672" spans="1:8" x14ac:dyDescent="0.3">
      <c r="A672" s="258" t="s">
        <v>2073</v>
      </c>
      <c r="B672" s="257" t="s">
        <v>987</v>
      </c>
      <c r="C672" s="259" t="s">
        <v>2074</v>
      </c>
      <c r="D672" s="259" t="s">
        <v>2075</v>
      </c>
      <c r="E672" s="258" t="s">
        <v>941</v>
      </c>
      <c r="F672" s="260" t="s">
        <v>66</v>
      </c>
      <c r="G672" s="261">
        <v>34500</v>
      </c>
      <c r="H672" s="262">
        <v>45646</v>
      </c>
    </row>
    <row r="673" spans="1:8" x14ac:dyDescent="0.3">
      <c r="A673" s="258" t="s">
        <v>2076</v>
      </c>
      <c r="B673" s="257" t="s">
        <v>987</v>
      </c>
      <c r="C673" s="259" t="s">
        <v>2074</v>
      </c>
      <c r="D673" s="259" t="s">
        <v>2075</v>
      </c>
      <c r="E673" s="258" t="s">
        <v>941</v>
      </c>
      <c r="F673" s="260" t="s">
        <v>66</v>
      </c>
      <c r="G673" s="261">
        <v>36000</v>
      </c>
      <c r="H673" s="262">
        <v>45646</v>
      </c>
    </row>
    <row r="674" spans="1:8" ht="28.8" x14ac:dyDescent="0.3">
      <c r="A674" s="258" t="s">
        <v>2077</v>
      </c>
      <c r="B674" s="257" t="s">
        <v>2068</v>
      </c>
      <c r="C674" s="259" t="s">
        <v>2078</v>
      </c>
      <c r="D674" s="259" t="s">
        <v>2079</v>
      </c>
      <c r="E674" s="258" t="s">
        <v>2080</v>
      </c>
      <c r="F674" s="260" t="s">
        <v>34</v>
      </c>
      <c r="G674" s="261">
        <v>2100</v>
      </c>
      <c r="H674" s="262">
        <v>45646</v>
      </c>
    </row>
    <row r="675" spans="1:8" ht="28.8" x14ac:dyDescent="0.3">
      <c r="A675" s="258" t="s">
        <v>2081</v>
      </c>
      <c r="B675" s="257" t="s">
        <v>2068</v>
      </c>
      <c r="C675" s="259" t="s">
        <v>2078</v>
      </c>
      <c r="D675" s="259" t="s">
        <v>2079</v>
      </c>
      <c r="E675" s="258" t="s">
        <v>1212</v>
      </c>
      <c r="F675" s="260" t="s">
        <v>34</v>
      </c>
      <c r="G675" s="261">
        <v>1152</v>
      </c>
      <c r="H675" s="262">
        <v>45646</v>
      </c>
    </row>
    <row r="676" spans="1:8" ht="28.8" x14ac:dyDescent="0.3">
      <c r="A676" s="258" t="s">
        <v>2082</v>
      </c>
      <c r="B676" s="257" t="s">
        <v>987</v>
      </c>
      <c r="C676" s="259" t="s">
        <v>2083</v>
      </c>
      <c r="D676" s="259" t="s">
        <v>2084</v>
      </c>
      <c r="E676" s="258" t="s">
        <v>936</v>
      </c>
      <c r="F676" s="260" t="s">
        <v>66</v>
      </c>
      <c r="G676" s="261">
        <v>42192</v>
      </c>
      <c r="H676" s="262">
        <v>45646</v>
      </c>
    </row>
    <row r="677" spans="1:8" ht="28.8" x14ac:dyDescent="0.3">
      <c r="A677" s="258" t="s">
        <v>2085</v>
      </c>
      <c r="B677" s="257" t="s">
        <v>1403</v>
      </c>
      <c r="C677" s="259" t="s">
        <v>1201</v>
      </c>
      <c r="D677" s="259" t="s">
        <v>2086</v>
      </c>
      <c r="E677" s="258" t="s">
        <v>956</v>
      </c>
      <c r="F677" s="260" t="s">
        <v>21</v>
      </c>
      <c r="G677" s="261">
        <v>24000</v>
      </c>
      <c r="H677" s="262">
        <v>45646</v>
      </c>
    </row>
    <row r="678" spans="1:8" x14ac:dyDescent="0.3">
      <c r="A678" s="258" t="s">
        <v>2087</v>
      </c>
      <c r="B678" s="257" t="s">
        <v>1139</v>
      </c>
      <c r="C678" s="259" t="s">
        <v>1201</v>
      </c>
      <c r="D678" s="259" t="s">
        <v>2088</v>
      </c>
      <c r="E678" s="258" t="s">
        <v>2089</v>
      </c>
      <c r="F678" s="260" t="s">
        <v>21</v>
      </c>
      <c r="G678" s="261">
        <v>12750</v>
      </c>
      <c r="H678" s="262">
        <v>45646</v>
      </c>
    </row>
  </sheetData>
  <autoFilter ref="A3:H678" xr:uid="{DA4C84DD-45C7-4E8E-901E-1C414C43D199}"/>
  <sortState xmlns:xlrd2="http://schemas.microsoft.com/office/spreadsheetml/2017/richdata2" ref="A4:H166">
    <sortCondition ref="H4:H166"/>
    <sortCondition ref="C4:C166"/>
  </sortState>
  <mergeCells count="2">
    <mergeCell ref="A1:H1"/>
    <mergeCell ref="A2: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0BF18-D044-4F3A-901C-6C582781997C}">
  <sheetPr codeName="Blad4">
    <pageSetUpPr fitToPage="1"/>
  </sheetPr>
  <dimension ref="A1:EY37"/>
  <sheetViews>
    <sheetView zoomScale="102" zoomScaleNormal="102" workbookViewId="0">
      <pane xSplit="1" ySplit="1" topLeftCell="B19" activePane="bottomRight" state="frozen"/>
      <selection pane="topRight" activeCell="B1" sqref="B1"/>
      <selection pane="bottomLeft" activeCell="A2" sqref="A2"/>
      <selection pane="bottomRight" activeCell="A23" sqref="A23"/>
    </sheetView>
  </sheetViews>
  <sheetFormatPr defaultColWidth="8.88671875" defaultRowHeight="14.4" x14ac:dyDescent="0.3"/>
  <cols>
    <col min="1" max="1" width="15.6640625" style="4" customWidth="1"/>
    <col min="2" max="2" width="16.44140625" style="6" customWidth="1"/>
    <col min="3" max="3" width="14.33203125" style="4" customWidth="1"/>
    <col min="4" max="5" width="23.109375" style="4" customWidth="1"/>
    <col min="6" max="6" width="47.6640625" style="4" customWidth="1"/>
    <col min="7" max="7" width="28.109375" style="77" customWidth="1"/>
    <col min="8" max="8" width="18.109375" style="9" customWidth="1"/>
    <col min="9" max="9" width="15.44140625" style="10" customWidth="1"/>
    <col min="10" max="10" width="10.5546875" style="4" bestFit="1" customWidth="1"/>
    <col min="11" max="11" width="8.88671875" style="4"/>
    <col min="12" max="12" width="10.6640625" style="4" bestFit="1" customWidth="1"/>
    <col min="13" max="14" width="10.5546875" style="4" bestFit="1" customWidth="1"/>
    <col min="15" max="16384" width="8.88671875" style="4"/>
  </cols>
  <sheetData>
    <row r="1" spans="1:10" ht="23.4" customHeight="1" x14ac:dyDescent="0.3">
      <c r="A1" s="283" t="s">
        <v>2090</v>
      </c>
      <c r="B1" s="284"/>
      <c r="C1" s="284"/>
      <c r="D1" s="284"/>
      <c r="E1" s="284"/>
      <c r="F1" s="284"/>
      <c r="G1" s="284"/>
      <c r="H1" s="284"/>
      <c r="I1" s="285"/>
    </row>
    <row r="2" spans="1:10" ht="82.2" customHeight="1" x14ac:dyDescent="0.3">
      <c r="A2" s="294" t="s">
        <v>2091</v>
      </c>
      <c r="B2" s="294"/>
      <c r="C2" s="294"/>
      <c r="D2" s="294"/>
      <c r="E2" s="294"/>
      <c r="F2" s="294"/>
      <c r="G2" s="294"/>
      <c r="H2" s="294"/>
      <c r="I2" s="294"/>
    </row>
    <row r="3" spans="1:10" s="5" customFormat="1" ht="41.4" customHeight="1" x14ac:dyDescent="0.3">
      <c r="A3" s="40" t="s">
        <v>4</v>
      </c>
      <c r="B3" s="40" t="s">
        <v>5</v>
      </c>
      <c r="C3" s="40" t="s">
        <v>633</v>
      </c>
      <c r="D3" s="40" t="s">
        <v>7</v>
      </c>
      <c r="E3" s="40" t="s">
        <v>8</v>
      </c>
      <c r="F3" s="40" t="s">
        <v>9</v>
      </c>
      <c r="G3" s="71" t="s">
        <v>2092</v>
      </c>
      <c r="H3" s="41" t="s">
        <v>2093</v>
      </c>
      <c r="I3" s="40" t="s">
        <v>11</v>
      </c>
    </row>
    <row r="4" spans="1:10" s="2" customFormat="1" ht="55.95" customHeight="1" x14ac:dyDescent="0.3">
      <c r="A4" s="89" t="s">
        <v>2094</v>
      </c>
      <c r="B4" s="89" t="s">
        <v>21</v>
      </c>
      <c r="C4" s="1" t="s">
        <v>22</v>
      </c>
      <c r="D4" s="1" t="s">
        <v>2095</v>
      </c>
      <c r="E4" s="1" t="s">
        <v>2096</v>
      </c>
      <c r="F4" s="1" t="s">
        <v>2097</v>
      </c>
      <c r="G4" s="15">
        <v>7700000</v>
      </c>
      <c r="H4" s="15">
        <v>101164.85</v>
      </c>
      <c r="I4" s="14">
        <v>45341</v>
      </c>
    </row>
    <row r="5" spans="1:10" s="2" customFormat="1" ht="61.2" customHeight="1" x14ac:dyDescent="0.3">
      <c r="A5" s="3" t="s">
        <v>2098</v>
      </c>
      <c r="B5" s="3" t="s">
        <v>34</v>
      </c>
      <c r="C5" s="3" t="s">
        <v>886</v>
      </c>
      <c r="D5" s="3" t="s">
        <v>887</v>
      </c>
      <c r="E5" s="3" t="s">
        <v>888</v>
      </c>
      <c r="F5" s="1" t="s">
        <v>2099</v>
      </c>
      <c r="G5" s="15">
        <v>5300000</v>
      </c>
      <c r="H5" s="15">
        <v>82721.5</v>
      </c>
      <c r="I5" s="14">
        <v>45439</v>
      </c>
    </row>
    <row r="6" spans="1:10" s="2" customFormat="1" ht="46.95" customHeight="1" x14ac:dyDescent="0.3">
      <c r="A6" s="89" t="s">
        <v>2100</v>
      </c>
      <c r="B6" s="89" t="s">
        <v>21</v>
      </c>
      <c r="C6" s="3" t="s">
        <v>181</v>
      </c>
      <c r="D6" s="3" t="s">
        <v>2101</v>
      </c>
      <c r="E6" s="3" t="s">
        <v>2102</v>
      </c>
      <c r="F6" s="1" t="s">
        <v>2103</v>
      </c>
      <c r="G6" s="15">
        <v>1215000</v>
      </c>
      <c r="H6" s="15">
        <v>20144.439999999999</v>
      </c>
      <c r="I6" s="14">
        <v>45443</v>
      </c>
    </row>
    <row r="7" spans="1:10" s="2" customFormat="1" ht="55.2" x14ac:dyDescent="0.3">
      <c r="A7" s="89" t="s">
        <v>2104</v>
      </c>
      <c r="B7" s="3" t="s">
        <v>34</v>
      </c>
      <c r="C7" s="3" t="s">
        <v>2105</v>
      </c>
      <c r="D7" s="3" t="s">
        <v>2106</v>
      </c>
      <c r="E7" s="3" t="s">
        <v>2107</v>
      </c>
      <c r="F7" s="1" t="s">
        <v>2108</v>
      </c>
      <c r="G7" s="88">
        <v>4350000</v>
      </c>
      <c r="H7" s="88">
        <v>72254.039999999994</v>
      </c>
      <c r="I7" s="14">
        <v>45462</v>
      </c>
    </row>
    <row r="8" spans="1:10" s="2" customFormat="1" ht="82.8" x14ac:dyDescent="0.3">
      <c r="A8" s="89" t="s">
        <v>2109</v>
      </c>
      <c r="B8" s="89" t="s">
        <v>21</v>
      </c>
      <c r="C8" s="3" t="s">
        <v>124</v>
      </c>
      <c r="D8" s="3" t="s">
        <v>2110</v>
      </c>
      <c r="E8" s="3" t="s">
        <v>2111</v>
      </c>
      <c r="F8" s="1" t="s">
        <v>2112</v>
      </c>
      <c r="G8" s="88">
        <v>4005446</v>
      </c>
      <c r="H8" s="88">
        <v>57469.5</v>
      </c>
      <c r="I8" s="14">
        <v>45462</v>
      </c>
    </row>
    <row r="9" spans="1:10" s="118" customFormat="1" ht="75" customHeight="1" x14ac:dyDescent="0.3">
      <c r="A9" s="89" t="s">
        <v>2113</v>
      </c>
      <c r="B9" s="89" t="s">
        <v>41</v>
      </c>
      <c r="C9" s="89" t="s">
        <v>617</v>
      </c>
      <c r="D9" s="89" t="s">
        <v>2114</v>
      </c>
      <c r="E9" s="89" t="s">
        <v>2115</v>
      </c>
      <c r="F9" s="3" t="s">
        <v>2116</v>
      </c>
      <c r="G9" s="26">
        <v>6401744</v>
      </c>
      <c r="H9" s="26">
        <v>185502.28</v>
      </c>
      <c r="I9" s="167" t="s">
        <v>2117</v>
      </c>
    </row>
    <row r="10" spans="1:10" s="5" customFormat="1" ht="60" customHeight="1" x14ac:dyDescent="0.3">
      <c r="A10" s="3" t="s">
        <v>2118</v>
      </c>
      <c r="B10" s="3" t="s">
        <v>27</v>
      </c>
      <c r="C10" s="3" t="s">
        <v>109</v>
      </c>
      <c r="D10" s="3" t="s">
        <v>2119</v>
      </c>
      <c r="E10" s="3" t="s">
        <v>2120</v>
      </c>
      <c r="F10" s="1" t="s">
        <v>2121</v>
      </c>
      <c r="G10" s="26">
        <v>13000000</v>
      </c>
      <c r="H10" s="26">
        <v>225027.4</v>
      </c>
      <c r="I10" s="14">
        <v>45497</v>
      </c>
    </row>
    <row r="11" spans="1:10" s="2" customFormat="1" ht="60" customHeight="1" x14ac:dyDescent="0.3">
      <c r="A11" s="3" t="s">
        <v>2122</v>
      </c>
      <c r="B11" s="3" t="s">
        <v>27</v>
      </c>
      <c r="C11" s="3" t="s">
        <v>2123</v>
      </c>
      <c r="D11" s="3" t="s">
        <v>2124</v>
      </c>
      <c r="E11" s="3" t="s">
        <v>1769</v>
      </c>
      <c r="F11" s="1" t="s">
        <v>2125</v>
      </c>
      <c r="G11" s="26">
        <v>3000000</v>
      </c>
      <c r="H11" s="26">
        <v>26815.360000000001</v>
      </c>
      <c r="I11" s="14">
        <v>45497</v>
      </c>
    </row>
    <row r="12" spans="1:10" s="67" customFormat="1" ht="55.2" x14ac:dyDescent="0.3">
      <c r="A12" s="89" t="s">
        <v>2126</v>
      </c>
      <c r="B12" s="89" t="s">
        <v>27</v>
      </c>
      <c r="C12" s="89" t="s">
        <v>2127</v>
      </c>
      <c r="D12" s="3" t="s">
        <v>711</v>
      </c>
      <c r="E12" s="89" t="s">
        <v>2128</v>
      </c>
      <c r="F12" s="3" t="s">
        <v>2129</v>
      </c>
      <c r="G12" s="26">
        <v>4000000</v>
      </c>
      <c r="H12" s="26">
        <v>28166.65</v>
      </c>
      <c r="I12" s="14">
        <v>45544</v>
      </c>
      <c r="J12" s="2"/>
    </row>
    <row r="13" spans="1:10" s="5" customFormat="1" ht="69" x14ac:dyDescent="0.3">
      <c r="A13" s="3" t="s">
        <v>2130</v>
      </c>
      <c r="B13" s="3" t="s">
        <v>21</v>
      </c>
      <c r="C13" s="3" t="s">
        <v>22</v>
      </c>
      <c r="D13" s="174" t="s">
        <v>895</v>
      </c>
      <c r="E13" s="3" t="s">
        <v>896</v>
      </c>
      <c r="F13" s="3" t="s">
        <v>2131</v>
      </c>
      <c r="G13" s="26">
        <v>8468360</v>
      </c>
      <c r="H13" s="26">
        <v>142232.29999999999</v>
      </c>
      <c r="I13" s="14">
        <v>45544</v>
      </c>
      <c r="J13" s="2"/>
    </row>
    <row r="14" spans="1:10" s="2" customFormat="1" ht="58.2" customHeight="1" x14ac:dyDescent="0.3">
      <c r="A14" s="89" t="s">
        <v>2132</v>
      </c>
      <c r="B14" s="3" t="s">
        <v>66</v>
      </c>
      <c r="C14" s="3" t="s">
        <v>609</v>
      </c>
      <c r="D14" s="125" t="s">
        <v>464</v>
      </c>
      <c r="E14" s="3" t="s">
        <v>2133</v>
      </c>
      <c r="F14" s="1" t="s">
        <v>2134</v>
      </c>
      <c r="G14" s="26">
        <v>2000000</v>
      </c>
      <c r="H14" s="26">
        <v>45049.95</v>
      </c>
      <c r="I14" s="176">
        <v>45544</v>
      </c>
    </row>
    <row r="15" spans="1:10" s="67" customFormat="1" ht="55.2" x14ac:dyDescent="0.3">
      <c r="A15" s="89" t="s">
        <v>2135</v>
      </c>
      <c r="B15" s="89" t="s">
        <v>41</v>
      </c>
      <c r="C15" s="3" t="s">
        <v>753</v>
      </c>
      <c r="D15" s="3" t="s">
        <v>251</v>
      </c>
      <c r="E15" s="173" t="s">
        <v>754</v>
      </c>
      <c r="F15" s="3" t="s">
        <v>2136</v>
      </c>
      <c r="G15" s="26">
        <v>270000</v>
      </c>
      <c r="H15" s="26">
        <v>18968.400000000001</v>
      </c>
      <c r="I15" s="176">
        <v>45623</v>
      </c>
    </row>
    <row r="16" spans="1:10" s="67" customFormat="1" ht="74.400000000000006" customHeight="1" x14ac:dyDescent="0.3">
      <c r="A16" s="89" t="s">
        <v>2137</v>
      </c>
      <c r="B16" s="3" t="s">
        <v>66</v>
      </c>
      <c r="C16" s="89" t="s">
        <v>2138</v>
      </c>
      <c r="D16" s="3" t="s">
        <v>2139</v>
      </c>
      <c r="E16" s="3" t="s">
        <v>2140</v>
      </c>
      <c r="F16" s="1" t="s">
        <v>2141</v>
      </c>
      <c r="G16" s="26">
        <v>2069335</v>
      </c>
      <c r="H16" s="26">
        <v>30650.400000000001</v>
      </c>
      <c r="I16" s="176">
        <v>45637</v>
      </c>
    </row>
    <row r="17" spans="1:155" s="5" customFormat="1" ht="85.2" customHeight="1" x14ac:dyDescent="0.3">
      <c r="A17" s="115" t="s">
        <v>2142</v>
      </c>
      <c r="B17" s="3" t="s">
        <v>21</v>
      </c>
      <c r="C17" s="115" t="s">
        <v>22</v>
      </c>
      <c r="D17" s="189" t="s">
        <v>895</v>
      </c>
      <c r="E17" s="189" t="s">
        <v>896</v>
      </c>
      <c r="F17" s="115" t="s">
        <v>2143</v>
      </c>
      <c r="G17" s="26">
        <v>18500000</v>
      </c>
      <c r="H17" s="26">
        <v>291076.67</v>
      </c>
      <c r="I17" s="176">
        <v>45623</v>
      </c>
      <c r="J17" s="180"/>
      <c r="K17" s="181"/>
      <c r="L17" s="65"/>
      <c r="M17" s="182"/>
      <c r="N17" s="65"/>
      <c r="O17" s="65"/>
      <c r="P17" s="65"/>
      <c r="Q17" s="65"/>
      <c r="R17" s="181"/>
      <c r="S17" s="183"/>
      <c r="T17" s="182"/>
      <c r="U17" s="181"/>
      <c r="V17" s="181"/>
      <c r="W17" s="184"/>
      <c r="X17" s="185"/>
      <c r="Y17" s="182"/>
      <c r="Z17" s="181"/>
      <c r="AA17" s="65"/>
      <c r="AB17" s="65"/>
      <c r="AC17" s="65"/>
      <c r="AD17" s="65"/>
      <c r="AE17" s="65"/>
      <c r="AF17" s="65"/>
      <c r="AG17" s="65"/>
      <c r="AH17" s="65"/>
      <c r="AI17" s="65"/>
      <c r="AJ17" s="65"/>
      <c r="AK17" s="65"/>
      <c r="AL17" s="185"/>
      <c r="AM17" s="185"/>
      <c r="AN17" s="65"/>
      <c r="AO17" s="65"/>
      <c r="AP17" s="65"/>
      <c r="AQ17" s="65"/>
      <c r="AR17" s="65"/>
      <c r="AS17" s="181"/>
      <c r="AT17" s="65"/>
      <c r="AU17" s="65"/>
      <c r="AV17" s="65"/>
      <c r="AW17" s="65"/>
      <c r="AX17" s="181"/>
      <c r="AY17" s="65"/>
      <c r="AZ17" s="65"/>
      <c r="BA17" s="181"/>
      <c r="BB17" s="65"/>
      <c r="BC17" s="65"/>
      <c r="BD17" s="65"/>
      <c r="BE17" s="65"/>
      <c r="BF17" s="181"/>
      <c r="BG17" s="65"/>
      <c r="BH17" s="65"/>
      <c r="BI17" s="65"/>
      <c r="BJ17" s="65"/>
      <c r="BK17" s="65"/>
      <c r="BL17" s="65"/>
      <c r="BM17" s="65"/>
      <c r="BN17" s="65"/>
      <c r="BO17" s="65"/>
      <c r="BP17" s="65"/>
      <c r="BQ17" s="182"/>
      <c r="BR17" s="65"/>
      <c r="BS17" s="65"/>
      <c r="BT17" s="65"/>
      <c r="BU17" s="65"/>
      <c r="BV17" s="181"/>
      <c r="BW17" s="65"/>
      <c r="BX17" s="65"/>
      <c r="BY17" s="65"/>
      <c r="BZ17" s="65"/>
      <c r="CA17" s="182"/>
      <c r="CB17" s="182"/>
      <c r="CC17" s="65"/>
      <c r="CD17" s="65"/>
      <c r="CE17" s="65"/>
      <c r="CF17" s="65"/>
      <c r="CG17" s="67"/>
      <c r="CH17" s="67"/>
      <c r="CI17" s="67"/>
      <c r="CJ17" s="67"/>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5"/>
      <c r="DV17" s="65"/>
      <c r="DW17" s="65"/>
      <c r="DX17" s="65"/>
      <c r="DY17" s="65"/>
      <c r="DZ17" s="65"/>
      <c r="EA17" s="65"/>
      <c r="EB17" s="65"/>
      <c r="EC17" s="65"/>
      <c r="ED17" s="65"/>
      <c r="EE17" s="65"/>
      <c r="EF17" s="65"/>
      <c r="EG17" s="65"/>
      <c r="EH17" s="65"/>
      <c r="EI17" s="65"/>
      <c r="EJ17" s="65"/>
      <c r="EK17" s="65"/>
      <c r="EL17" s="65"/>
      <c r="EM17" s="65"/>
      <c r="EN17" s="65"/>
      <c r="EO17" s="65"/>
      <c r="EP17" s="65"/>
      <c r="EQ17" s="65"/>
      <c r="ER17" s="65"/>
      <c r="ES17" s="65"/>
      <c r="ET17" s="65"/>
      <c r="EU17" s="65"/>
      <c r="EV17" s="65"/>
      <c r="EW17" s="65"/>
      <c r="EX17" s="65"/>
      <c r="EY17" s="65"/>
    </row>
    <row r="18" spans="1:155" s="188" customFormat="1" ht="55.2" x14ac:dyDescent="0.3">
      <c r="A18" s="187" t="s">
        <v>2144</v>
      </c>
      <c r="B18" s="3" t="s">
        <v>66</v>
      </c>
      <c r="C18" s="186" t="s">
        <v>240</v>
      </c>
      <c r="D18" s="178" t="s">
        <v>2145</v>
      </c>
      <c r="E18" s="178" t="s">
        <v>2146</v>
      </c>
      <c r="F18" s="186" t="s">
        <v>2147</v>
      </c>
      <c r="G18" s="26">
        <v>3300000</v>
      </c>
      <c r="H18" s="26">
        <v>63281.31</v>
      </c>
      <c r="I18" s="176">
        <v>45623</v>
      </c>
    </row>
    <row r="19" spans="1:155" s="67" customFormat="1" ht="69" x14ac:dyDescent="0.3">
      <c r="A19" s="89" t="s">
        <v>2148</v>
      </c>
      <c r="B19" s="89" t="s">
        <v>34</v>
      </c>
      <c r="C19" s="3" t="s">
        <v>2149</v>
      </c>
      <c r="D19" s="3" t="s">
        <v>2150</v>
      </c>
      <c r="E19" s="3" t="s">
        <v>2151</v>
      </c>
      <c r="F19" s="3" t="s">
        <v>2152</v>
      </c>
      <c r="G19" s="26">
        <v>6957563.1299999999</v>
      </c>
      <c r="H19" s="26">
        <v>136665.9</v>
      </c>
      <c r="I19" s="176">
        <v>45637</v>
      </c>
    </row>
    <row r="20" spans="1:155" s="188" customFormat="1" ht="59.4" customHeight="1" x14ac:dyDescent="0.3">
      <c r="A20" s="187" t="s">
        <v>2153</v>
      </c>
      <c r="B20" s="3" t="s">
        <v>27</v>
      </c>
      <c r="C20" s="186" t="s">
        <v>2154</v>
      </c>
      <c r="D20" s="178" t="s">
        <v>2155</v>
      </c>
      <c r="E20" s="178" t="s">
        <v>2156</v>
      </c>
      <c r="F20" s="178" t="s">
        <v>2157</v>
      </c>
      <c r="G20" s="26">
        <v>2600000</v>
      </c>
      <c r="H20" s="26">
        <v>63331.69</v>
      </c>
      <c r="I20" s="176">
        <v>45637</v>
      </c>
    </row>
    <row r="21" spans="1:155" s="67" customFormat="1" ht="69.599999999999994" customHeight="1" x14ac:dyDescent="0.3">
      <c r="A21" s="89" t="s">
        <v>2158</v>
      </c>
      <c r="B21" s="3" t="s">
        <v>66</v>
      </c>
      <c r="C21" s="3" t="s">
        <v>2159</v>
      </c>
      <c r="D21" s="3" t="s">
        <v>571</v>
      </c>
      <c r="E21" s="3" t="s">
        <v>2160</v>
      </c>
      <c r="F21" s="3" t="s">
        <v>2161</v>
      </c>
      <c r="G21" s="26">
        <v>5452000</v>
      </c>
      <c r="H21" s="26">
        <v>128932.45</v>
      </c>
      <c r="I21" s="176">
        <v>45642</v>
      </c>
    </row>
    <row r="22" spans="1:155" s="2" customFormat="1" ht="46.2" customHeight="1" x14ac:dyDescent="0.3">
      <c r="A22" s="3" t="s">
        <v>2162</v>
      </c>
      <c r="B22" s="3" t="s">
        <v>21</v>
      </c>
      <c r="C22" s="1" t="s">
        <v>2163</v>
      </c>
      <c r="D22" s="121" t="s">
        <v>549</v>
      </c>
      <c r="E22" s="1" t="s">
        <v>2164</v>
      </c>
      <c r="F22" s="190" t="s">
        <v>2165</v>
      </c>
      <c r="G22" s="26">
        <v>9623748.4299999997</v>
      </c>
      <c r="H22" s="26">
        <v>103445.1</v>
      </c>
      <c r="I22" s="14">
        <v>45643</v>
      </c>
    </row>
    <row r="23" spans="1:155" s="67" customFormat="1" ht="55.2" x14ac:dyDescent="0.3">
      <c r="A23" s="3" t="s">
        <v>2166</v>
      </c>
      <c r="B23" s="3" t="s">
        <v>66</v>
      </c>
      <c r="C23" s="3" t="s">
        <v>463</v>
      </c>
      <c r="D23" s="3" t="s">
        <v>464</v>
      </c>
      <c r="E23" s="173" t="s">
        <v>580</v>
      </c>
      <c r="F23" s="3" t="s">
        <v>2167</v>
      </c>
      <c r="G23" s="26">
        <v>7000000</v>
      </c>
      <c r="H23" s="26">
        <v>155972.20000000001</v>
      </c>
      <c r="I23" s="14">
        <v>45643</v>
      </c>
      <c r="J23" s="2"/>
    </row>
    <row r="24" spans="1:155" s="5" customFormat="1" ht="58.95" customHeight="1" x14ac:dyDescent="0.3">
      <c r="A24" s="3" t="s">
        <v>2168</v>
      </c>
      <c r="B24" s="3" t="s">
        <v>21</v>
      </c>
      <c r="C24" s="3" t="s">
        <v>668</v>
      </c>
      <c r="D24" s="174" t="s">
        <v>2169</v>
      </c>
      <c r="E24" s="3" t="s">
        <v>2170</v>
      </c>
      <c r="F24" s="3" t="s">
        <v>2171</v>
      </c>
      <c r="G24" s="26">
        <v>5496875</v>
      </c>
      <c r="H24" s="26">
        <v>88119.9</v>
      </c>
      <c r="I24" s="14">
        <v>45643</v>
      </c>
      <c r="J24" s="180"/>
      <c r="K24" s="182"/>
      <c r="L24" s="65"/>
      <c r="M24" s="65"/>
      <c r="N24" s="65"/>
      <c r="O24" s="65"/>
      <c r="P24" s="181"/>
      <c r="Q24" s="183"/>
      <c r="R24" s="182"/>
      <c r="S24" s="181"/>
      <c r="T24" s="181"/>
      <c r="U24" s="184"/>
      <c r="V24" s="185"/>
      <c r="W24" s="182"/>
      <c r="X24" s="181"/>
      <c r="Y24" s="65"/>
      <c r="Z24" s="65"/>
      <c r="AA24" s="65"/>
      <c r="AB24" s="65"/>
      <c r="AC24" s="65"/>
      <c r="AD24" s="65"/>
      <c r="AE24" s="65"/>
      <c r="AF24" s="65"/>
      <c r="AG24" s="65"/>
      <c r="AH24" s="65"/>
      <c r="AI24" s="65"/>
      <c r="AJ24" s="185"/>
      <c r="AK24" s="185"/>
      <c r="AL24" s="65"/>
      <c r="AM24" s="65"/>
      <c r="AN24" s="65"/>
      <c r="AO24" s="65"/>
      <c r="AP24" s="65"/>
      <c r="AQ24" s="181"/>
      <c r="AR24" s="65"/>
      <c r="AS24" s="65"/>
      <c r="AT24" s="65"/>
      <c r="AU24" s="65"/>
      <c r="AV24" s="181"/>
      <c r="AW24" s="65"/>
      <c r="AX24" s="65"/>
      <c r="AY24" s="181"/>
      <c r="AZ24" s="65"/>
      <c r="BA24" s="65"/>
      <c r="BB24" s="65"/>
      <c r="BC24" s="65"/>
      <c r="BD24" s="181"/>
      <c r="BE24" s="65"/>
      <c r="BF24" s="65"/>
      <c r="BG24" s="65"/>
      <c r="BH24" s="65"/>
      <c r="BI24" s="65"/>
      <c r="BJ24" s="65"/>
      <c r="BK24" s="65"/>
      <c r="BL24" s="65"/>
      <c r="BM24" s="65"/>
      <c r="BN24" s="65"/>
      <c r="BO24" s="182"/>
      <c r="BP24" s="65"/>
      <c r="BQ24" s="65"/>
      <c r="BR24" s="65"/>
      <c r="BS24" s="65"/>
      <c r="BT24" s="181"/>
      <c r="BU24" s="65"/>
      <c r="BV24" s="65"/>
      <c r="BW24" s="65"/>
      <c r="BX24" s="65"/>
      <c r="BY24" s="182"/>
      <c r="BZ24" s="182"/>
      <c r="CA24" s="65"/>
      <c r="CB24" s="65"/>
      <c r="CC24" s="65"/>
      <c r="CD24" s="65"/>
      <c r="CE24" s="67"/>
      <c r="CF24" s="67"/>
      <c r="CG24" s="67"/>
      <c r="CH24" s="67"/>
      <c r="CI24" s="65"/>
      <c r="CJ24" s="65"/>
      <c r="CK24" s="65"/>
      <c r="CL24" s="65"/>
      <c r="CM24" s="65"/>
      <c r="CN24" s="65"/>
      <c r="CO24" s="65"/>
      <c r="CP24" s="65"/>
      <c r="CQ24" s="65"/>
      <c r="CR24" s="65"/>
      <c r="CS24" s="65"/>
      <c r="CT24" s="65"/>
      <c r="CU24" s="65"/>
      <c r="CV24" s="65"/>
      <c r="CW24" s="65"/>
      <c r="CX24" s="65"/>
      <c r="CY24" s="65"/>
      <c r="CZ24" s="65"/>
      <c r="DA24" s="65"/>
      <c r="DB24" s="65"/>
      <c r="DC24" s="65"/>
      <c r="DD24" s="65"/>
      <c r="DE24" s="65"/>
      <c r="DF24" s="65"/>
      <c r="DG24" s="65"/>
      <c r="DH24" s="65"/>
      <c r="DI24" s="65"/>
      <c r="DJ24" s="65"/>
      <c r="DK24" s="65"/>
      <c r="DL24" s="65"/>
      <c r="DM24" s="65"/>
      <c r="DN24" s="65"/>
      <c r="DO24" s="65"/>
      <c r="DP24" s="65"/>
      <c r="DQ24" s="65"/>
      <c r="DR24" s="65"/>
      <c r="DS24" s="65"/>
      <c r="DT24" s="65"/>
      <c r="DU24" s="65"/>
      <c r="DV24" s="65"/>
      <c r="DW24" s="65"/>
      <c r="DX24" s="65"/>
      <c r="DY24" s="65"/>
      <c r="DZ24" s="65"/>
      <c r="EA24" s="65"/>
      <c r="EB24" s="65"/>
      <c r="EC24" s="65"/>
      <c r="ED24" s="65"/>
      <c r="EE24" s="65"/>
      <c r="EF24" s="65"/>
      <c r="EG24" s="65"/>
      <c r="EH24" s="65"/>
      <c r="EI24" s="65"/>
      <c r="EJ24" s="65"/>
      <c r="EK24" s="65"/>
      <c r="EL24" s="65"/>
      <c r="EM24" s="65"/>
      <c r="EN24" s="65"/>
      <c r="EO24" s="65"/>
      <c r="EP24" s="65"/>
      <c r="EQ24" s="65"/>
      <c r="ER24" s="65"/>
      <c r="ES24" s="65"/>
      <c r="ET24" s="65"/>
      <c r="EU24" s="65"/>
      <c r="EV24" s="65"/>
      <c r="EW24" s="65"/>
    </row>
    <row r="25" spans="1:155" s="11" customFormat="1" ht="15.6" x14ac:dyDescent="0.3">
      <c r="A25" s="2"/>
      <c r="B25" s="2"/>
      <c r="C25" s="2"/>
      <c r="D25" s="2"/>
      <c r="E25" s="2"/>
      <c r="F25" s="37" t="s">
        <v>621</v>
      </c>
      <c r="G25" s="78"/>
      <c r="H25" s="33">
        <f>SUM(H4:H24)</f>
        <v>2066992.2899999998</v>
      </c>
    </row>
    <row r="26" spans="1:155" s="11" customFormat="1" ht="13.8" x14ac:dyDescent="0.3">
      <c r="A26" s="2"/>
      <c r="B26" s="2"/>
      <c r="E26" s="2"/>
      <c r="G26" s="79"/>
    </row>
    <row r="27" spans="1:155" s="2" customFormat="1" ht="13.8" x14ac:dyDescent="0.3">
      <c r="B27" s="286" t="s">
        <v>622</v>
      </c>
      <c r="C27" s="287"/>
      <c r="E27" s="8"/>
      <c r="F27" s="16"/>
      <c r="G27" s="80"/>
      <c r="H27" s="80"/>
    </row>
    <row r="28" spans="1:155" s="2" customFormat="1" ht="13.8" x14ac:dyDescent="0.3">
      <c r="B28" s="30" t="s">
        <v>66</v>
      </c>
      <c r="C28" s="31">
        <f>SUMIF($B$4:$B$26,B28,$H$4:$H$26)</f>
        <v>423886.31</v>
      </c>
      <c r="E28" s="8"/>
      <c r="F28" s="8"/>
      <c r="G28" s="8"/>
      <c r="H28" s="8"/>
    </row>
    <row r="29" spans="1:155" s="2" customFormat="1" ht="13.8" x14ac:dyDescent="0.3">
      <c r="B29" s="30" t="s">
        <v>41</v>
      </c>
      <c r="C29" s="31">
        <f>SUMIF($B$4:$B$26,B29,$H$4:$H$26)</f>
        <v>204470.68</v>
      </c>
      <c r="E29" s="8"/>
      <c r="F29" s="8"/>
      <c r="G29" s="8"/>
      <c r="H29" s="8"/>
    </row>
    <row r="30" spans="1:155" s="2" customFormat="1" ht="13.8" x14ac:dyDescent="0.3">
      <c r="B30" s="30" t="s">
        <v>21</v>
      </c>
      <c r="C30" s="31">
        <f>SUMIF($B$4:$B$26,B30,$H$4:$H$26)</f>
        <v>803652.76</v>
      </c>
      <c r="E30" s="8"/>
      <c r="F30" s="8"/>
      <c r="G30" s="8"/>
      <c r="H30" s="8"/>
    </row>
    <row r="31" spans="1:155" s="2" customFormat="1" ht="13.8" x14ac:dyDescent="0.3">
      <c r="B31" s="30" t="s">
        <v>34</v>
      </c>
      <c r="C31" s="31">
        <f>SUMIF($B$4:$B$26,B31,$H$4:$H$26)</f>
        <v>291641.43999999994</v>
      </c>
      <c r="E31" s="8"/>
      <c r="F31" s="8"/>
      <c r="G31" s="8"/>
      <c r="H31" s="8"/>
    </row>
    <row r="32" spans="1:155" s="2" customFormat="1" x14ac:dyDescent="0.3">
      <c r="B32" s="30" t="s">
        <v>27</v>
      </c>
      <c r="C32" s="31">
        <f>SUMIF($B$4:$B$26,B32,$H$4:$H$26)</f>
        <v>343341.10000000003</v>
      </c>
      <c r="E32" s="8"/>
      <c r="F32" s="8"/>
      <c r="G32" s="8"/>
      <c r="H32" s="4"/>
    </row>
    <row r="33" spans="1:9" s="2" customFormat="1" x14ac:dyDescent="0.3">
      <c r="B33" s="35" t="s">
        <v>629</v>
      </c>
      <c r="C33" s="34">
        <f>SUM(C28:C32)</f>
        <v>2066992.29</v>
      </c>
      <c r="E33" s="8"/>
      <c r="F33" s="10"/>
      <c r="G33" s="81"/>
      <c r="H33" s="4"/>
    </row>
    <row r="34" spans="1:9" s="2" customFormat="1" x14ac:dyDescent="0.3">
      <c r="B34" s="22"/>
      <c r="C34" s="24"/>
      <c r="E34" s="8"/>
      <c r="F34" s="16"/>
      <c r="G34" s="80"/>
    </row>
    <row r="35" spans="1:9" s="2" customFormat="1" ht="13.8" x14ac:dyDescent="0.3">
      <c r="B35" s="29" t="s">
        <v>14</v>
      </c>
      <c r="C35" s="31">
        <f>SUMIF($B$4:$B$26,B35,$H$4:$H$26)</f>
        <v>0</v>
      </c>
      <c r="E35" s="8"/>
      <c r="F35" s="16"/>
      <c r="G35" s="80"/>
    </row>
    <row r="36" spans="1:9" x14ac:dyDescent="0.3">
      <c r="A36" s="2"/>
      <c r="B36" s="29" t="s">
        <v>630</v>
      </c>
      <c r="C36" s="36">
        <f>SUM(C35,C33)</f>
        <v>2066992.29</v>
      </c>
      <c r="D36" s="2"/>
      <c r="E36" s="8"/>
      <c r="F36" s="16"/>
      <c r="G36" s="80"/>
      <c r="H36" s="4"/>
      <c r="I36" s="4"/>
    </row>
    <row r="37" spans="1:9" x14ac:dyDescent="0.3">
      <c r="B37" s="4"/>
      <c r="E37" s="9"/>
      <c r="F37" s="10"/>
      <c r="G37" s="81"/>
      <c r="H37" s="4"/>
      <c r="I37" s="4"/>
    </row>
  </sheetData>
  <autoFilter ref="A3:I3" xr:uid="{F07DE385-2592-4751-8D1E-6D024BFBA824}"/>
  <mergeCells count="3">
    <mergeCell ref="A1:I1"/>
    <mergeCell ref="A2:I2"/>
    <mergeCell ref="B27:C27"/>
  </mergeCells>
  <phoneticPr fontId="47" type="noConversion"/>
  <pageMargins left="0.31496062992125984" right="0.31496062992125984" top="0.35433070866141736" bottom="0.35433070866141736"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D7D14-3EA4-4AA5-A6C4-2DA2B58752EE}">
  <sheetPr codeName="Blad5">
    <pageSetUpPr fitToPage="1"/>
  </sheetPr>
  <dimension ref="A1:XAY49"/>
  <sheetViews>
    <sheetView zoomScaleNormal="100" workbookViewId="0">
      <pane xSplit="1" ySplit="1" topLeftCell="B2" activePane="bottomRight" state="frozen"/>
      <selection pane="topRight" activeCell="B1" sqref="B1"/>
      <selection pane="bottomLeft" activeCell="A2" sqref="A2"/>
      <selection pane="bottomRight" activeCell="G7" sqref="G7"/>
    </sheetView>
  </sheetViews>
  <sheetFormatPr defaultColWidth="8.88671875" defaultRowHeight="14.4" x14ac:dyDescent="0.3"/>
  <cols>
    <col min="1" max="1" width="14.33203125" style="47" customWidth="1"/>
    <col min="2" max="2" width="16.44140625" style="6" customWidth="1"/>
    <col min="3" max="3" width="13.44140625" style="4" customWidth="1"/>
    <col min="4" max="4" width="9.33203125" style="4" customWidth="1"/>
    <col min="5" max="6" width="23.109375" style="4" customWidth="1"/>
    <col min="7" max="7" width="47.6640625" style="4" customWidth="1"/>
    <col min="8" max="8" width="27.6640625" style="77" customWidth="1"/>
    <col min="9" max="9" width="16.5546875" style="9" customWidth="1"/>
    <col min="10" max="10" width="13.44140625" style="56" customWidth="1"/>
    <col min="11" max="11" width="9.88671875" style="4" bestFit="1" customWidth="1"/>
    <col min="12" max="13" width="10.6640625" style="4" bestFit="1" customWidth="1"/>
    <col min="14" max="14" width="10.5546875" style="4" bestFit="1" customWidth="1"/>
    <col min="15" max="16384" width="8.88671875" style="4"/>
  </cols>
  <sheetData>
    <row r="1" spans="1:16275" ht="23.4" customHeight="1" x14ac:dyDescent="0.3">
      <c r="A1" s="283" t="s">
        <v>2172</v>
      </c>
      <c r="B1" s="284"/>
      <c r="C1" s="284"/>
      <c r="D1" s="284"/>
      <c r="E1" s="284"/>
      <c r="F1" s="284"/>
      <c r="G1" s="284"/>
      <c r="H1" s="284"/>
      <c r="I1" s="284"/>
      <c r="J1" s="285"/>
    </row>
    <row r="2" spans="1:16275" ht="81.599999999999994" customHeight="1" x14ac:dyDescent="0.3">
      <c r="A2" s="294" t="s">
        <v>2173</v>
      </c>
      <c r="B2" s="294"/>
      <c r="C2" s="294"/>
      <c r="D2" s="294"/>
      <c r="E2" s="294"/>
      <c r="F2" s="294"/>
      <c r="G2" s="294"/>
      <c r="H2" s="294"/>
      <c r="I2" s="294"/>
      <c r="J2" s="294"/>
    </row>
    <row r="3" spans="1:16275" s="5" customFormat="1" ht="58.95" customHeight="1" x14ac:dyDescent="0.3">
      <c r="A3" s="50" t="s">
        <v>4</v>
      </c>
      <c r="B3" s="40" t="s">
        <v>5</v>
      </c>
      <c r="C3" s="40" t="s">
        <v>633</v>
      </c>
      <c r="D3" s="40" t="s">
        <v>2174</v>
      </c>
      <c r="E3" s="40" t="s">
        <v>7</v>
      </c>
      <c r="F3" s="40" t="s">
        <v>8</v>
      </c>
      <c r="G3" s="40" t="s">
        <v>9</v>
      </c>
      <c r="H3" s="71" t="s">
        <v>2092</v>
      </c>
      <c r="I3" s="41" t="s">
        <v>2175</v>
      </c>
      <c r="J3" s="54" t="s">
        <v>11</v>
      </c>
    </row>
    <row r="4" spans="1:16275" s="5" customFormat="1" ht="41.4" x14ac:dyDescent="0.3">
      <c r="A4" s="3" t="s">
        <v>2176</v>
      </c>
      <c r="B4" s="3" t="s">
        <v>34</v>
      </c>
      <c r="C4" s="3" t="s">
        <v>2177</v>
      </c>
      <c r="D4" s="3" t="s">
        <v>2178</v>
      </c>
      <c r="E4" s="3" t="s">
        <v>2179</v>
      </c>
      <c r="F4" s="3" t="s">
        <v>2180</v>
      </c>
      <c r="G4" s="3" t="s">
        <v>2181</v>
      </c>
      <c r="H4" s="26">
        <v>165000000</v>
      </c>
      <c r="I4" s="26">
        <v>4636664.8</v>
      </c>
      <c r="J4" s="114" t="s">
        <v>2182</v>
      </c>
    </row>
    <row r="5" spans="1:16275" s="118" customFormat="1" ht="57" customHeight="1" x14ac:dyDescent="0.3">
      <c r="A5" s="120" t="s">
        <v>2183</v>
      </c>
      <c r="B5" s="120" t="s">
        <v>27</v>
      </c>
      <c r="C5" s="121" t="s">
        <v>109</v>
      </c>
      <c r="D5" s="121" t="s">
        <v>2184</v>
      </c>
      <c r="E5" s="121" t="s">
        <v>847</v>
      </c>
      <c r="F5" s="121" t="s">
        <v>2185</v>
      </c>
      <c r="G5" s="120" t="s">
        <v>2186</v>
      </c>
      <c r="H5" s="88">
        <v>30861674</v>
      </c>
      <c r="I5" s="88">
        <v>928902.44</v>
      </c>
      <c r="J5" s="14">
        <v>45358</v>
      </c>
    </row>
    <row r="6" spans="1:16275" s="118" customFormat="1" ht="55.2" x14ac:dyDescent="0.3">
      <c r="A6" s="3" t="s">
        <v>2187</v>
      </c>
      <c r="B6" s="3" t="s">
        <v>41</v>
      </c>
      <c r="C6" s="3" t="s">
        <v>60</v>
      </c>
      <c r="D6" s="3" t="s">
        <v>2178</v>
      </c>
      <c r="E6" s="3" t="s">
        <v>2188</v>
      </c>
      <c r="F6" s="3" t="s">
        <v>2189</v>
      </c>
      <c r="G6" s="3" t="s">
        <v>2190</v>
      </c>
      <c r="H6" s="26">
        <v>907846985</v>
      </c>
      <c r="I6" s="26">
        <v>16921737.800000001</v>
      </c>
      <c r="J6" s="114" t="s">
        <v>2191</v>
      </c>
    </row>
    <row r="7" spans="1:16275" s="67" customFormat="1" ht="69" x14ac:dyDescent="0.3">
      <c r="A7" s="126" t="s">
        <v>2192</v>
      </c>
      <c r="B7" s="126" t="s">
        <v>66</v>
      </c>
      <c r="C7" s="125" t="s">
        <v>2193</v>
      </c>
      <c r="D7" s="3" t="s">
        <v>2178</v>
      </c>
      <c r="E7" s="127" t="s">
        <v>2194</v>
      </c>
      <c r="F7" s="125" t="s">
        <v>2195</v>
      </c>
      <c r="G7" s="3" t="s">
        <v>2196</v>
      </c>
      <c r="H7" s="26">
        <v>36588013</v>
      </c>
      <c r="I7" s="26">
        <v>1148937.19</v>
      </c>
      <c r="J7" s="14">
        <v>45398</v>
      </c>
    </row>
    <row r="8" spans="1:16275" s="118" customFormat="1" ht="54.6" customHeight="1" x14ac:dyDescent="0.3">
      <c r="A8" s="116" t="s">
        <v>2197</v>
      </c>
      <c r="B8" s="120" t="s">
        <v>27</v>
      </c>
      <c r="C8" s="3" t="s">
        <v>323</v>
      </c>
      <c r="D8" s="121" t="s">
        <v>2184</v>
      </c>
      <c r="E8" s="3" t="s">
        <v>847</v>
      </c>
      <c r="F8" s="3" t="s">
        <v>2198</v>
      </c>
      <c r="G8" s="3" t="s">
        <v>2199</v>
      </c>
      <c r="H8" s="26">
        <v>26000000</v>
      </c>
      <c r="I8" s="26">
        <v>866527.17</v>
      </c>
      <c r="J8" s="114" t="s">
        <v>2200</v>
      </c>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c r="AMA8" s="2"/>
      <c r="AMB8" s="2"/>
      <c r="AMC8" s="2"/>
      <c r="AMD8" s="2"/>
      <c r="AME8" s="2"/>
      <c r="AMF8" s="2"/>
      <c r="AMG8" s="2"/>
      <c r="AMH8" s="2"/>
      <c r="AMI8" s="2"/>
      <c r="AMJ8" s="2"/>
      <c r="AMK8" s="2"/>
      <c r="AML8" s="2"/>
      <c r="AMM8" s="2"/>
      <c r="AMN8" s="2"/>
      <c r="AMO8" s="2"/>
      <c r="AMP8" s="2"/>
      <c r="AMQ8" s="2"/>
      <c r="AMR8" s="2"/>
      <c r="AMS8" s="2"/>
      <c r="AMT8" s="2"/>
      <c r="AMU8" s="2"/>
      <c r="AMV8" s="2"/>
      <c r="AMW8" s="2"/>
      <c r="AMX8" s="2"/>
      <c r="AMY8" s="2"/>
      <c r="AMZ8" s="2"/>
      <c r="ANA8" s="2"/>
      <c r="ANB8" s="2"/>
      <c r="ANC8" s="2"/>
      <c r="AND8" s="2"/>
      <c r="ANE8" s="2"/>
      <c r="ANF8" s="2"/>
      <c r="ANG8" s="2"/>
      <c r="ANH8" s="2"/>
      <c r="ANI8" s="2"/>
      <c r="ANJ8" s="2"/>
      <c r="ANK8" s="2"/>
      <c r="ANL8" s="2"/>
      <c r="ANM8" s="2"/>
      <c r="ANN8" s="2"/>
      <c r="ANO8" s="2"/>
      <c r="ANP8" s="2"/>
      <c r="ANQ8" s="2"/>
      <c r="ANR8" s="2"/>
      <c r="ANS8" s="2"/>
      <c r="ANT8" s="2"/>
      <c r="ANU8" s="2"/>
      <c r="ANV8" s="2"/>
      <c r="ANW8" s="2"/>
      <c r="ANX8" s="2"/>
      <c r="ANY8" s="2"/>
      <c r="ANZ8" s="2"/>
      <c r="AOA8" s="2"/>
      <c r="AOB8" s="2"/>
      <c r="AOC8" s="2"/>
      <c r="AOD8" s="2"/>
      <c r="AOE8" s="2"/>
      <c r="AOF8" s="2"/>
      <c r="AOG8" s="2"/>
      <c r="AOH8" s="2"/>
      <c r="AOI8" s="2"/>
      <c r="AOJ8" s="2"/>
      <c r="AOK8" s="2"/>
      <c r="AOL8" s="2"/>
      <c r="AOM8" s="2"/>
      <c r="AON8" s="2"/>
      <c r="AOO8" s="2"/>
      <c r="AOP8" s="2"/>
      <c r="AOQ8" s="2"/>
      <c r="AOR8" s="2"/>
      <c r="AOS8" s="2"/>
      <c r="AOT8" s="2"/>
      <c r="AOU8" s="2"/>
      <c r="AOV8" s="2"/>
      <c r="AOW8" s="2"/>
      <c r="AOX8" s="2"/>
      <c r="AOY8" s="2"/>
      <c r="AOZ8" s="2"/>
      <c r="APA8" s="2"/>
      <c r="APB8" s="2"/>
      <c r="APC8" s="2"/>
      <c r="APD8" s="2"/>
      <c r="APE8" s="2"/>
      <c r="APF8" s="2"/>
      <c r="APG8" s="2"/>
      <c r="APH8" s="2"/>
      <c r="API8" s="2"/>
      <c r="APJ8" s="2"/>
      <c r="APK8" s="2"/>
      <c r="APL8" s="2"/>
      <c r="APM8" s="2"/>
      <c r="APN8" s="2"/>
      <c r="APO8" s="2"/>
      <c r="APP8" s="2"/>
      <c r="APQ8" s="2"/>
      <c r="APR8" s="2"/>
      <c r="APS8" s="2"/>
      <c r="APT8" s="2"/>
      <c r="APU8" s="2"/>
      <c r="APV8" s="2"/>
      <c r="APW8" s="2"/>
      <c r="APX8" s="2"/>
      <c r="APY8" s="2"/>
      <c r="APZ8" s="2"/>
      <c r="AQA8" s="2"/>
      <c r="AQB8" s="2"/>
      <c r="AQC8" s="2"/>
      <c r="AQD8" s="2"/>
      <c r="AQE8" s="2"/>
      <c r="AQF8" s="2"/>
      <c r="AQG8" s="2"/>
      <c r="AQH8" s="2"/>
      <c r="AQI8" s="2"/>
      <c r="AQJ8" s="2"/>
      <c r="AQK8" s="2"/>
      <c r="AQL8" s="2"/>
      <c r="AQM8" s="2"/>
      <c r="AQN8" s="2"/>
      <c r="AQO8" s="2"/>
      <c r="AQP8" s="2"/>
      <c r="AQQ8" s="2"/>
      <c r="AQR8" s="2"/>
      <c r="AQS8" s="2"/>
      <c r="AQT8" s="2"/>
      <c r="AQU8" s="2"/>
      <c r="AQV8" s="2"/>
      <c r="AQW8" s="2"/>
      <c r="AQX8" s="2"/>
      <c r="AQY8" s="2"/>
      <c r="AQZ8" s="2"/>
      <c r="ARA8" s="2"/>
      <c r="ARB8" s="2"/>
      <c r="ARC8" s="2"/>
      <c r="ARD8" s="2"/>
      <c r="ARE8" s="2"/>
      <c r="ARF8" s="2"/>
      <c r="ARG8" s="2"/>
      <c r="ARH8" s="2"/>
      <c r="ARI8" s="2"/>
      <c r="ARJ8" s="2"/>
      <c r="ARK8" s="2"/>
      <c r="ARL8" s="2"/>
      <c r="ARM8" s="2"/>
      <c r="ARN8" s="2"/>
      <c r="ARO8" s="2"/>
      <c r="ARP8" s="2"/>
      <c r="ARQ8" s="2"/>
      <c r="ARR8" s="2"/>
      <c r="ARS8" s="2"/>
      <c r="ART8" s="2"/>
      <c r="ARU8" s="2"/>
      <c r="ARV8" s="2"/>
      <c r="ARW8" s="2"/>
      <c r="ARX8" s="2"/>
      <c r="ARY8" s="2"/>
      <c r="ARZ8" s="2"/>
      <c r="ASA8" s="2"/>
      <c r="ASB8" s="2"/>
      <c r="ASC8" s="2"/>
      <c r="ASD8" s="2"/>
      <c r="ASE8" s="2"/>
      <c r="ASF8" s="2"/>
      <c r="ASG8" s="2"/>
      <c r="ASH8" s="2"/>
      <c r="ASI8" s="2"/>
      <c r="ASJ8" s="2"/>
      <c r="ASK8" s="2"/>
      <c r="ASL8" s="2"/>
      <c r="ASM8" s="2"/>
      <c r="ASN8" s="2"/>
      <c r="ASO8" s="2"/>
      <c r="ASP8" s="2"/>
      <c r="ASQ8" s="2"/>
      <c r="ASR8" s="2"/>
      <c r="ASS8" s="2"/>
      <c r="AST8" s="2"/>
      <c r="ASU8" s="2"/>
      <c r="ASV8" s="2"/>
      <c r="ASW8" s="2"/>
      <c r="ASX8" s="2"/>
      <c r="ASY8" s="2"/>
      <c r="ASZ8" s="2"/>
      <c r="ATA8" s="2"/>
      <c r="ATB8" s="2"/>
      <c r="ATC8" s="2"/>
      <c r="ATD8" s="2"/>
      <c r="ATE8" s="2"/>
      <c r="ATF8" s="2"/>
      <c r="ATG8" s="2"/>
      <c r="ATH8" s="2"/>
      <c r="ATI8" s="2"/>
      <c r="ATJ8" s="2"/>
      <c r="ATK8" s="2"/>
      <c r="ATL8" s="2"/>
      <c r="ATM8" s="2"/>
      <c r="ATN8" s="2"/>
      <c r="ATO8" s="2"/>
      <c r="ATP8" s="2"/>
      <c r="ATQ8" s="2"/>
      <c r="ATR8" s="2"/>
      <c r="ATS8" s="2"/>
      <c r="ATT8" s="2"/>
      <c r="ATU8" s="2"/>
      <c r="ATV8" s="2"/>
      <c r="ATW8" s="2"/>
      <c r="ATX8" s="2"/>
      <c r="ATY8" s="2"/>
      <c r="ATZ8" s="2"/>
      <c r="AUA8" s="2"/>
      <c r="AUB8" s="2"/>
      <c r="AUC8" s="2"/>
      <c r="AUD8" s="2"/>
      <c r="AUE8" s="2"/>
      <c r="AUF8" s="2"/>
      <c r="AUG8" s="2"/>
      <c r="AUH8" s="2"/>
      <c r="AUI8" s="2"/>
      <c r="AUJ8" s="2"/>
      <c r="AUK8" s="2"/>
      <c r="AUL8" s="2"/>
      <c r="AUM8" s="2"/>
      <c r="AUN8" s="2"/>
      <c r="AUO8" s="2"/>
      <c r="AUP8" s="2"/>
      <c r="AUQ8" s="2"/>
      <c r="AUR8" s="2"/>
      <c r="AUS8" s="2"/>
      <c r="AUT8" s="2"/>
      <c r="AUU8" s="2"/>
      <c r="AUV8" s="2"/>
      <c r="AUW8" s="2"/>
      <c r="AUX8" s="2"/>
      <c r="AUY8" s="2"/>
      <c r="AUZ8" s="2"/>
      <c r="AVA8" s="2"/>
      <c r="AVB8" s="2"/>
      <c r="AVC8" s="2"/>
      <c r="AVD8" s="2"/>
      <c r="AVE8" s="2"/>
      <c r="AVF8" s="2"/>
      <c r="AVG8" s="2"/>
      <c r="AVH8" s="2"/>
      <c r="AVI8" s="2"/>
      <c r="AVJ8" s="2"/>
      <c r="AVK8" s="2"/>
      <c r="AVL8" s="2"/>
      <c r="AVM8" s="2"/>
      <c r="AVN8" s="2"/>
      <c r="AVO8" s="2"/>
      <c r="AVP8" s="2"/>
      <c r="AVQ8" s="2"/>
      <c r="AVR8" s="2"/>
      <c r="AVS8" s="2"/>
      <c r="AVT8" s="2"/>
      <c r="AVU8" s="2"/>
      <c r="AVV8" s="2"/>
      <c r="AVW8" s="2"/>
      <c r="AVX8" s="2"/>
      <c r="AVY8" s="2"/>
      <c r="AVZ8" s="2"/>
      <c r="AWA8" s="2"/>
      <c r="AWB8" s="2"/>
      <c r="AWC8" s="2"/>
      <c r="AWD8" s="2"/>
      <c r="AWE8" s="2"/>
      <c r="AWF8" s="2"/>
      <c r="AWG8" s="2"/>
      <c r="AWH8" s="2"/>
      <c r="AWI8" s="2"/>
      <c r="AWJ8" s="2"/>
      <c r="AWK8" s="2"/>
      <c r="AWL8" s="2"/>
      <c r="AWM8" s="2"/>
      <c r="AWN8" s="2"/>
      <c r="AWO8" s="2"/>
      <c r="AWP8" s="2"/>
      <c r="AWQ8" s="2"/>
      <c r="AWR8" s="2"/>
      <c r="AWS8" s="2"/>
      <c r="AWT8" s="2"/>
      <c r="AWU8" s="2"/>
      <c r="AWV8" s="2"/>
      <c r="AWW8" s="2"/>
      <c r="AWX8" s="2"/>
      <c r="AWY8" s="2"/>
      <c r="AWZ8" s="2"/>
      <c r="AXA8" s="2"/>
      <c r="AXB8" s="2"/>
      <c r="AXC8" s="2"/>
      <c r="AXD8" s="2"/>
      <c r="AXE8" s="2"/>
      <c r="AXF8" s="2"/>
      <c r="AXG8" s="2"/>
      <c r="AXH8" s="2"/>
      <c r="AXI8" s="2"/>
      <c r="AXJ8" s="2"/>
      <c r="AXK8" s="2"/>
      <c r="AXL8" s="2"/>
      <c r="AXM8" s="2"/>
      <c r="AXN8" s="2"/>
      <c r="AXO8" s="2"/>
      <c r="AXP8" s="2"/>
      <c r="AXQ8" s="2"/>
      <c r="AXR8" s="2"/>
      <c r="AXS8" s="2"/>
      <c r="AXT8" s="2"/>
      <c r="AXU8" s="2"/>
      <c r="AXV8" s="2"/>
      <c r="AXW8" s="2"/>
      <c r="AXX8" s="2"/>
      <c r="AXY8" s="2"/>
      <c r="AXZ8" s="2"/>
      <c r="AYA8" s="2"/>
      <c r="AYB8" s="2"/>
      <c r="AYC8" s="2"/>
      <c r="AYD8" s="2"/>
      <c r="AYE8" s="2"/>
      <c r="AYF8" s="2"/>
      <c r="AYG8" s="2"/>
      <c r="AYH8" s="2"/>
      <c r="AYI8" s="2"/>
      <c r="AYJ8" s="2"/>
      <c r="AYK8" s="2"/>
      <c r="AYL8" s="2"/>
      <c r="AYM8" s="2"/>
      <c r="AYN8" s="2"/>
      <c r="AYO8" s="2"/>
      <c r="AYP8" s="2"/>
      <c r="AYQ8" s="2"/>
      <c r="AYR8" s="2"/>
      <c r="AYS8" s="2"/>
      <c r="AYT8" s="2"/>
      <c r="AYU8" s="2"/>
      <c r="AYV8" s="2"/>
      <c r="AYW8" s="2"/>
      <c r="AYX8" s="2"/>
      <c r="AYY8" s="2"/>
      <c r="AYZ8" s="2"/>
      <c r="AZA8" s="2"/>
      <c r="AZB8" s="2"/>
      <c r="AZC8" s="2"/>
      <c r="AZD8" s="2"/>
      <c r="AZE8" s="2"/>
      <c r="AZF8" s="2"/>
      <c r="AZG8" s="2"/>
      <c r="AZH8" s="2"/>
      <c r="AZI8" s="2"/>
      <c r="AZJ8" s="2"/>
      <c r="AZK8" s="2"/>
      <c r="AZL8" s="2"/>
      <c r="AZM8" s="2"/>
      <c r="AZN8" s="2"/>
      <c r="AZO8" s="2"/>
      <c r="AZP8" s="2"/>
      <c r="AZQ8" s="2"/>
      <c r="AZR8" s="2"/>
      <c r="AZS8" s="2"/>
      <c r="AZT8" s="2"/>
      <c r="AZU8" s="2"/>
      <c r="AZV8" s="2"/>
      <c r="AZW8" s="2"/>
      <c r="AZX8" s="2"/>
      <c r="AZY8" s="2"/>
      <c r="AZZ8" s="2"/>
      <c r="BAA8" s="2"/>
      <c r="BAB8" s="2"/>
      <c r="BAC8" s="2"/>
      <c r="BAD8" s="2"/>
      <c r="BAE8" s="2"/>
      <c r="BAF8" s="2"/>
      <c r="BAG8" s="2"/>
      <c r="BAH8" s="2"/>
      <c r="BAI8" s="2"/>
      <c r="BAJ8" s="2"/>
      <c r="BAK8" s="2"/>
      <c r="BAL8" s="2"/>
      <c r="BAM8" s="2"/>
      <c r="BAN8" s="2"/>
      <c r="BAO8" s="2"/>
      <c r="BAP8" s="2"/>
      <c r="BAQ8" s="2"/>
      <c r="BAR8" s="2"/>
      <c r="BAS8" s="2"/>
      <c r="BAT8" s="2"/>
      <c r="BAU8" s="2"/>
      <c r="BAV8" s="2"/>
      <c r="BAW8" s="2"/>
      <c r="BAX8" s="2"/>
      <c r="BAY8" s="2"/>
      <c r="BAZ8" s="2"/>
      <c r="BBA8" s="2"/>
      <c r="BBB8" s="2"/>
      <c r="BBC8" s="2"/>
      <c r="BBD8" s="2"/>
      <c r="BBE8" s="2"/>
      <c r="BBF8" s="2"/>
      <c r="BBG8" s="2"/>
      <c r="BBH8" s="2"/>
      <c r="BBI8" s="2"/>
      <c r="BBJ8" s="2"/>
      <c r="BBK8" s="2"/>
      <c r="BBL8" s="2"/>
      <c r="BBM8" s="2"/>
      <c r="BBN8" s="2"/>
      <c r="BBO8" s="2"/>
      <c r="BBP8" s="2"/>
      <c r="BBQ8" s="2"/>
      <c r="BBR8" s="2"/>
      <c r="BBS8" s="2"/>
      <c r="BBT8" s="2"/>
      <c r="BBU8" s="2"/>
      <c r="BBV8" s="2"/>
      <c r="BBW8" s="2"/>
      <c r="BBX8" s="2"/>
      <c r="BBY8" s="2"/>
      <c r="BBZ8" s="2"/>
      <c r="BCA8" s="2"/>
      <c r="BCB8" s="2"/>
      <c r="BCC8" s="2"/>
      <c r="BCD8" s="2"/>
      <c r="BCE8" s="2"/>
      <c r="BCF8" s="2"/>
      <c r="BCG8" s="2"/>
      <c r="BCH8" s="2"/>
      <c r="BCI8" s="2"/>
      <c r="BCJ8" s="2"/>
      <c r="BCK8" s="2"/>
      <c r="BCL8" s="2"/>
      <c r="BCM8" s="2"/>
      <c r="BCN8" s="2"/>
      <c r="BCO8" s="2"/>
      <c r="BCP8" s="2"/>
      <c r="BCQ8" s="2"/>
      <c r="BCR8" s="2"/>
      <c r="BCS8" s="2"/>
      <c r="BCT8" s="2"/>
      <c r="BCU8" s="2"/>
      <c r="BCV8" s="2"/>
      <c r="BCW8" s="2"/>
      <c r="BCX8" s="2"/>
      <c r="BCY8" s="2"/>
      <c r="BCZ8" s="2"/>
      <c r="BDA8" s="2"/>
      <c r="BDB8" s="2"/>
      <c r="BDC8" s="2"/>
      <c r="BDD8" s="2"/>
      <c r="BDE8" s="2"/>
      <c r="BDF8" s="2"/>
      <c r="BDG8" s="2"/>
      <c r="BDH8" s="2"/>
      <c r="BDI8" s="2"/>
      <c r="BDJ8" s="2"/>
      <c r="BDK8" s="2"/>
      <c r="BDL8" s="2"/>
      <c r="BDM8" s="2"/>
      <c r="BDN8" s="2"/>
      <c r="BDO8" s="2"/>
      <c r="BDP8" s="2"/>
      <c r="BDQ8" s="2"/>
      <c r="BDR8" s="2"/>
      <c r="BDS8" s="2"/>
      <c r="BDT8" s="2"/>
      <c r="BDU8" s="2"/>
      <c r="BDV8" s="2"/>
      <c r="BDW8" s="2"/>
      <c r="BDX8" s="2"/>
      <c r="BDY8" s="2"/>
      <c r="BDZ8" s="2"/>
      <c r="BEA8" s="2"/>
      <c r="BEB8" s="2"/>
      <c r="BEC8" s="2"/>
      <c r="BED8" s="2"/>
      <c r="BEE8" s="2"/>
      <c r="BEF8" s="2"/>
      <c r="BEG8" s="2"/>
      <c r="BEH8" s="2"/>
      <c r="BEI8" s="2"/>
      <c r="BEJ8" s="2"/>
      <c r="BEK8" s="2"/>
      <c r="BEL8" s="2"/>
      <c r="BEM8" s="2"/>
      <c r="BEN8" s="2"/>
      <c r="BEO8" s="2"/>
      <c r="BEP8" s="2"/>
      <c r="BEQ8" s="2"/>
      <c r="BER8" s="2"/>
      <c r="BES8" s="2"/>
      <c r="BET8" s="2"/>
      <c r="BEU8" s="2"/>
      <c r="BEV8" s="2"/>
      <c r="BEW8" s="2"/>
      <c r="BEX8" s="2"/>
      <c r="BEY8" s="2"/>
      <c r="BEZ8" s="2"/>
      <c r="BFA8" s="2"/>
      <c r="BFB8" s="2"/>
      <c r="BFC8" s="2"/>
      <c r="BFD8" s="2"/>
      <c r="BFE8" s="2"/>
      <c r="BFF8" s="2"/>
      <c r="BFG8" s="2"/>
      <c r="BFH8" s="2"/>
      <c r="BFI8" s="2"/>
      <c r="BFJ8" s="2"/>
      <c r="BFK8" s="2"/>
      <c r="BFL8" s="2"/>
      <c r="BFM8" s="2"/>
      <c r="BFN8" s="2"/>
      <c r="BFO8" s="2"/>
      <c r="BFP8" s="2"/>
      <c r="BFQ8" s="2"/>
      <c r="BFR8" s="2"/>
      <c r="BFS8" s="2"/>
      <c r="BFT8" s="2"/>
      <c r="BFU8" s="2"/>
      <c r="BFV8" s="2"/>
      <c r="BFW8" s="2"/>
      <c r="BFX8" s="2"/>
      <c r="BFY8" s="2"/>
      <c r="BFZ8" s="2"/>
      <c r="BGA8" s="2"/>
      <c r="BGB8" s="2"/>
      <c r="BGC8" s="2"/>
      <c r="BGD8" s="2"/>
      <c r="BGE8" s="2"/>
      <c r="BGF8" s="2"/>
      <c r="BGG8" s="2"/>
      <c r="BGH8" s="2"/>
      <c r="BGI8" s="2"/>
      <c r="BGJ8" s="2"/>
      <c r="BGK8" s="2"/>
      <c r="BGL8" s="2"/>
      <c r="BGM8" s="2"/>
      <c r="BGN8" s="2"/>
      <c r="BGO8" s="2"/>
      <c r="BGP8" s="2"/>
      <c r="BGQ8" s="2"/>
      <c r="BGR8" s="2"/>
      <c r="BGS8" s="2"/>
      <c r="BGT8" s="2"/>
      <c r="BGU8" s="2"/>
      <c r="BGV8" s="2"/>
      <c r="BGW8" s="2"/>
      <c r="BGX8" s="2"/>
      <c r="BGY8" s="2"/>
      <c r="BGZ8" s="2"/>
      <c r="BHA8" s="2"/>
      <c r="BHB8" s="2"/>
      <c r="BHC8" s="2"/>
      <c r="BHD8" s="2"/>
      <c r="BHE8" s="2"/>
      <c r="BHF8" s="2"/>
      <c r="BHG8" s="2"/>
      <c r="BHH8" s="2"/>
      <c r="BHI8" s="2"/>
      <c r="BHJ8" s="2"/>
      <c r="BHK8" s="2"/>
      <c r="BHL8" s="2"/>
      <c r="BHM8" s="2"/>
      <c r="BHN8" s="2"/>
      <c r="BHO8" s="2"/>
      <c r="BHP8" s="2"/>
      <c r="BHQ8" s="2"/>
      <c r="BHR8" s="2"/>
      <c r="BHS8" s="2"/>
      <c r="BHT8" s="2"/>
      <c r="BHU8" s="2"/>
      <c r="BHV8" s="2"/>
      <c r="BHW8" s="2"/>
      <c r="BHX8" s="2"/>
      <c r="BHY8" s="2"/>
      <c r="BHZ8" s="2"/>
      <c r="BIA8" s="2"/>
      <c r="BIB8" s="2"/>
      <c r="BIC8" s="2"/>
      <c r="BID8" s="2"/>
      <c r="BIE8" s="2"/>
      <c r="BIF8" s="2"/>
      <c r="BIG8" s="2"/>
      <c r="BIH8" s="2"/>
      <c r="BII8" s="2"/>
      <c r="BIJ8" s="2"/>
      <c r="BIK8" s="2"/>
      <c r="BIL8" s="2"/>
      <c r="BIM8" s="2"/>
      <c r="BIN8" s="2"/>
      <c r="BIO8" s="2"/>
      <c r="BIP8" s="2"/>
      <c r="BIQ8" s="2"/>
      <c r="BIR8" s="2"/>
      <c r="BIS8" s="2"/>
      <c r="BIT8" s="2"/>
      <c r="BIU8" s="2"/>
      <c r="BIV8" s="2"/>
      <c r="BIW8" s="2"/>
      <c r="BIX8" s="2"/>
      <c r="BIY8" s="2"/>
      <c r="BIZ8" s="2"/>
      <c r="BJA8" s="2"/>
      <c r="BJB8" s="2"/>
      <c r="BJC8" s="2"/>
      <c r="BJD8" s="2"/>
      <c r="BJE8" s="2"/>
      <c r="BJF8" s="2"/>
      <c r="BJG8" s="2"/>
      <c r="BJH8" s="2"/>
      <c r="BJI8" s="2"/>
      <c r="BJJ8" s="2"/>
      <c r="BJK8" s="2"/>
      <c r="BJL8" s="2"/>
      <c r="BJM8" s="2"/>
      <c r="BJN8" s="2"/>
      <c r="BJO8" s="2"/>
      <c r="BJP8" s="2"/>
      <c r="BJQ8" s="2"/>
      <c r="BJR8" s="2"/>
      <c r="BJS8" s="2"/>
      <c r="BJT8" s="2"/>
      <c r="BJU8" s="2"/>
      <c r="BJV8" s="2"/>
      <c r="BJW8" s="2"/>
      <c r="BJX8" s="2"/>
      <c r="BJY8" s="2"/>
      <c r="BJZ8" s="2"/>
      <c r="BKA8" s="2"/>
      <c r="BKB8" s="2"/>
      <c r="BKC8" s="2"/>
      <c r="BKD8" s="2"/>
      <c r="BKE8" s="2"/>
      <c r="BKF8" s="2"/>
      <c r="BKG8" s="2"/>
      <c r="BKH8" s="2"/>
      <c r="BKI8" s="2"/>
      <c r="BKJ8" s="2"/>
      <c r="BKK8" s="2"/>
      <c r="BKL8" s="2"/>
      <c r="BKM8" s="2"/>
      <c r="BKN8" s="2"/>
      <c r="BKO8" s="2"/>
      <c r="BKP8" s="2"/>
      <c r="BKQ8" s="2"/>
      <c r="BKR8" s="2"/>
      <c r="BKS8" s="2"/>
      <c r="BKT8" s="2"/>
      <c r="BKU8" s="2"/>
      <c r="BKV8" s="2"/>
      <c r="BKW8" s="2"/>
      <c r="BKX8" s="2"/>
      <c r="BKY8" s="2"/>
      <c r="BKZ8" s="2"/>
      <c r="BLA8" s="2"/>
      <c r="BLB8" s="2"/>
      <c r="BLC8" s="2"/>
      <c r="BLD8" s="2"/>
      <c r="BLE8" s="2"/>
      <c r="BLF8" s="2"/>
      <c r="BLG8" s="2"/>
      <c r="BLH8" s="2"/>
      <c r="BLI8" s="2"/>
      <c r="BLJ8" s="2"/>
      <c r="BLK8" s="2"/>
      <c r="BLL8" s="2"/>
      <c r="BLM8" s="2"/>
      <c r="BLN8" s="2"/>
      <c r="BLO8" s="2"/>
      <c r="BLP8" s="2"/>
      <c r="BLQ8" s="2"/>
      <c r="BLR8" s="2"/>
      <c r="BLS8" s="2"/>
      <c r="BLT8" s="2"/>
      <c r="BLU8" s="2"/>
      <c r="BLV8" s="2"/>
      <c r="BLW8" s="2"/>
      <c r="BLX8" s="2"/>
      <c r="BLY8" s="2"/>
      <c r="BLZ8" s="2"/>
      <c r="BMA8" s="2"/>
      <c r="BMB8" s="2"/>
      <c r="BMC8" s="2"/>
      <c r="BMD8" s="2"/>
      <c r="BME8" s="2"/>
      <c r="BMF8" s="2"/>
      <c r="BMG8" s="2"/>
      <c r="BMH8" s="2"/>
      <c r="BMI8" s="2"/>
      <c r="BMJ8" s="2"/>
      <c r="BMK8" s="2"/>
      <c r="BML8" s="2"/>
      <c r="BMM8" s="2"/>
      <c r="BMN8" s="2"/>
      <c r="BMO8" s="2"/>
      <c r="BMP8" s="2"/>
      <c r="BMQ8" s="2"/>
      <c r="BMR8" s="2"/>
      <c r="BMS8" s="2"/>
      <c r="BMT8" s="2"/>
      <c r="BMU8" s="2"/>
      <c r="BMV8" s="2"/>
      <c r="BMW8" s="2"/>
      <c r="BMX8" s="2"/>
      <c r="BMY8" s="2"/>
      <c r="BMZ8" s="2"/>
      <c r="BNA8" s="2"/>
      <c r="BNB8" s="2"/>
      <c r="BNC8" s="2"/>
      <c r="BND8" s="2"/>
      <c r="BNE8" s="2"/>
      <c r="BNF8" s="2"/>
      <c r="BNG8" s="2"/>
      <c r="BNH8" s="2"/>
      <c r="BNI8" s="2"/>
      <c r="BNJ8" s="2"/>
      <c r="BNK8" s="2"/>
      <c r="BNL8" s="2"/>
      <c r="BNM8" s="2"/>
      <c r="BNN8" s="2"/>
      <c r="BNO8" s="2"/>
      <c r="BNP8" s="2"/>
      <c r="BNQ8" s="2"/>
      <c r="BNR8" s="2"/>
      <c r="BNS8" s="2"/>
      <c r="BNT8" s="2"/>
      <c r="BNU8" s="2"/>
      <c r="BNV8" s="2"/>
      <c r="BNW8" s="2"/>
      <c r="BNX8" s="2"/>
      <c r="BNY8" s="2"/>
      <c r="BNZ8" s="2"/>
      <c r="BOA8" s="2"/>
      <c r="BOB8" s="2"/>
      <c r="BOC8" s="2"/>
      <c r="BOD8" s="2"/>
      <c r="BOE8" s="2"/>
      <c r="BOF8" s="2"/>
      <c r="BOG8" s="2"/>
      <c r="BOH8" s="2"/>
      <c r="BOI8" s="2"/>
      <c r="BOJ8" s="2"/>
      <c r="BOK8" s="2"/>
      <c r="BOL8" s="2"/>
      <c r="BOM8" s="2"/>
      <c r="BON8" s="2"/>
      <c r="BOO8" s="2"/>
      <c r="BOP8" s="2"/>
      <c r="BOQ8" s="2"/>
      <c r="BOR8" s="2"/>
      <c r="BOS8" s="2"/>
      <c r="BOT8" s="2"/>
      <c r="BOU8" s="2"/>
      <c r="BOV8" s="2"/>
      <c r="BOW8" s="2"/>
      <c r="BOX8" s="2"/>
      <c r="BOY8" s="2"/>
      <c r="BOZ8" s="2"/>
      <c r="BPA8" s="2"/>
      <c r="BPB8" s="2"/>
      <c r="BPC8" s="2"/>
      <c r="BPD8" s="2"/>
      <c r="BPE8" s="2"/>
      <c r="BPF8" s="2"/>
      <c r="BPG8" s="2"/>
      <c r="BPH8" s="2"/>
      <c r="BPI8" s="2"/>
      <c r="BPJ8" s="2"/>
      <c r="BPK8" s="2"/>
      <c r="BPL8" s="2"/>
      <c r="BPM8" s="2"/>
      <c r="BPN8" s="2"/>
      <c r="BPO8" s="2"/>
      <c r="BPP8" s="2"/>
      <c r="BPQ8" s="2"/>
      <c r="BPR8" s="2"/>
      <c r="BPS8" s="2"/>
      <c r="BPT8" s="2"/>
      <c r="BPU8" s="2"/>
      <c r="BPV8" s="2"/>
      <c r="BPW8" s="2"/>
      <c r="BPX8" s="2"/>
      <c r="BPY8" s="2"/>
      <c r="BPZ8" s="2"/>
      <c r="BQA8" s="2"/>
      <c r="BQB8" s="2"/>
      <c r="BQC8" s="2"/>
      <c r="BQD8" s="2"/>
      <c r="BQE8" s="2"/>
      <c r="BQF8" s="2"/>
      <c r="BQG8" s="2"/>
      <c r="BQH8" s="2"/>
      <c r="BQI8" s="2"/>
      <c r="BQJ8" s="2"/>
      <c r="BQK8" s="2"/>
      <c r="BQL8" s="2"/>
      <c r="BQM8" s="2"/>
      <c r="BQN8" s="2"/>
      <c r="BQO8" s="2"/>
      <c r="BQP8" s="2"/>
      <c r="BQQ8" s="2"/>
      <c r="BQR8" s="2"/>
      <c r="BQS8" s="2"/>
      <c r="BQT8" s="2"/>
      <c r="BQU8" s="2"/>
      <c r="BQV8" s="2"/>
      <c r="BQW8" s="2"/>
      <c r="BQX8" s="2"/>
      <c r="BQY8" s="2"/>
      <c r="BQZ8" s="2"/>
      <c r="BRA8" s="2"/>
      <c r="BRB8" s="2"/>
      <c r="BRC8" s="2"/>
      <c r="BRD8" s="2"/>
      <c r="BRE8" s="2"/>
      <c r="BRF8" s="2"/>
      <c r="BRG8" s="2"/>
      <c r="BRH8" s="2"/>
      <c r="BRI8" s="2"/>
      <c r="BRJ8" s="2"/>
      <c r="BRK8" s="2"/>
      <c r="BRL8" s="2"/>
      <c r="BRM8" s="2"/>
      <c r="BRN8" s="2"/>
      <c r="BRO8" s="2"/>
      <c r="BRP8" s="2"/>
      <c r="BRQ8" s="2"/>
      <c r="BRR8" s="2"/>
      <c r="BRS8" s="2"/>
      <c r="BRT8" s="2"/>
      <c r="BRU8" s="2"/>
      <c r="BRV8" s="2"/>
      <c r="BRW8" s="2"/>
      <c r="BRX8" s="2"/>
      <c r="BRY8" s="2"/>
      <c r="BRZ8" s="2"/>
      <c r="BSA8" s="2"/>
      <c r="BSB8" s="2"/>
      <c r="BSC8" s="2"/>
      <c r="BSD8" s="2"/>
      <c r="BSE8" s="2"/>
      <c r="BSF8" s="2"/>
      <c r="BSG8" s="2"/>
      <c r="BSH8" s="2"/>
      <c r="BSI8" s="2"/>
      <c r="BSJ8" s="2"/>
      <c r="BSK8" s="2"/>
      <c r="BSL8" s="2"/>
      <c r="BSM8" s="2"/>
      <c r="BSN8" s="2"/>
      <c r="BSO8" s="2"/>
      <c r="BSP8" s="2"/>
      <c r="BSQ8" s="2"/>
      <c r="BSR8" s="2"/>
      <c r="BSS8" s="2"/>
      <c r="BST8" s="2"/>
      <c r="BSU8" s="2"/>
      <c r="BSV8" s="2"/>
      <c r="BSW8" s="2"/>
      <c r="BSX8" s="2"/>
      <c r="BSY8" s="2"/>
      <c r="BSZ8" s="2"/>
      <c r="BTA8" s="2"/>
      <c r="BTB8" s="2"/>
      <c r="BTC8" s="2"/>
      <c r="BTD8" s="2"/>
      <c r="BTE8" s="2"/>
      <c r="BTF8" s="2"/>
      <c r="BTG8" s="2"/>
      <c r="BTH8" s="2"/>
      <c r="BTI8" s="2"/>
      <c r="BTJ8" s="2"/>
      <c r="BTK8" s="2"/>
      <c r="BTL8" s="2"/>
      <c r="BTM8" s="2"/>
      <c r="BTN8" s="2"/>
      <c r="BTO8" s="2"/>
      <c r="BTP8" s="2"/>
      <c r="BTQ8" s="2"/>
      <c r="BTR8" s="2"/>
      <c r="BTS8" s="2"/>
      <c r="BTT8" s="2"/>
      <c r="BTU8" s="2"/>
      <c r="BTV8" s="2"/>
      <c r="BTW8" s="2"/>
      <c r="BTX8" s="2"/>
      <c r="BTY8" s="2"/>
      <c r="BTZ8" s="2"/>
      <c r="BUA8" s="2"/>
      <c r="BUB8" s="2"/>
      <c r="BUC8" s="2"/>
      <c r="BUD8" s="2"/>
      <c r="BUE8" s="2"/>
      <c r="BUF8" s="2"/>
      <c r="BUG8" s="2"/>
      <c r="BUH8" s="2"/>
      <c r="BUI8" s="2"/>
      <c r="BUJ8" s="2"/>
      <c r="BUK8" s="2"/>
      <c r="BUL8" s="2"/>
      <c r="BUM8" s="2"/>
      <c r="BUN8" s="2"/>
      <c r="BUO8" s="2"/>
      <c r="BUP8" s="2"/>
      <c r="BUQ8" s="2"/>
      <c r="BUR8" s="2"/>
      <c r="BUS8" s="2"/>
      <c r="BUT8" s="2"/>
      <c r="BUU8" s="2"/>
      <c r="BUV8" s="2"/>
      <c r="BUW8" s="2"/>
      <c r="BUX8" s="2"/>
      <c r="BUY8" s="2"/>
      <c r="BUZ8" s="2"/>
      <c r="BVA8" s="2"/>
      <c r="BVB8" s="2"/>
      <c r="BVC8" s="2"/>
      <c r="BVD8" s="2"/>
      <c r="BVE8" s="2"/>
      <c r="BVF8" s="2"/>
      <c r="BVG8" s="2"/>
      <c r="BVH8" s="2"/>
      <c r="BVI8" s="2"/>
      <c r="BVJ8" s="2"/>
      <c r="BVK8" s="2"/>
      <c r="BVL8" s="2"/>
      <c r="BVM8" s="2"/>
      <c r="BVN8" s="2"/>
      <c r="BVO8" s="2"/>
      <c r="BVP8" s="2"/>
      <c r="BVQ8" s="2"/>
      <c r="BVR8" s="2"/>
      <c r="BVS8" s="2"/>
      <c r="BVT8" s="2"/>
      <c r="BVU8" s="2"/>
      <c r="BVV8" s="2"/>
      <c r="BVW8" s="2"/>
      <c r="BVX8" s="2"/>
      <c r="BVY8" s="2"/>
      <c r="BVZ8" s="2"/>
      <c r="BWA8" s="2"/>
      <c r="BWB8" s="2"/>
      <c r="BWC8" s="2"/>
      <c r="BWD8" s="2"/>
      <c r="BWE8" s="2"/>
      <c r="BWF8" s="2"/>
      <c r="BWG8" s="2"/>
      <c r="BWH8" s="2"/>
      <c r="BWI8" s="2"/>
      <c r="BWJ8" s="2"/>
      <c r="BWK8" s="2"/>
      <c r="BWL8" s="2"/>
      <c r="BWM8" s="2"/>
      <c r="BWN8" s="2"/>
      <c r="BWO8" s="2"/>
      <c r="BWP8" s="2"/>
      <c r="BWQ8" s="2"/>
      <c r="BWR8" s="2"/>
      <c r="BWS8" s="2"/>
      <c r="BWT8" s="2"/>
      <c r="BWU8" s="2"/>
      <c r="BWV8" s="2"/>
      <c r="BWW8" s="2"/>
      <c r="BWX8" s="2"/>
      <c r="BWY8" s="2"/>
      <c r="BWZ8" s="2"/>
      <c r="BXA8" s="2"/>
      <c r="BXB8" s="2"/>
      <c r="BXC8" s="2"/>
      <c r="BXD8" s="2"/>
      <c r="BXE8" s="2"/>
      <c r="BXF8" s="2"/>
      <c r="BXG8" s="2"/>
      <c r="BXH8" s="2"/>
      <c r="BXI8" s="2"/>
      <c r="BXJ8" s="2"/>
      <c r="BXK8" s="2"/>
      <c r="BXL8" s="2"/>
      <c r="BXM8" s="2"/>
      <c r="BXN8" s="2"/>
      <c r="BXO8" s="2"/>
      <c r="BXP8" s="2"/>
      <c r="BXQ8" s="2"/>
      <c r="BXR8" s="2"/>
      <c r="BXS8" s="2"/>
      <c r="BXT8" s="2"/>
      <c r="BXU8" s="2"/>
      <c r="BXV8" s="2"/>
      <c r="BXW8" s="2"/>
      <c r="BXX8" s="2"/>
      <c r="BXY8" s="2"/>
      <c r="BXZ8" s="2"/>
      <c r="BYA8" s="2"/>
      <c r="BYB8" s="2"/>
      <c r="BYC8" s="2"/>
      <c r="BYD8" s="2"/>
      <c r="BYE8" s="2"/>
      <c r="BYF8" s="2"/>
      <c r="BYG8" s="2"/>
      <c r="BYH8" s="2"/>
      <c r="BYI8" s="2"/>
      <c r="BYJ8" s="2"/>
      <c r="BYK8" s="2"/>
      <c r="BYL8" s="2"/>
      <c r="BYM8" s="2"/>
      <c r="BYN8" s="2"/>
      <c r="BYO8" s="2"/>
      <c r="BYP8" s="2"/>
      <c r="BYQ8" s="2"/>
      <c r="BYR8" s="2"/>
      <c r="BYS8" s="2"/>
      <c r="BYT8" s="2"/>
      <c r="BYU8" s="2"/>
      <c r="BYV8" s="2"/>
      <c r="BYW8" s="2"/>
      <c r="BYX8" s="2"/>
      <c r="BYY8" s="2"/>
      <c r="BYZ8" s="2"/>
      <c r="BZA8" s="2"/>
      <c r="BZB8" s="2"/>
      <c r="BZC8" s="2"/>
      <c r="BZD8" s="2"/>
      <c r="BZE8" s="2"/>
      <c r="BZF8" s="2"/>
      <c r="BZG8" s="2"/>
      <c r="BZH8" s="2"/>
      <c r="BZI8" s="2"/>
      <c r="BZJ8" s="2"/>
      <c r="BZK8" s="2"/>
      <c r="BZL8" s="2"/>
      <c r="BZM8" s="2"/>
      <c r="BZN8" s="2"/>
      <c r="BZO8" s="2"/>
      <c r="BZP8" s="2"/>
      <c r="BZQ8" s="2"/>
      <c r="BZR8" s="2"/>
      <c r="BZS8" s="2"/>
      <c r="BZT8" s="2"/>
      <c r="BZU8" s="2"/>
      <c r="BZV8" s="2"/>
      <c r="BZW8" s="2"/>
      <c r="BZX8" s="2"/>
      <c r="BZY8" s="2"/>
      <c r="BZZ8" s="2"/>
      <c r="CAA8" s="2"/>
      <c r="CAB8" s="2"/>
      <c r="CAC8" s="2"/>
      <c r="CAD8" s="2"/>
      <c r="CAE8" s="2"/>
      <c r="CAF8" s="2"/>
      <c r="CAG8" s="2"/>
      <c r="CAH8" s="2"/>
      <c r="CAI8" s="2"/>
      <c r="CAJ8" s="2"/>
      <c r="CAK8" s="2"/>
      <c r="CAL8" s="2"/>
      <c r="CAM8" s="2"/>
      <c r="CAN8" s="2"/>
      <c r="CAO8" s="2"/>
      <c r="CAP8" s="2"/>
      <c r="CAQ8" s="2"/>
      <c r="CAR8" s="2"/>
      <c r="CAS8" s="2"/>
      <c r="CAT8" s="2"/>
      <c r="CAU8" s="2"/>
      <c r="CAV8" s="2"/>
      <c r="CAW8" s="2"/>
      <c r="CAX8" s="2"/>
      <c r="CAY8" s="2"/>
      <c r="CAZ8" s="2"/>
      <c r="CBA8" s="2"/>
      <c r="CBB8" s="2"/>
      <c r="CBC8" s="2"/>
      <c r="CBD8" s="2"/>
      <c r="CBE8" s="2"/>
      <c r="CBF8" s="2"/>
      <c r="CBG8" s="2"/>
      <c r="CBH8" s="2"/>
      <c r="CBI8" s="2"/>
      <c r="CBJ8" s="2"/>
      <c r="CBK8" s="2"/>
      <c r="CBL8" s="2"/>
      <c r="CBM8" s="2"/>
      <c r="CBN8" s="2"/>
      <c r="CBO8" s="2"/>
      <c r="CBP8" s="2"/>
      <c r="CBQ8" s="2"/>
      <c r="CBR8" s="2"/>
      <c r="CBS8" s="2"/>
      <c r="CBT8" s="2"/>
      <c r="CBU8" s="2"/>
      <c r="CBV8" s="2"/>
      <c r="CBW8" s="2"/>
      <c r="CBX8" s="2"/>
      <c r="CBY8" s="2"/>
      <c r="CBZ8" s="2"/>
      <c r="CCA8" s="2"/>
      <c r="CCB8" s="2"/>
      <c r="CCC8" s="2"/>
      <c r="CCD8" s="2"/>
      <c r="CCE8" s="2"/>
      <c r="CCF8" s="2"/>
      <c r="CCG8" s="2"/>
      <c r="CCH8" s="2"/>
      <c r="CCI8" s="2"/>
      <c r="CCJ8" s="2"/>
      <c r="CCK8" s="2"/>
      <c r="CCL8" s="2"/>
      <c r="CCM8" s="2"/>
      <c r="CCN8" s="2"/>
      <c r="CCO8" s="2"/>
      <c r="CCP8" s="2"/>
      <c r="CCQ8" s="2"/>
      <c r="CCR8" s="2"/>
      <c r="CCS8" s="2"/>
      <c r="CCT8" s="2"/>
      <c r="CCU8" s="2"/>
      <c r="CCV8" s="2"/>
      <c r="CCW8" s="2"/>
      <c r="CCX8" s="2"/>
      <c r="CCY8" s="2"/>
      <c r="CCZ8" s="2"/>
      <c r="CDA8" s="2"/>
      <c r="CDB8" s="2"/>
      <c r="CDC8" s="2"/>
      <c r="CDD8" s="2"/>
      <c r="CDE8" s="2"/>
      <c r="CDF8" s="2"/>
      <c r="CDG8" s="2"/>
      <c r="CDH8" s="2"/>
      <c r="CDI8" s="2"/>
      <c r="CDJ8" s="2"/>
      <c r="CDK8" s="2"/>
      <c r="CDL8" s="2"/>
      <c r="CDM8" s="2"/>
      <c r="CDN8" s="2"/>
      <c r="CDO8" s="2"/>
      <c r="CDP8" s="2"/>
      <c r="CDQ8" s="2"/>
      <c r="CDR8" s="2"/>
      <c r="CDS8" s="2"/>
      <c r="CDT8" s="2"/>
      <c r="CDU8" s="2"/>
      <c r="CDV8" s="2"/>
      <c r="CDW8" s="2"/>
      <c r="CDX8" s="2"/>
      <c r="CDY8" s="2"/>
      <c r="CDZ8" s="2"/>
      <c r="CEA8" s="2"/>
      <c r="CEB8" s="2"/>
      <c r="CEC8" s="2"/>
      <c r="CED8" s="2"/>
      <c r="CEE8" s="2"/>
      <c r="CEF8" s="2"/>
      <c r="CEG8" s="2"/>
      <c r="CEH8" s="2"/>
      <c r="CEI8" s="2"/>
      <c r="CEJ8" s="2"/>
      <c r="CEK8" s="2"/>
      <c r="CEL8" s="2"/>
      <c r="CEM8" s="2"/>
      <c r="CEN8" s="2"/>
      <c r="CEO8" s="2"/>
      <c r="CEP8" s="2"/>
      <c r="CEQ8" s="2"/>
      <c r="CER8" s="2"/>
      <c r="CES8" s="2"/>
      <c r="CET8" s="2"/>
      <c r="CEU8" s="2"/>
      <c r="CEV8" s="2"/>
      <c r="CEW8" s="2"/>
      <c r="CEX8" s="2"/>
      <c r="CEY8" s="2"/>
      <c r="CEZ8" s="2"/>
      <c r="CFA8" s="2"/>
      <c r="CFB8" s="2"/>
      <c r="CFC8" s="2"/>
      <c r="CFD8" s="2"/>
      <c r="CFE8" s="2"/>
      <c r="CFF8" s="2"/>
      <c r="CFG8" s="2"/>
      <c r="CFH8" s="2"/>
      <c r="CFI8" s="2"/>
      <c r="CFJ8" s="2"/>
      <c r="CFK8" s="2"/>
      <c r="CFL8" s="2"/>
      <c r="CFM8" s="2"/>
      <c r="CFN8" s="2"/>
      <c r="CFO8" s="2"/>
      <c r="CFP8" s="2"/>
      <c r="CFQ8" s="2"/>
      <c r="CFR8" s="2"/>
      <c r="CFS8" s="2"/>
      <c r="CFT8" s="2"/>
      <c r="CFU8" s="2"/>
      <c r="CFV8" s="2"/>
      <c r="CFW8" s="2"/>
      <c r="CFX8" s="2"/>
      <c r="CFY8" s="2"/>
      <c r="CFZ8" s="2"/>
      <c r="CGA8" s="2"/>
      <c r="CGB8" s="2"/>
      <c r="CGC8" s="2"/>
      <c r="CGD8" s="2"/>
      <c r="CGE8" s="2"/>
      <c r="CGF8" s="2"/>
      <c r="CGG8" s="2"/>
      <c r="CGH8" s="2"/>
      <c r="CGI8" s="2"/>
      <c r="CGJ8" s="2"/>
      <c r="CGK8" s="2"/>
      <c r="CGL8" s="2"/>
      <c r="CGM8" s="2"/>
      <c r="CGN8" s="2"/>
      <c r="CGO8" s="2"/>
      <c r="CGP8" s="2"/>
      <c r="CGQ8" s="2"/>
      <c r="CGR8" s="2"/>
      <c r="CGS8" s="2"/>
      <c r="CGT8" s="2"/>
      <c r="CGU8" s="2"/>
      <c r="CGV8" s="2"/>
      <c r="CGW8" s="2"/>
      <c r="CGX8" s="2"/>
      <c r="CGY8" s="2"/>
      <c r="CGZ8" s="2"/>
      <c r="CHA8" s="2"/>
      <c r="CHB8" s="2"/>
      <c r="CHC8" s="2"/>
      <c r="CHD8" s="2"/>
      <c r="CHE8" s="2"/>
      <c r="CHF8" s="2"/>
      <c r="CHG8" s="2"/>
      <c r="CHH8" s="2"/>
      <c r="CHI8" s="2"/>
      <c r="CHJ8" s="2"/>
      <c r="CHK8" s="2"/>
      <c r="CHL8" s="2"/>
      <c r="CHM8" s="2"/>
      <c r="CHN8" s="2"/>
      <c r="CHO8" s="2"/>
      <c r="CHP8" s="2"/>
      <c r="CHQ8" s="2"/>
      <c r="CHR8" s="2"/>
      <c r="CHS8" s="2"/>
      <c r="CHT8" s="2"/>
      <c r="CHU8" s="2"/>
      <c r="CHV8" s="2"/>
      <c r="CHW8" s="2"/>
      <c r="CHX8" s="2"/>
      <c r="CHY8" s="2"/>
      <c r="CHZ8" s="2"/>
      <c r="CIA8" s="2"/>
      <c r="CIB8" s="2"/>
      <c r="CIC8" s="2"/>
      <c r="CID8" s="2"/>
      <c r="CIE8" s="2"/>
      <c r="CIF8" s="2"/>
      <c r="CIG8" s="2"/>
      <c r="CIH8" s="2"/>
      <c r="CII8" s="2"/>
      <c r="CIJ8" s="2"/>
      <c r="CIK8" s="2"/>
      <c r="CIL8" s="2"/>
      <c r="CIM8" s="2"/>
      <c r="CIN8" s="2"/>
      <c r="CIO8" s="2"/>
      <c r="CIP8" s="2"/>
      <c r="CIQ8" s="2"/>
      <c r="CIR8" s="2"/>
      <c r="CIS8" s="2"/>
      <c r="CIT8" s="2"/>
      <c r="CIU8" s="2"/>
      <c r="CIV8" s="2"/>
      <c r="CIW8" s="2"/>
      <c r="CIX8" s="2"/>
      <c r="CIY8" s="2"/>
      <c r="CIZ8" s="2"/>
      <c r="CJA8" s="2"/>
      <c r="CJB8" s="2"/>
      <c r="CJC8" s="2"/>
      <c r="CJD8" s="2"/>
      <c r="CJE8" s="2"/>
      <c r="CJF8" s="2"/>
      <c r="CJG8" s="2"/>
      <c r="CJH8" s="2"/>
      <c r="CJI8" s="2"/>
      <c r="CJJ8" s="2"/>
      <c r="CJK8" s="2"/>
      <c r="CJL8" s="2"/>
      <c r="CJM8" s="2"/>
      <c r="CJN8" s="2"/>
      <c r="CJO8" s="2"/>
      <c r="CJP8" s="2"/>
      <c r="CJQ8" s="2"/>
      <c r="CJR8" s="2"/>
      <c r="CJS8" s="2"/>
      <c r="CJT8" s="2"/>
      <c r="CJU8" s="2"/>
      <c r="CJV8" s="2"/>
      <c r="CJW8" s="2"/>
      <c r="CJX8" s="2"/>
      <c r="CJY8" s="2"/>
      <c r="CJZ8" s="2"/>
      <c r="CKA8" s="2"/>
      <c r="CKB8" s="2"/>
      <c r="CKC8" s="2"/>
      <c r="CKD8" s="2"/>
      <c r="CKE8" s="2"/>
      <c r="CKF8" s="2"/>
      <c r="CKG8" s="2"/>
      <c r="CKH8" s="2"/>
      <c r="CKI8" s="2"/>
      <c r="CKJ8" s="2"/>
      <c r="CKK8" s="2"/>
      <c r="CKL8" s="2"/>
      <c r="CKM8" s="2"/>
      <c r="CKN8" s="2"/>
      <c r="CKO8" s="2"/>
      <c r="CKP8" s="2"/>
      <c r="CKQ8" s="2"/>
      <c r="CKR8" s="2"/>
      <c r="CKS8" s="2"/>
      <c r="CKT8" s="2"/>
      <c r="CKU8" s="2"/>
      <c r="CKV8" s="2"/>
      <c r="CKW8" s="2"/>
      <c r="CKX8" s="2"/>
      <c r="CKY8" s="2"/>
      <c r="CKZ8" s="2"/>
      <c r="CLA8" s="2"/>
      <c r="CLB8" s="2"/>
      <c r="CLC8" s="2"/>
      <c r="CLD8" s="2"/>
      <c r="CLE8" s="2"/>
      <c r="CLF8" s="2"/>
      <c r="CLG8" s="2"/>
      <c r="CLH8" s="2"/>
      <c r="CLI8" s="2"/>
      <c r="CLJ8" s="2"/>
      <c r="CLK8" s="2"/>
      <c r="CLL8" s="2"/>
      <c r="CLM8" s="2"/>
      <c r="CLN8" s="2"/>
      <c r="CLO8" s="2"/>
      <c r="CLP8" s="2"/>
      <c r="CLQ8" s="2"/>
      <c r="CLR8" s="2"/>
      <c r="CLS8" s="2"/>
      <c r="CLT8" s="2"/>
      <c r="CLU8" s="2"/>
      <c r="CLV8" s="2"/>
      <c r="CLW8" s="2"/>
      <c r="CLX8" s="2"/>
      <c r="CLY8" s="2"/>
      <c r="CLZ8" s="2"/>
      <c r="CMA8" s="2"/>
      <c r="CMB8" s="2"/>
      <c r="CMC8" s="2"/>
      <c r="CMD8" s="2"/>
      <c r="CME8" s="2"/>
      <c r="CMF8" s="2"/>
      <c r="CMG8" s="2"/>
      <c r="CMH8" s="2"/>
      <c r="CMI8" s="2"/>
      <c r="CMJ8" s="2"/>
      <c r="CMK8" s="2"/>
      <c r="CML8" s="2"/>
      <c r="CMM8" s="2"/>
      <c r="CMN8" s="2"/>
      <c r="CMO8" s="2"/>
      <c r="CMP8" s="2"/>
      <c r="CMQ8" s="2"/>
      <c r="CMR8" s="2"/>
      <c r="CMS8" s="2"/>
      <c r="CMT8" s="2"/>
      <c r="CMU8" s="2"/>
      <c r="CMV8" s="2"/>
      <c r="CMW8" s="2"/>
      <c r="CMX8" s="2"/>
      <c r="CMY8" s="2"/>
      <c r="CMZ8" s="2"/>
      <c r="CNA8" s="2"/>
      <c r="CNB8" s="2"/>
      <c r="CNC8" s="2"/>
      <c r="CND8" s="2"/>
      <c r="CNE8" s="2"/>
      <c r="CNF8" s="2"/>
      <c r="CNG8" s="2"/>
      <c r="CNH8" s="2"/>
      <c r="CNI8" s="2"/>
      <c r="CNJ8" s="2"/>
      <c r="CNK8" s="2"/>
      <c r="CNL8" s="2"/>
      <c r="CNM8" s="2"/>
      <c r="CNN8" s="2"/>
      <c r="CNO8" s="2"/>
      <c r="CNP8" s="2"/>
      <c r="CNQ8" s="2"/>
      <c r="CNR8" s="2"/>
      <c r="CNS8" s="2"/>
      <c r="CNT8" s="2"/>
      <c r="CNU8" s="2"/>
      <c r="CNV8" s="2"/>
      <c r="CNW8" s="2"/>
      <c r="CNX8" s="2"/>
      <c r="CNY8" s="2"/>
      <c r="CNZ8" s="2"/>
      <c r="COA8" s="2"/>
      <c r="COB8" s="2"/>
      <c r="COC8" s="2"/>
      <c r="COD8" s="2"/>
      <c r="COE8" s="2"/>
      <c r="COF8" s="2"/>
      <c r="COG8" s="2"/>
      <c r="COH8" s="2"/>
      <c r="COI8" s="2"/>
      <c r="COJ8" s="2"/>
      <c r="COK8" s="2"/>
      <c r="COL8" s="2"/>
      <c r="COM8" s="2"/>
      <c r="CON8" s="2"/>
      <c r="COO8" s="2"/>
      <c r="COP8" s="2"/>
      <c r="COQ8" s="2"/>
      <c r="COR8" s="2"/>
      <c r="COS8" s="2"/>
      <c r="COT8" s="2"/>
      <c r="COU8" s="2"/>
      <c r="COV8" s="2"/>
      <c r="COW8" s="2"/>
      <c r="COX8" s="2"/>
      <c r="COY8" s="2"/>
      <c r="COZ8" s="2"/>
      <c r="CPA8" s="2"/>
      <c r="CPB8" s="2"/>
      <c r="CPC8" s="2"/>
      <c r="CPD8" s="2"/>
      <c r="CPE8" s="2"/>
      <c r="CPF8" s="2"/>
      <c r="CPG8" s="2"/>
      <c r="CPH8" s="2"/>
      <c r="CPI8" s="2"/>
      <c r="CPJ8" s="2"/>
      <c r="CPK8" s="2"/>
      <c r="CPL8" s="2"/>
      <c r="CPM8" s="2"/>
      <c r="CPN8" s="2"/>
      <c r="CPO8" s="2"/>
      <c r="CPP8" s="2"/>
      <c r="CPQ8" s="2"/>
      <c r="CPR8" s="2"/>
      <c r="CPS8" s="2"/>
      <c r="CPT8" s="2"/>
      <c r="CPU8" s="2"/>
      <c r="CPV8" s="2"/>
      <c r="CPW8" s="2"/>
      <c r="CPX8" s="2"/>
      <c r="CPY8" s="2"/>
      <c r="CPZ8" s="2"/>
      <c r="CQA8" s="2"/>
      <c r="CQB8" s="2"/>
      <c r="CQC8" s="2"/>
      <c r="CQD8" s="2"/>
      <c r="CQE8" s="2"/>
      <c r="CQF8" s="2"/>
      <c r="CQG8" s="2"/>
      <c r="CQH8" s="2"/>
      <c r="CQI8" s="2"/>
      <c r="CQJ8" s="2"/>
      <c r="CQK8" s="2"/>
      <c r="CQL8" s="2"/>
      <c r="CQM8" s="2"/>
      <c r="CQN8" s="2"/>
      <c r="CQO8" s="2"/>
      <c r="CQP8" s="2"/>
      <c r="CQQ8" s="2"/>
      <c r="CQR8" s="2"/>
      <c r="CQS8" s="2"/>
      <c r="CQT8" s="2"/>
      <c r="CQU8" s="2"/>
      <c r="CQV8" s="2"/>
      <c r="CQW8" s="2"/>
      <c r="CQX8" s="2"/>
      <c r="CQY8" s="2"/>
      <c r="CQZ8" s="2"/>
      <c r="CRA8" s="2"/>
      <c r="CRB8" s="2"/>
      <c r="CRC8" s="2"/>
      <c r="CRD8" s="2"/>
      <c r="CRE8" s="2"/>
      <c r="CRF8" s="2"/>
      <c r="CRG8" s="2"/>
      <c r="CRH8" s="2"/>
      <c r="CRI8" s="2"/>
      <c r="CRJ8" s="2"/>
      <c r="CRK8" s="2"/>
      <c r="CRL8" s="2"/>
      <c r="CRM8" s="2"/>
      <c r="CRN8" s="2"/>
      <c r="CRO8" s="2"/>
      <c r="CRP8" s="2"/>
      <c r="CRQ8" s="2"/>
      <c r="CRR8" s="2"/>
      <c r="CRS8" s="2"/>
      <c r="CRT8" s="2"/>
      <c r="CRU8" s="2"/>
      <c r="CRV8" s="2"/>
      <c r="CRW8" s="2"/>
      <c r="CRX8" s="2"/>
      <c r="CRY8" s="2"/>
      <c r="CRZ8" s="2"/>
      <c r="CSA8" s="2"/>
      <c r="CSB8" s="2"/>
      <c r="CSC8" s="2"/>
      <c r="CSD8" s="2"/>
      <c r="CSE8" s="2"/>
      <c r="CSF8" s="2"/>
      <c r="CSG8" s="2"/>
      <c r="CSH8" s="2"/>
      <c r="CSI8" s="2"/>
      <c r="CSJ8" s="2"/>
      <c r="CSK8" s="2"/>
      <c r="CSL8" s="2"/>
      <c r="CSM8" s="2"/>
      <c r="CSN8" s="2"/>
      <c r="CSO8" s="2"/>
      <c r="CSP8" s="2"/>
      <c r="CSQ8" s="2"/>
      <c r="CSR8" s="2"/>
      <c r="CSS8" s="2"/>
      <c r="CST8" s="2"/>
      <c r="CSU8" s="2"/>
      <c r="CSV8" s="2"/>
      <c r="CSW8" s="2"/>
      <c r="CSX8" s="2"/>
      <c r="CSY8" s="2"/>
      <c r="CSZ8" s="2"/>
      <c r="CTA8" s="2"/>
      <c r="CTB8" s="2"/>
      <c r="CTC8" s="2"/>
      <c r="CTD8" s="2"/>
      <c r="CTE8" s="2"/>
      <c r="CTF8" s="2"/>
      <c r="CTG8" s="2"/>
      <c r="CTH8" s="2"/>
      <c r="CTI8" s="2"/>
      <c r="CTJ8" s="2"/>
      <c r="CTK8" s="2"/>
      <c r="CTL8" s="2"/>
      <c r="CTM8" s="2"/>
      <c r="CTN8" s="2"/>
      <c r="CTO8" s="2"/>
      <c r="CTP8" s="2"/>
      <c r="CTQ8" s="2"/>
      <c r="CTR8" s="2"/>
      <c r="CTS8" s="2"/>
      <c r="CTT8" s="2"/>
      <c r="CTU8" s="2"/>
      <c r="CTV8" s="2"/>
      <c r="CTW8" s="2"/>
      <c r="CTX8" s="2"/>
      <c r="CTY8" s="2"/>
      <c r="CTZ8" s="2"/>
      <c r="CUA8" s="2"/>
      <c r="CUB8" s="2"/>
      <c r="CUC8" s="2"/>
      <c r="CUD8" s="2"/>
      <c r="CUE8" s="2"/>
      <c r="CUF8" s="2"/>
      <c r="CUG8" s="2"/>
      <c r="CUH8" s="2"/>
      <c r="CUI8" s="2"/>
      <c r="CUJ8" s="2"/>
      <c r="CUK8" s="2"/>
      <c r="CUL8" s="2"/>
      <c r="CUM8" s="2"/>
      <c r="CUN8" s="2"/>
      <c r="CUO8" s="2"/>
      <c r="CUP8" s="2"/>
      <c r="CUQ8" s="2"/>
      <c r="CUR8" s="2"/>
      <c r="CUS8" s="2"/>
      <c r="CUT8" s="2"/>
      <c r="CUU8" s="2"/>
      <c r="CUV8" s="2"/>
      <c r="CUW8" s="2"/>
      <c r="CUX8" s="2"/>
      <c r="CUY8" s="2"/>
      <c r="CUZ8" s="2"/>
      <c r="CVA8" s="2"/>
      <c r="CVB8" s="2"/>
      <c r="CVC8" s="2"/>
      <c r="CVD8" s="2"/>
      <c r="CVE8" s="2"/>
      <c r="CVF8" s="2"/>
      <c r="CVG8" s="2"/>
      <c r="CVH8" s="2"/>
      <c r="CVI8" s="2"/>
      <c r="CVJ8" s="2"/>
      <c r="CVK8" s="2"/>
      <c r="CVL8" s="2"/>
      <c r="CVM8" s="2"/>
      <c r="CVN8" s="2"/>
      <c r="CVO8" s="2"/>
      <c r="CVP8" s="2"/>
      <c r="CVQ8" s="2"/>
      <c r="CVR8" s="2"/>
      <c r="CVS8" s="2"/>
      <c r="CVT8" s="2"/>
      <c r="CVU8" s="2"/>
      <c r="CVV8" s="2"/>
      <c r="CVW8" s="2"/>
      <c r="CVX8" s="2"/>
      <c r="CVY8" s="2"/>
      <c r="CVZ8" s="2"/>
      <c r="CWA8" s="2"/>
      <c r="CWB8" s="2"/>
      <c r="CWC8" s="2"/>
      <c r="CWD8" s="2"/>
      <c r="CWE8" s="2"/>
      <c r="CWF8" s="2"/>
      <c r="CWG8" s="2"/>
      <c r="CWH8" s="2"/>
      <c r="CWI8" s="2"/>
      <c r="CWJ8" s="2"/>
      <c r="CWK8" s="2"/>
      <c r="CWL8" s="2"/>
      <c r="CWM8" s="2"/>
      <c r="CWN8" s="2"/>
      <c r="CWO8" s="2"/>
      <c r="CWP8" s="2"/>
      <c r="CWQ8" s="2"/>
      <c r="CWR8" s="2"/>
      <c r="CWS8" s="2"/>
      <c r="CWT8" s="2"/>
      <c r="CWU8" s="2"/>
      <c r="CWV8" s="2"/>
      <c r="CWW8" s="2"/>
      <c r="CWX8" s="2"/>
      <c r="CWY8" s="2"/>
      <c r="CWZ8" s="2"/>
      <c r="CXA8" s="2"/>
      <c r="CXB8" s="2"/>
      <c r="CXC8" s="2"/>
      <c r="CXD8" s="2"/>
      <c r="CXE8" s="2"/>
      <c r="CXF8" s="2"/>
      <c r="CXG8" s="2"/>
      <c r="CXH8" s="2"/>
      <c r="CXI8" s="2"/>
      <c r="CXJ8" s="2"/>
      <c r="CXK8" s="2"/>
      <c r="CXL8" s="2"/>
      <c r="CXM8" s="2"/>
      <c r="CXN8" s="2"/>
      <c r="CXO8" s="2"/>
      <c r="CXP8" s="2"/>
      <c r="CXQ8" s="2"/>
      <c r="CXR8" s="2"/>
      <c r="CXS8" s="2"/>
      <c r="CXT8" s="2"/>
      <c r="CXU8" s="2"/>
      <c r="CXV8" s="2"/>
      <c r="CXW8" s="2"/>
      <c r="CXX8" s="2"/>
      <c r="CXY8" s="2"/>
      <c r="CXZ8" s="2"/>
      <c r="CYA8" s="2"/>
      <c r="CYB8" s="2"/>
      <c r="CYC8" s="2"/>
      <c r="CYD8" s="2"/>
      <c r="CYE8" s="2"/>
      <c r="CYF8" s="2"/>
      <c r="CYG8" s="2"/>
      <c r="CYH8" s="2"/>
      <c r="CYI8" s="2"/>
      <c r="CYJ8" s="2"/>
      <c r="CYK8" s="2"/>
      <c r="CYL8" s="2"/>
      <c r="CYM8" s="2"/>
      <c r="CYN8" s="2"/>
      <c r="CYO8" s="2"/>
      <c r="CYP8" s="2"/>
      <c r="CYQ8" s="2"/>
      <c r="CYR8" s="2"/>
      <c r="CYS8" s="2"/>
      <c r="CYT8" s="2"/>
      <c r="CYU8" s="2"/>
      <c r="CYV8" s="2"/>
      <c r="CYW8" s="2"/>
      <c r="CYX8" s="2"/>
      <c r="CYY8" s="2"/>
      <c r="CYZ8" s="2"/>
      <c r="CZA8" s="2"/>
      <c r="CZB8" s="2"/>
      <c r="CZC8" s="2"/>
      <c r="CZD8" s="2"/>
      <c r="CZE8" s="2"/>
      <c r="CZF8" s="2"/>
      <c r="CZG8" s="2"/>
      <c r="CZH8" s="2"/>
      <c r="CZI8" s="2"/>
      <c r="CZJ8" s="2"/>
      <c r="CZK8" s="2"/>
      <c r="CZL8" s="2"/>
      <c r="CZM8" s="2"/>
      <c r="CZN8" s="2"/>
      <c r="CZO8" s="2"/>
      <c r="CZP8" s="2"/>
      <c r="CZQ8" s="2"/>
      <c r="CZR8" s="2"/>
      <c r="CZS8" s="2"/>
      <c r="CZT8" s="2"/>
      <c r="CZU8" s="2"/>
      <c r="CZV8" s="2"/>
      <c r="CZW8" s="2"/>
      <c r="CZX8" s="2"/>
      <c r="CZY8" s="2"/>
      <c r="CZZ8" s="2"/>
      <c r="DAA8" s="2"/>
      <c r="DAB8" s="2"/>
      <c r="DAC8" s="2"/>
      <c r="DAD8" s="2"/>
      <c r="DAE8" s="2"/>
      <c r="DAF8" s="2"/>
      <c r="DAG8" s="2"/>
      <c r="DAH8" s="2"/>
      <c r="DAI8" s="2"/>
      <c r="DAJ8" s="2"/>
      <c r="DAK8" s="2"/>
      <c r="DAL8" s="2"/>
      <c r="DAM8" s="2"/>
      <c r="DAN8" s="2"/>
      <c r="DAO8" s="2"/>
      <c r="DAP8" s="2"/>
      <c r="DAQ8" s="2"/>
      <c r="DAR8" s="2"/>
      <c r="DAS8" s="2"/>
      <c r="DAT8" s="2"/>
      <c r="DAU8" s="2"/>
      <c r="DAV8" s="2"/>
      <c r="DAW8" s="2"/>
      <c r="DAX8" s="2"/>
      <c r="DAY8" s="2"/>
      <c r="DAZ8" s="2"/>
      <c r="DBA8" s="2"/>
      <c r="DBB8" s="2"/>
      <c r="DBC8" s="2"/>
      <c r="DBD8" s="2"/>
      <c r="DBE8" s="2"/>
      <c r="DBF8" s="2"/>
      <c r="DBG8" s="2"/>
      <c r="DBH8" s="2"/>
      <c r="DBI8" s="2"/>
      <c r="DBJ8" s="2"/>
      <c r="DBK8" s="2"/>
      <c r="DBL8" s="2"/>
      <c r="DBM8" s="2"/>
      <c r="DBN8" s="2"/>
      <c r="DBO8" s="2"/>
      <c r="DBP8" s="2"/>
      <c r="DBQ8" s="2"/>
      <c r="DBR8" s="2"/>
      <c r="DBS8" s="2"/>
      <c r="DBT8" s="2"/>
      <c r="DBU8" s="2"/>
      <c r="DBV8" s="2"/>
      <c r="DBW8" s="2"/>
      <c r="DBX8" s="2"/>
      <c r="DBY8" s="2"/>
      <c r="DBZ8" s="2"/>
      <c r="DCA8" s="2"/>
      <c r="DCB8" s="2"/>
      <c r="DCC8" s="2"/>
      <c r="DCD8" s="2"/>
      <c r="DCE8" s="2"/>
      <c r="DCF8" s="2"/>
      <c r="DCG8" s="2"/>
      <c r="DCH8" s="2"/>
      <c r="DCI8" s="2"/>
      <c r="DCJ8" s="2"/>
      <c r="DCK8" s="2"/>
      <c r="DCL8" s="2"/>
      <c r="DCM8" s="2"/>
      <c r="DCN8" s="2"/>
      <c r="DCO8" s="2"/>
      <c r="DCP8" s="2"/>
      <c r="DCQ8" s="2"/>
      <c r="DCR8" s="2"/>
      <c r="DCS8" s="2"/>
      <c r="DCT8" s="2"/>
      <c r="DCU8" s="2"/>
      <c r="DCV8" s="2"/>
      <c r="DCW8" s="2"/>
      <c r="DCX8" s="2"/>
      <c r="DCY8" s="2"/>
      <c r="DCZ8" s="2"/>
      <c r="DDA8" s="2"/>
      <c r="DDB8" s="2"/>
      <c r="DDC8" s="2"/>
      <c r="DDD8" s="2"/>
      <c r="DDE8" s="2"/>
      <c r="DDF8" s="2"/>
      <c r="DDG8" s="2"/>
      <c r="DDH8" s="2"/>
      <c r="DDI8" s="2"/>
      <c r="DDJ8" s="2"/>
      <c r="DDK8" s="2"/>
      <c r="DDL8" s="2"/>
      <c r="DDM8" s="2"/>
      <c r="DDN8" s="2"/>
      <c r="DDO8" s="2"/>
      <c r="DDP8" s="2"/>
      <c r="DDQ8" s="2"/>
      <c r="DDR8" s="2"/>
      <c r="DDS8" s="2"/>
      <c r="DDT8" s="2"/>
      <c r="DDU8" s="2"/>
      <c r="DDV8" s="2"/>
      <c r="DDW8" s="2"/>
      <c r="DDX8" s="2"/>
      <c r="DDY8" s="2"/>
      <c r="DDZ8" s="2"/>
      <c r="DEA8" s="2"/>
      <c r="DEB8" s="2"/>
      <c r="DEC8" s="2"/>
      <c r="DED8" s="2"/>
      <c r="DEE8" s="2"/>
      <c r="DEF8" s="2"/>
      <c r="DEG8" s="2"/>
      <c r="DEH8" s="2"/>
      <c r="DEI8" s="2"/>
      <c r="DEJ8" s="2"/>
      <c r="DEK8" s="2"/>
      <c r="DEL8" s="2"/>
      <c r="DEM8" s="2"/>
      <c r="DEN8" s="2"/>
      <c r="DEO8" s="2"/>
      <c r="DEP8" s="2"/>
      <c r="DEQ8" s="2"/>
      <c r="DER8" s="2"/>
      <c r="DES8" s="2"/>
      <c r="DET8" s="2"/>
      <c r="DEU8" s="2"/>
      <c r="DEV8" s="2"/>
      <c r="DEW8" s="2"/>
      <c r="DEX8" s="2"/>
      <c r="DEY8" s="2"/>
      <c r="DEZ8" s="2"/>
      <c r="DFA8" s="2"/>
      <c r="DFB8" s="2"/>
      <c r="DFC8" s="2"/>
      <c r="DFD8" s="2"/>
      <c r="DFE8" s="2"/>
      <c r="DFF8" s="2"/>
      <c r="DFG8" s="2"/>
      <c r="DFH8" s="2"/>
      <c r="DFI8" s="2"/>
      <c r="DFJ8" s="2"/>
      <c r="DFK8" s="2"/>
      <c r="DFL8" s="2"/>
      <c r="DFM8" s="2"/>
      <c r="DFN8" s="2"/>
      <c r="DFO8" s="2"/>
      <c r="DFP8" s="2"/>
      <c r="DFQ8" s="2"/>
      <c r="DFR8" s="2"/>
      <c r="DFS8" s="2"/>
      <c r="DFT8" s="2"/>
      <c r="DFU8" s="2"/>
      <c r="DFV8" s="2"/>
      <c r="DFW8" s="2"/>
      <c r="DFX8" s="2"/>
      <c r="DFY8" s="2"/>
      <c r="DFZ8" s="2"/>
      <c r="DGA8" s="2"/>
      <c r="DGB8" s="2"/>
      <c r="DGC8" s="2"/>
      <c r="DGD8" s="2"/>
      <c r="DGE8" s="2"/>
      <c r="DGF8" s="2"/>
      <c r="DGG8" s="2"/>
      <c r="DGH8" s="2"/>
      <c r="DGI8" s="2"/>
      <c r="DGJ8" s="2"/>
      <c r="DGK8" s="2"/>
      <c r="DGL8" s="2"/>
      <c r="DGM8" s="2"/>
      <c r="DGN8" s="2"/>
      <c r="DGO8" s="2"/>
      <c r="DGP8" s="2"/>
      <c r="DGQ8" s="2"/>
      <c r="DGR8" s="2"/>
      <c r="DGS8" s="2"/>
      <c r="DGT8" s="2"/>
      <c r="DGU8" s="2"/>
      <c r="DGV8" s="2"/>
      <c r="DGW8" s="2"/>
      <c r="DGX8" s="2"/>
      <c r="DGY8" s="2"/>
      <c r="DGZ8" s="2"/>
      <c r="DHA8" s="2"/>
      <c r="DHB8" s="2"/>
      <c r="DHC8" s="2"/>
      <c r="DHD8" s="2"/>
      <c r="DHE8" s="2"/>
      <c r="DHF8" s="2"/>
      <c r="DHG8" s="2"/>
      <c r="DHH8" s="2"/>
      <c r="DHI8" s="2"/>
      <c r="DHJ8" s="2"/>
      <c r="DHK8" s="2"/>
      <c r="DHL8" s="2"/>
      <c r="DHM8" s="2"/>
      <c r="DHN8" s="2"/>
      <c r="DHO8" s="2"/>
      <c r="DHP8" s="2"/>
      <c r="DHQ8" s="2"/>
      <c r="DHR8" s="2"/>
      <c r="DHS8" s="2"/>
      <c r="DHT8" s="2"/>
      <c r="DHU8" s="2"/>
      <c r="DHV8" s="2"/>
      <c r="DHW8" s="2"/>
      <c r="DHX8" s="2"/>
      <c r="DHY8" s="2"/>
      <c r="DHZ8" s="2"/>
      <c r="DIA8" s="2"/>
      <c r="DIB8" s="2"/>
      <c r="DIC8" s="2"/>
      <c r="DID8" s="2"/>
      <c r="DIE8" s="2"/>
      <c r="DIF8" s="2"/>
      <c r="DIG8" s="2"/>
      <c r="DIH8" s="2"/>
      <c r="DII8" s="2"/>
      <c r="DIJ8" s="2"/>
      <c r="DIK8" s="2"/>
      <c r="DIL8" s="2"/>
      <c r="DIM8" s="2"/>
      <c r="DIN8" s="2"/>
      <c r="DIO8" s="2"/>
      <c r="DIP8" s="2"/>
      <c r="DIQ8" s="2"/>
      <c r="DIR8" s="2"/>
      <c r="DIS8" s="2"/>
      <c r="DIT8" s="2"/>
      <c r="DIU8" s="2"/>
      <c r="DIV8" s="2"/>
      <c r="DIW8" s="2"/>
      <c r="DIX8" s="2"/>
      <c r="DIY8" s="2"/>
      <c r="DIZ8" s="2"/>
      <c r="DJA8" s="2"/>
      <c r="DJB8" s="2"/>
      <c r="DJC8" s="2"/>
      <c r="DJD8" s="2"/>
      <c r="DJE8" s="2"/>
      <c r="DJF8" s="2"/>
      <c r="DJG8" s="2"/>
      <c r="DJH8" s="2"/>
      <c r="DJI8" s="2"/>
      <c r="DJJ8" s="2"/>
      <c r="DJK8" s="2"/>
      <c r="DJL8" s="2"/>
      <c r="DJM8" s="2"/>
      <c r="DJN8" s="2"/>
      <c r="DJO8" s="2"/>
      <c r="DJP8" s="2"/>
      <c r="DJQ8" s="2"/>
      <c r="DJR8" s="2"/>
      <c r="DJS8" s="2"/>
      <c r="DJT8" s="2"/>
      <c r="DJU8" s="2"/>
      <c r="DJV8" s="2"/>
      <c r="DJW8" s="2"/>
      <c r="DJX8" s="2"/>
      <c r="DJY8" s="2"/>
      <c r="DJZ8" s="2"/>
      <c r="DKA8" s="2"/>
      <c r="DKB8" s="2"/>
      <c r="DKC8" s="2"/>
      <c r="DKD8" s="2"/>
      <c r="DKE8" s="2"/>
      <c r="DKF8" s="2"/>
      <c r="DKG8" s="2"/>
      <c r="DKH8" s="2"/>
      <c r="DKI8" s="2"/>
      <c r="DKJ8" s="2"/>
      <c r="DKK8" s="2"/>
      <c r="DKL8" s="2"/>
      <c r="DKM8" s="2"/>
      <c r="DKN8" s="2"/>
      <c r="DKO8" s="2"/>
      <c r="DKP8" s="2"/>
      <c r="DKQ8" s="2"/>
      <c r="DKR8" s="2"/>
      <c r="DKS8" s="2"/>
      <c r="DKT8" s="2"/>
      <c r="DKU8" s="2"/>
      <c r="DKV8" s="2"/>
      <c r="DKW8" s="2"/>
      <c r="DKX8" s="2"/>
      <c r="DKY8" s="2"/>
      <c r="DKZ8" s="2"/>
      <c r="DLA8" s="2"/>
      <c r="DLB8" s="2"/>
      <c r="DLC8" s="2"/>
      <c r="DLD8" s="2"/>
      <c r="DLE8" s="2"/>
      <c r="DLF8" s="2"/>
      <c r="DLG8" s="2"/>
      <c r="DLH8" s="2"/>
      <c r="DLI8" s="2"/>
      <c r="DLJ8" s="2"/>
      <c r="DLK8" s="2"/>
      <c r="DLL8" s="2"/>
      <c r="DLM8" s="2"/>
      <c r="DLN8" s="2"/>
      <c r="DLO8" s="2"/>
      <c r="DLP8" s="2"/>
      <c r="DLQ8" s="2"/>
      <c r="DLR8" s="2"/>
      <c r="DLS8" s="2"/>
      <c r="DLT8" s="2"/>
      <c r="DLU8" s="2"/>
      <c r="DLV8" s="2"/>
      <c r="DLW8" s="2"/>
      <c r="DLX8" s="2"/>
      <c r="DLY8" s="2"/>
      <c r="DLZ8" s="2"/>
      <c r="DMA8" s="2"/>
      <c r="DMB8" s="2"/>
      <c r="DMC8" s="2"/>
      <c r="DMD8" s="2"/>
      <c r="DME8" s="2"/>
      <c r="DMF8" s="2"/>
      <c r="DMG8" s="2"/>
      <c r="DMH8" s="2"/>
      <c r="DMI8" s="2"/>
      <c r="DMJ8" s="2"/>
      <c r="DMK8" s="2"/>
      <c r="DML8" s="2"/>
      <c r="DMM8" s="2"/>
      <c r="DMN8" s="2"/>
      <c r="DMO8" s="2"/>
      <c r="DMP8" s="2"/>
      <c r="DMQ8" s="2"/>
      <c r="DMR8" s="2"/>
      <c r="DMS8" s="2"/>
      <c r="DMT8" s="2"/>
      <c r="DMU8" s="2"/>
      <c r="DMV8" s="2"/>
      <c r="DMW8" s="2"/>
      <c r="DMX8" s="2"/>
      <c r="DMY8" s="2"/>
      <c r="DMZ8" s="2"/>
      <c r="DNA8" s="2"/>
      <c r="DNB8" s="2"/>
      <c r="DNC8" s="2"/>
      <c r="DND8" s="2"/>
      <c r="DNE8" s="2"/>
      <c r="DNF8" s="2"/>
      <c r="DNG8" s="2"/>
      <c r="DNH8" s="2"/>
      <c r="DNI8" s="2"/>
      <c r="DNJ8" s="2"/>
      <c r="DNK8" s="2"/>
      <c r="DNL8" s="2"/>
      <c r="DNM8" s="2"/>
      <c r="DNN8" s="2"/>
      <c r="DNO8" s="2"/>
      <c r="DNP8" s="2"/>
      <c r="DNQ8" s="2"/>
      <c r="DNR8" s="2"/>
      <c r="DNS8" s="2"/>
      <c r="DNT8" s="2"/>
      <c r="DNU8" s="2"/>
      <c r="DNV8" s="2"/>
      <c r="DNW8" s="2"/>
      <c r="DNX8" s="2"/>
      <c r="DNY8" s="2"/>
      <c r="DNZ8" s="2"/>
      <c r="DOA8" s="2"/>
      <c r="DOB8" s="2"/>
      <c r="DOC8" s="2"/>
      <c r="DOD8" s="2"/>
      <c r="DOE8" s="2"/>
      <c r="DOF8" s="2"/>
      <c r="DOG8" s="2"/>
      <c r="DOH8" s="2"/>
      <c r="DOI8" s="2"/>
      <c r="DOJ8" s="2"/>
      <c r="DOK8" s="2"/>
      <c r="DOL8" s="2"/>
      <c r="DOM8" s="2"/>
      <c r="DON8" s="2"/>
      <c r="DOO8" s="2"/>
      <c r="DOP8" s="2"/>
      <c r="DOQ8" s="2"/>
      <c r="DOR8" s="2"/>
      <c r="DOS8" s="2"/>
      <c r="DOT8" s="2"/>
      <c r="DOU8" s="2"/>
      <c r="DOV8" s="2"/>
      <c r="DOW8" s="2"/>
      <c r="DOX8" s="2"/>
      <c r="DOY8" s="2"/>
      <c r="DOZ8" s="2"/>
      <c r="DPA8" s="2"/>
      <c r="DPB8" s="2"/>
      <c r="DPC8" s="2"/>
      <c r="DPD8" s="2"/>
      <c r="DPE8" s="2"/>
      <c r="DPF8" s="2"/>
      <c r="DPG8" s="2"/>
      <c r="DPH8" s="2"/>
      <c r="DPI8" s="2"/>
      <c r="DPJ8" s="2"/>
      <c r="DPK8" s="2"/>
      <c r="DPL8" s="2"/>
      <c r="DPM8" s="2"/>
      <c r="DPN8" s="2"/>
      <c r="DPO8" s="2"/>
      <c r="DPP8" s="2"/>
      <c r="DPQ8" s="2"/>
      <c r="DPR8" s="2"/>
      <c r="DPS8" s="2"/>
      <c r="DPT8" s="2"/>
      <c r="DPU8" s="2"/>
      <c r="DPV8" s="2"/>
      <c r="DPW8" s="2"/>
      <c r="DPX8" s="2"/>
      <c r="DPY8" s="2"/>
      <c r="DPZ8" s="2"/>
      <c r="DQA8" s="2"/>
      <c r="DQB8" s="2"/>
      <c r="DQC8" s="2"/>
      <c r="DQD8" s="2"/>
      <c r="DQE8" s="2"/>
      <c r="DQF8" s="2"/>
      <c r="DQG8" s="2"/>
      <c r="DQH8" s="2"/>
      <c r="DQI8" s="2"/>
      <c r="DQJ8" s="2"/>
      <c r="DQK8" s="2"/>
      <c r="DQL8" s="2"/>
      <c r="DQM8" s="2"/>
      <c r="DQN8" s="2"/>
      <c r="DQO8" s="2"/>
      <c r="DQP8" s="2"/>
      <c r="DQQ8" s="2"/>
      <c r="DQR8" s="2"/>
      <c r="DQS8" s="2"/>
      <c r="DQT8" s="2"/>
      <c r="DQU8" s="2"/>
      <c r="DQV8" s="2"/>
      <c r="DQW8" s="2"/>
      <c r="DQX8" s="2"/>
      <c r="DQY8" s="2"/>
      <c r="DQZ8" s="2"/>
      <c r="DRA8" s="2"/>
      <c r="DRB8" s="2"/>
      <c r="DRC8" s="2"/>
      <c r="DRD8" s="2"/>
      <c r="DRE8" s="2"/>
      <c r="DRF8" s="2"/>
      <c r="DRG8" s="2"/>
      <c r="DRH8" s="2"/>
      <c r="DRI8" s="2"/>
      <c r="DRJ8" s="2"/>
      <c r="DRK8" s="2"/>
      <c r="DRL8" s="2"/>
      <c r="DRM8" s="2"/>
      <c r="DRN8" s="2"/>
      <c r="DRO8" s="2"/>
      <c r="DRP8" s="2"/>
      <c r="DRQ8" s="2"/>
      <c r="DRR8" s="2"/>
      <c r="DRS8" s="2"/>
      <c r="DRT8" s="2"/>
      <c r="DRU8" s="2"/>
      <c r="DRV8" s="2"/>
      <c r="DRW8" s="2"/>
      <c r="DRX8" s="2"/>
      <c r="DRY8" s="2"/>
      <c r="DRZ8" s="2"/>
      <c r="DSA8" s="2"/>
      <c r="DSB8" s="2"/>
      <c r="DSC8" s="2"/>
      <c r="DSD8" s="2"/>
      <c r="DSE8" s="2"/>
      <c r="DSF8" s="2"/>
      <c r="DSG8" s="2"/>
      <c r="DSH8" s="2"/>
      <c r="DSI8" s="2"/>
      <c r="DSJ8" s="2"/>
      <c r="DSK8" s="2"/>
      <c r="DSL8" s="2"/>
      <c r="DSM8" s="2"/>
      <c r="DSN8" s="2"/>
      <c r="DSO8" s="2"/>
      <c r="DSP8" s="2"/>
      <c r="DSQ8" s="2"/>
      <c r="DSR8" s="2"/>
      <c r="DSS8" s="2"/>
      <c r="DST8" s="2"/>
      <c r="DSU8" s="2"/>
      <c r="DSV8" s="2"/>
      <c r="DSW8" s="2"/>
      <c r="DSX8" s="2"/>
      <c r="DSY8" s="2"/>
      <c r="DSZ8" s="2"/>
      <c r="DTA8" s="2"/>
      <c r="DTB8" s="2"/>
      <c r="DTC8" s="2"/>
      <c r="DTD8" s="2"/>
      <c r="DTE8" s="2"/>
      <c r="DTF8" s="2"/>
      <c r="DTG8" s="2"/>
      <c r="DTH8" s="2"/>
      <c r="DTI8" s="2"/>
      <c r="DTJ8" s="2"/>
      <c r="DTK8" s="2"/>
      <c r="DTL8" s="2"/>
      <c r="DTM8" s="2"/>
      <c r="DTN8" s="2"/>
      <c r="DTO8" s="2"/>
      <c r="DTP8" s="2"/>
      <c r="DTQ8" s="2"/>
      <c r="DTR8" s="2"/>
      <c r="DTS8" s="2"/>
      <c r="DTT8" s="2"/>
      <c r="DTU8" s="2"/>
      <c r="DTV8" s="2"/>
      <c r="DTW8" s="2"/>
      <c r="DTX8" s="2"/>
      <c r="DTY8" s="2"/>
      <c r="DTZ8" s="2"/>
      <c r="DUA8" s="2"/>
      <c r="DUB8" s="2"/>
      <c r="DUC8" s="2"/>
      <c r="DUD8" s="2"/>
      <c r="DUE8" s="2"/>
      <c r="DUF8" s="2"/>
      <c r="DUG8" s="2"/>
      <c r="DUH8" s="2"/>
      <c r="DUI8" s="2"/>
      <c r="DUJ8" s="2"/>
      <c r="DUK8" s="2"/>
      <c r="DUL8" s="2"/>
      <c r="DUM8" s="2"/>
      <c r="DUN8" s="2"/>
      <c r="DUO8" s="2"/>
      <c r="DUP8" s="2"/>
      <c r="DUQ8" s="2"/>
      <c r="DUR8" s="2"/>
      <c r="DUS8" s="2"/>
      <c r="DUT8" s="2"/>
      <c r="DUU8" s="2"/>
      <c r="DUV8" s="2"/>
      <c r="DUW8" s="2"/>
      <c r="DUX8" s="2"/>
      <c r="DUY8" s="2"/>
      <c r="DUZ8" s="2"/>
      <c r="DVA8" s="2"/>
      <c r="DVB8" s="2"/>
      <c r="DVC8" s="2"/>
      <c r="DVD8" s="2"/>
      <c r="DVE8" s="2"/>
      <c r="DVF8" s="2"/>
      <c r="DVG8" s="2"/>
      <c r="DVH8" s="2"/>
      <c r="DVI8" s="2"/>
      <c r="DVJ8" s="2"/>
      <c r="DVK8" s="2"/>
      <c r="DVL8" s="2"/>
      <c r="DVM8" s="2"/>
      <c r="DVN8" s="2"/>
      <c r="DVO8" s="2"/>
      <c r="DVP8" s="2"/>
      <c r="DVQ8" s="2"/>
      <c r="DVR8" s="2"/>
      <c r="DVS8" s="2"/>
      <c r="DVT8" s="2"/>
      <c r="DVU8" s="2"/>
      <c r="DVV8" s="2"/>
      <c r="DVW8" s="2"/>
      <c r="DVX8" s="2"/>
      <c r="DVY8" s="2"/>
      <c r="DVZ8" s="2"/>
      <c r="DWA8" s="2"/>
      <c r="DWB8" s="2"/>
      <c r="DWC8" s="2"/>
      <c r="DWD8" s="2"/>
      <c r="DWE8" s="2"/>
      <c r="DWF8" s="2"/>
      <c r="DWG8" s="2"/>
      <c r="DWH8" s="2"/>
      <c r="DWI8" s="2"/>
      <c r="DWJ8" s="2"/>
      <c r="DWK8" s="2"/>
      <c r="DWL8" s="2"/>
      <c r="DWM8" s="2"/>
      <c r="DWN8" s="2"/>
      <c r="DWO8" s="2"/>
      <c r="DWP8" s="2"/>
      <c r="DWQ8" s="2"/>
      <c r="DWR8" s="2"/>
      <c r="DWS8" s="2"/>
      <c r="DWT8" s="2"/>
      <c r="DWU8" s="2"/>
      <c r="DWV8" s="2"/>
      <c r="DWW8" s="2"/>
      <c r="DWX8" s="2"/>
      <c r="DWY8" s="2"/>
      <c r="DWZ8" s="2"/>
      <c r="DXA8" s="2"/>
      <c r="DXB8" s="2"/>
      <c r="DXC8" s="2"/>
      <c r="DXD8" s="2"/>
      <c r="DXE8" s="2"/>
      <c r="DXF8" s="2"/>
      <c r="DXG8" s="2"/>
      <c r="DXH8" s="2"/>
      <c r="DXI8" s="2"/>
      <c r="DXJ8" s="2"/>
      <c r="DXK8" s="2"/>
      <c r="DXL8" s="2"/>
      <c r="DXM8" s="2"/>
      <c r="DXN8" s="2"/>
      <c r="DXO8" s="2"/>
      <c r="DXP8" s="2"/>
      <c r="DXQ8" s="2"/>
      <c r="DXR8" s="2"/>
      <c r="DXS8" s="2"/>
      <c r="DXT8" s="2"/>
      <c r="DXU8" s="2"/>
      <c r="DXV8" s="2"/>
      <c r="DXW8" s="2"/>
      <c r="DXX8" s="2"/>
      <c r="DXY8" s="2"/>
      <c r="DXZ8" s="2"/>
      <c r="DYA8" s="2"/>
      <c r="DYB8" s="2"/>
      <c r="DYC8" s="2"/>
      <c r="DYD8" s="2"/>
      <c r="DYE8" s="2"/>
      <c r="DYF8" s="2"/>
      <c r="DYG8" s="2"/>
      <c r="DYH8" s="2"/>
      <c r="DYI8" s="2"/>
      <c r="DYJ8" s="2"/>
      <c r="DYK8" s="2"/>
      <c r="DYL8" s="2"/>
      <c r="DYM8" s="2"/>
      <c r="DYN8" s="2"/>
      <c r="DYO8" s="2"/>
      <c r="DYP8" s="2"/>
      <c r="DYQ8" s="2"/>
      <c r="DYR8" s="2"/>
      <c r="DYS8" s="2"/>
      <c r="DYT8" s="2"/>
      <c r="DYU8" s="2"/>
      <c r="DYV8" s="2"/>
      <c r="DYW8" s="2"/>
      <c r="DYX8" s="2"/>
      <c r="DYY8" s="2"/>
      <c r="DYZ8" s="2"/>
      <c r="DZA8" s="2"/>
      <c r="DZB8" s="2"/>
      <c r="DZC8" s="2"/>
      <c r="DZD8" s="2"/>
      <c r="DZE8" s="2"/>
      <c r="DZF8" s="2"/>
      <c r="DZG8" s="2"/>
      <c r="DZH8" s="2"/>
      <c r="DZI8" s="2"/>
      <c r="DZJ8" s="2"/>
      <c r="DZK8" s="2"/>
      <c r="DZL8" s="2"/>
      <c r="DZM8" s="2"/>
      <c r="DZN8" s="2"/>
      <c r="DZO8" s="2"/>
      <c r="DZP8" s="2"/>
      <c r="DZQ8" s="2"/>
      <c r="DZR8" s="2"/>
      <c r="DZS8" s="2"/>
      <c r="DZT8" s="2"/>
      <c r="DZU8" s="2"/>
      <c r="DZV8" s="2"/>
      <c r="DZW8" s="2"/>
      <c r="DZX8" s="2"/>
      <c r="DZY8" s="2"/>
      <c r="DZZ8" s="2"/>
      <c r="EAA8" s="2"/>
      <c r="EAB8" s="2"/>
      <c r="EAC8" s="2"/>
      <c r="EAD8" s="2"/>
      <c r="EAE8" s="2"/>
      <c r="EAF8" s="2"/>
      <c r="EAG8" s="2"/>
      <c r="EAH8" s="2"/>
      <c r="EAI8" s="2"/>
      <c r="EAJ8" s="2"/>
      <c r="EAK8" s="2"/>
      <c r="EAL8" s="2"/>
      <c r="EAM8" s="2"/>
      <c r="EAN8" s="2"/>
      <c r="EAO8" s="2"/>
      <c r="EAP8" s="2"/>
      <c r="EAQ8" s="2"/>
      <c r="EAR8" s="2"/>
      <c r="EAS8" s="2"/>
      <c r="EAT8" s="2"/>
      <c r="EAU8" s="2"/>
      <c r="EAV8" s="2"/>
      <c r="EAW8" s="2"/>
      <c r="EAX8" s="2"/>
      <c r="EAY8" s="2"/>
      <c r="EAZ8" s="2"/>
      <c r="EBA8" s="2"/>
      <c r="EBB8" s="2"/>
      <c r="EBC8" s="2"/>
      <c r="EBD8" s="2"/>
      <c r="EBE8" s="2"/>
      <c r="EBF8" s="2"/>
      <c r="EBG8" s="2"/>
      <c r="EBH8" s="2"/>
      <c r="EBI8" s="2"/>
      <c r="EBJ8" s="2"/>
      <c r="EBK8" s="2"/>
      <c r="EBL8" s="2"/>
      <c r="EBM8" s="2"/>
      <c r="EBN8" s="2"/>
      <c r="EBO8" s="2"/>
      <c r="EBP8" s="2"/>
      <c r="EBQ8" s="2"/>
      <c r="EBR8" s="2"/>
      <c r="EBS8" s="2"/>
      <c r="EBT8" s="2"/>
      <c r="EBU8" s="2"/>
      <c r="EBV8" s="2"/>
      <c r="EBW8" s="2"/>
      <c r="EBX8" s="2"/>
      <c r="EBY8" s="2"/>
      <c r="EBZ8" s="2"/>
      <c r="ECA8" s="2"/>
      <c r="ECB8" s="2"/>
      <c r="ECC8" s="2"/>
      <c r="ECD8" s="2"/>
      <c r="ECE8" s="2"/>
      <c r="ECF8" s="2"/>
      <c r="ECG8" s="2"/>
      <c r="ECH8" s="2"/>
      <c r="ECI8" s="2"/>
      <c r="ECJ8" s="2"/>
      <c r="ECK8" s="2"/>
      <c r="ECL8" s="2"/>
      <c r="ECM8" s="2"/>
      <c r="ECN8" s="2"/>
      <c r="ECO8" s="2"/>
      <c r="ECP8" s="2"/>
      <c r="ECQ8" s="2"/>
      <c r="ECR8" s="2"/>
      <c r="ECS8" s="2"/>
      <c r="ECT8" s="2"/>
      <c r="ECU8" s="2"/>
      <c r="ECV8" s="2"/>
      <c r="ECW8" s="2"/>
      <c r="ECX8" s="2"/>
      <c r="ECY8" s="2"/>
      <c r="ECZ8" s="2"/>
      <c r="EDA8" s="2"/>
      <c r="EDB8" s="2"/>
      <c r="EDC8" s="2"/>
      <c r="EDD8" s="2"/>
      <c r="EDE8" s="2"/>
      <c r="EDF8" s="2"/>
      <c r="EDG8" s="2"/>
      <c r="EDH8" s="2"/>
      <c r="EDI8" s="2"/>
      <c r="EDJ8" s="2"/>
      <c r="EDK8" s="2"/>
      <c r="EDL8" s="2"/>
      <c r="EDM8" s="2"/>
      <c r="EDN8" s="2"/>
      <c r="EDO8" s="2"/>
      <c r="EDP8" s="2"/>
      <c r="EDQ8" s="2"/>
      <c r="EDR8" s="2"/>
      <c r="EDS8" s="2"/>
      <c r="EDT8" s="2"/>
      <c r="EDU8" s="2"/>
      <c r="EDV8" s="2"/>
      <c r="EDW8" s="2"/>
      <c r="EDX8" s="2"/>
      <c r="EDY8" s="2"/>
      <c r="EDZ8" s="2"/>
      <c r="EEA8" s="2"/>
      <c r="EEB8" s="2"/>
      <c r="EEC8" s="2"/>
      <c r="EED8" s="2"/>
      <c r="EEE8" s="2"/>
      <c r="EEF8" s="2"/>
      <c r="EEG8" s="2"/>
      <c r="EEH8" s="2"/>
      <c r="EEI8" s="2"/>
      <c r="EEJ8" s="2"/>
      <c r="EEK8" s="2"/>
      <c r="EEL8" s="2"/>
      <c r="EEM8" s="2"/>
      <c r="EEN8" s="2"/>
      <c r="EEO8" s="2"/>
      <c r="EEP8" s="2"/>
      <c r="EEQ8" s="2"/>
      <c r="EER8" s="2"/>
      <c r="EES8" s="2"/>
      <c r="EET8" s="2"/>
      <c r="EEU8" s="2"/>
      <c r="EEV8" s="2"/>
      <c r="EEW8" s="2"/>
      <c r="EEX8" s="2"/>
      <c r="EEY8" s="2"/>
      <c r="EEZ8" s="2"/>
      <c r="EFA8" s="2"/>
      <c r="EFB8" s="2"/>
      <c r="EFC8" s="2"/>
      <c r="EFD8" s="2"/>
      <c r="EFE8" s="2"/>
      <c r="EFF8" s="2"/>
      <c r="EFG8" s="2"/>
      <c r="EFH8" s="2"/>
      <c r="EFI8" s="2"/>
      <c r="EFJ8" s="2"/>
      <c r="EFK8" s="2"/>
      <c r="EFL8" s="2"/>
      <c r="EFM8" s="2"/>
      <c r="EFN8" s="2"/>
      <c r="EFO8" s="2"/>
      <c r="EFP8" s="2"/>
      <c r="EFQ8" s="2"/>
      <c r="EFR8" s="2"/>
      <c r="EFS8" s="2"/>
      <c r="EFT8" s="2"/>
      <c r="EFU8" s="2"/>
      <c r="EFV8" s="2"/>
      <c r="EFW8" s="2"/>
      <c r="EFX8" s="2"/>
      <c r="EFY8" s="2"/>
      <c r="EFZ8" s="2"/>
      <c r="EGA8" s="2"/>
      <c r="EGB8" s="2"/>
      <c r="EGC8" s="2"/>
      <c r="EGD8" s="2"/>
      <c r="EGE8" s="2"/>
      <c r="EGF8" s="2"/>
      <c r="EGG8" s="2"/>
      <c r="EGH8" s="2"/>
      <c r="EGI8" s="2"/>
      <c r="EGJ8" s="2"/>
      <c r="EGK8" s="2"/>
      <c r="EGL8" s="2"/>
      <c r="EGM8" s="2"/>
      <c r="EGN8" s="2"/>
      <c r="EGO8" s="2"/>
      <c r="EGP8" s="2"/>
      <c r="EGQ8" s="2"/>
      <c r="EGR8" s="2"/>
      <c r="EGS8" s="2"/>
      <c r="EGT8" s="2"/>
      <c r="EGU8" s="2"/>
      <c r="EGV8" s="2"/>
      <c r="EGW8" s="2"/>
      <c r="EGX8" s="2"/>
      <c r="EGY8" s="2"/>
      <c r="EGZ8" s="2"/>
      <c r="EHA8" s="2"/>
      <c r="EHB8" s="2"/>
      <c r="EHC8" s="2"/>
      <c r="EHD8" s="2"/>
      <c r="EHE8" s="2"/>
      <c r="EHF8" s="2"/>
      <c r="EHG8" s="2"/>
      <c r="EHH8" s="2"/>
      <c r="EHI8" s="2"/>
      <c r="EHJ8" s="2"/>
      <c r="EHK8" s="2"/>
      <c r="EHL8" s="2"/>
      <c r="EHM8" s="2"/>
      <c r="EHN8" s="2"/>
      <c r="EHO8" s="2"/>
      <c r="EHP8" s="2"/>
      <c r="EHQ8" s="2"/>
      <c r="EHR8" s="2"/>
      <c r="EHS8" s="2"/>
      <c r="EHT8" s="2"/>
      <c r="EHU8" s="2"/>
      <c r="EHV8" s="2"/>
      <c r="EHW8" s="2"/>
      <c r="EHX8" s="2"/>
      <c r="EHY8" s="2"/>
      <c r="EHZ8" s="2"/>
      <c r="EIA8" s="2"/>
      <c r="EIB8" s="2"/>
      <c r="EIC8" s="2"/>
      <c r="EID8" s="2"/>
      <c r="EIE8" s="2"/>
      <c r="EIF8" s="2"/>
      <c r="EIG8" s="2"/>
      <c r="EIH8" s="2"/>
      <c r="EII8" s="2"/>
      <c r="EIJ8" s="2"/>
      <c r="EIK8" s="2"/>
      <c r="EIL8" s="2"/>
      <c r="EIM8" s="2"/>
      <c r="EIN8" s="2"/>
      <c r="EIO8" s="2"/>
      <c r="EIP8" s="2"/>
      <c r="EIQ8" s="2"/>
      <c r="EIR8" s="2"/>
      <c r="EIS8" s="2"/>
      <c r="EIT8" s="2"/>
      <c r="EIU8" s="2"/>
      <c r="EIV8" s="2"/>
      <c r="EIW8" s="2"/>
      <c r="EIX8" s="2"/>
      <c r="EIY8" s="2"/>
      <c r="EIZ8" s="2"/>
      <c r="EJA8" s="2"/>
      <c r="EJB8" s="2"/>
      <c r="EJC8" s="2"/>
      <c r="EJD8" s="2"/>
      <c r="EJE8" s="2"/>
      <c r="EJF8" s="2"/>
      <c r="EJG8" s="2"/>
      <c r="EJH8" s="2"/>
      <c r="EJI8" s="2"/>
      <c r="EJJ8" s="2"/>
      <c r="EJK8" s="2"/>
      <c r="EJL8" s="2"/>
      <c r="EJM8" s="2"/>
      <c r="EJN8" s="2"/>
      <c r="EJO8" s="2"/>
      <c r="EJP8" s="2"/>
      <c r="EJQ8" s="2"/>
      <c r="EJR8" s="2"/>
      <c r="EJS8" s="2"/>
      <c r="EJT8" s="2"/>
      <c r="EJU8" s="2"/>
      <c r="EJV8" s="2"/>
      <c r="EJW8" s="2"/>
      <c r="EJX8" s="2"/>
      <c r="EJY8" s="2"/>
      <c r="EJZ8" s="2"/>
      <c r="EKA8" s="2"/>
      <c r="EKB8" s="2"/>
      <c r="EKC8" s="2"/>
      <c r="EKD8" s="2"/>
      <c r="EKE8" s="2"/>
      <c r="EKF8" s="2"/>
      <c r="EKG8" s="2"/>
      <c r="EKH8" s="2"/>
      <c r="EKI8" s="2"/>
      <c r="EKJ8" s="2"/>
      <c r="EKK8" s="2"/>
      <c r="EKL8" s="2"/>
      <c r="EKM8" s="2"/>
      <c r="EKN8" s="2"/>
      <c r="EKO8" s="2"/>
      <c r="EKP8" s="2"/>
      <c r="EKQ8" s="2"/>
      <c r="EKR8" s="2"/>
      <c r="EKS8" s="2"/>
      <c r="EKT8" s="2"/>
      <c r="EKU8" s="2"/>
      <c r="EKV8" s="2"/>
      <c r="EKW8" s="2"/>
      <c r="EKX8" s="2"/>
      <c r="EKY8" s="2"/>
      <c r="EKZ8" s="2"/>
      <c r="ELA8" s="2"/>
      <c r="ELB8" s="2"/>
      <c r="ELC8" s="2"/>
      <c r="ELD8" s="2"/>
      <c r="ELE8" s="2"/>
      <c r="ELF8" s="2"/>
      <c r="ELG8" s="2"/>
      <c r="ELH8" s="2"/>
      <c r="ELI8" s="2"/>
      <c r="ELJ8" s="2"/>
      <c r="ELK8" s="2"/>
      <c r="ELL8" s="2"/>
      <c r="ELM8" s="2"/>
      <c r="ELN8" s="2"/>
      <c r="ELO8" s="2"/>
      <c r="ELP8" s="2"/>
      <c r="ELQ8" s="2"/>
      <c r="ELR8" s="2"/>
      <c r="ELS8" s="2"/>
      <c r="ELT8" s="2"/>
      <c r="ELU8" s="2"/>
      <c r="ELV8" s="2"/>
      <c r="ELW8" s="2"/>
      <c r="ELX8" s="2"/>
      <c r="ELY8" s="2"/>
      <c r="ELZ8" s="2"/>
      <c r="EMA8" s="2"/>
      <c r="EMB8" s="2"/>
      <c r="EMC8" s="2"/>
      <c r="EMD8" s="2"/>
      <c r="EME8" s="2"/>
      <c r="EMF8" s="2"/>
      <c r="EMG8" s="2"/>
      <c r="EMH8" s="2"/>
      <c r="EMI8" s="2"/>
      <c r="EMJ8" s="2"/>
      <c r="EMK8" s="2"/>
      <c r="EML8" s="2"/>
      <c r="EMM8" s="2"/>
      <c r="EMN8" s="2"/>
      <c r="EMO8" s="2"/>
      <c r="EMP8" s="2"/>
      <c r="EMQ8" s="2"/>
      <c r="EMR8" s="2"/>
      <c r="EMS8" s="2"/>
      <c r="EMT8" s="2"/>
      <c r="EMU8" s="2"/>
      <c r="EMV8" s="2"/>
      <c r="EMW8" s="2"/>
      <c r="EMX8" s="2"/>
      <c r="EMY8" s="2"/>
      <c r="EMZ8" s="2"/>
      <c r="ENA8" s="2"/>
      <c r="ENB8" s="2"/>
      <c r="ENC8" s="2"/>
      <c r="END8" s="2"/>
      <c r="ENE8" s="2"/>
      <c r="ENF8" s="2"/>
      <c r="ENG8" s="2"/>
      <c r="ENH8" s="2"/>
      <c r="ENI8" s="2"/>
      <c r="ENJ8" s="2"/>
      <c r="ENK8" s="2"/>
      <c r="ENL8" s="2"/>
      <c r="ENM8" s="2"/>
      <c r="ENN8" s="2"/>
      <c r="ENO8" s="2"/>
      <c r="ENP8" s="2"/>
      <c r="ENQ8" s="2"/>
      <c r="ENR8" s="2"/>
      <c r="ENS8" s="2"/>
      <c r="ENT8" s="2"/>
      <c r="ENU8" s="2"/>
      <c r="ENV8" s="2"/>
      <c r="ENW8" s="2"/>
      <c r="ENX8" s="2"/>
      <c r="ENY8" s="2"/>
      <c r="ENZ8" s="2"/>
      <c r="EOA8" s="2"/>
      <c r="EOB8" s="2"/>
      <c r="EOC8" s="2"/>
      <c r="EOD8" s="2"/>
      <c r="EOE8" s="2"/>
      <c r="EOF8" s="2"/>
      <c r="EOG8" s="2"/>
      <c r="EOH8" s="2"/>
      <c r="EOI8" s="2"/>
      <c r="EOJ8" s="2"/>
      <c r="EOK8" s="2"/>
      <c r="EOL8" s="2"/>
      <c r="EOM8" s="2"/>
      <c r="EON8" s="2"/>
      <c r="EOO8" s="2"/>
      <c r="EOP8" s="2"/>
      <c r="EOQ8" s="2"/>
      <c r="EOR8" s="2"/>
      <c r="EOS8" s="2"/>
      <c r="EOT8" s="2"/>
      <c r="EOU8" s="2"/>
      <c r="EOV8" s="2"/>
      <c r="EOW8" s="2"/>
      <c r="EOX8" s="2"/>
      <c r="EOY8" s="2"/>
      <c r="EOZ8" s="2"/>
      <c r="EPA8" s="2"/>
      <c r="EPB8" s="2"/>
      <c r="EPC8" s="2"/>
      <c r="EPD8" s="2"/>
      <c r="EPE8" s="2"/>
      <c r="EPF8" s="2"/>
      <c r="EPG8" s="2"/>
      <c r="EPH8" s="2"/>
      <c r="EPI8" s="2"/>
      <c r="EPJ8" s="2"/>
      <c r="EPK8" s="2"/>
      <c r="EPL8" s="2"/>
      <c r="EPM8" s="2"/>
      <c r="EPN8" s="2"/>
      <c r="EPO8" s="2"/>
      <c r="EPP8" s="2"/>
      <c r="EPQ8" s="2"/>
      <c r="EPR8" s="2"/>
      <c r="EPS8" s="2"/>
      <c r="EPT8" s="2"/>
      <c r="EPU8" s="2"/>
      <c r="EPV8" s="2"/>
      <c r="EPW8" s="2"/>
      <c r="EPX8" s="2"/>
      <c r="EPY8" s="2"/>
      <c r="EPZ8" s="2"/>
      <c r="EQA8" s="2"/>
      <c r="EQB8" s="2"/>
      <c r="EQC8" s="2"/>
      <c r="EQD8" s="2"/>
      <c r="EQE8" s="2"/>
      <c r="EQF8" s="2"/>
      <c r="EQG8" s="2"/>
      <c r="EQH8" s="2"/>
      <c r="EQI8" s="2"/>
      <c r="EQJ8" s="2"/>
      <c r="EQK8" s="2"/>
      <c r="EQL8" s="2"/>
      <c r="EQM8" s="2"/>
      <c r="EQN8" s="2"/>
      <c r="EQO8" s="2"/>
      <c r="EQP8" s="2"/>
      <c r="EQQ8" s="2"/>
      <c r="EQR8" s="2"/>
      <c r="EQS8" s="2"/>
      <c r="EQT8" s="2"/>
      <c r="EQU8" s="2"/>
      <c r="EQV8" s="2"/>
      <c r="EQW8" s="2"/>
      <c r="EQX8" s="2"/>
      <c r="EQY8" s="2"/>
      <c r="EQZ8" s="2"/>
      <c r="ERA8" s="2"/>
      <c r="ERB8" s="2"/>
      <c r="ERC8" s="2"/>
      <c r="ERD8" s="2"/>
      <c r="ERE8" s="2"/>
      <c r="ERF8" s="2"/>
      <c r="ERG8" s="2"/>
      <c r="ERH8" s="2"/>
      <c r="ERI8" s="2"/>
      <c r="ERJ8" s="2"/>
      <c r="ERK8" s="2"/>
      <c r="ERL8" s="2"/>
      <c r="ERM8" s="2"/>
      <c r="ERN8" s="2"/>
      <c r="ERO8" s="2"/>
      <c r="ERP8" s="2"/>
      <c r="ERQ8" s="2"/>
      <c r="ERR8" s="2"/>
      <c r="ERS8" s="2"/>
      <c r="ERT8" s="2"/>
      <c r="ERU8" s="2"/>
      <c r="ERV8" s="2"/>
      <c r="ERW8" s="2"/>
      <c r="ERX8" s="2"/>
      <c r="ERY8" s="2"/>
      <c r="ERZ8" s="2"/>
      <c r="ESA8" s="2"/>
      <c r="ESB8" s="2"/>
      <c r="ESC8" s="2"/>
      <c r="ESD8" s="2"/>
      <c r="ESE8" s="2"/>
      <c r="ESF8" s="2"/>
      <c r="ESG8" s="2"/>
      <c r="ESH8" s="2"/>
      <c r="ESI8" s="2"/>
      <c r="ESJ8" s="2"/>
      <c r="ESK8" s="2"/>
      <c r="ESL8" s="2"/>
      <c r="ESM8" s="2"/>
      <c r="ESN8" s="2"/>
      <c r="ESO8" s="2"/>
      <c r="ESP8" s="2"/>
      <c r="ESQ8" s="2"/>
      <c r="ESR8" s="2"/>
      <c r="ESS8" s="2"/>
      <c r="EST8" s="2"/>
      <c r="ESU8" s="2"/>
      <c r="ESV8" s="2"/>
      <c r="ESW8" s="2"/>
      <c r="ESX8" s="2"/>
      <c r="ESY8" s="2"/>
      <c r="ESZ8" s="2"/>
      <c r="ETA8" s="2"/>
      <c r="ETB8" s="2"/>
      <c r="ETC8" s="2"/>
      <c r="ETD8" s="2"/>
      <c r="ETE8" s="2"/>
      <c r="ETF8" s="2"/>
      <c r="ETG8" s="2"/>
      <c r="ETH8" s="2"/>
      <c r="ETI8" s="2"/>
      <c r="ETJ8" s="2"/>
      <c r="ETK8" s="2"/>
      <c r="ETL8" s="2"/>
      <c r="ETM8" s="2"/>
      <c r="ETN8" s="2"/>
      <c r="ETO8" s="2"/>
      <c r="ETP8" s="2"/>
      <c r="ETQ8" s="2"/>
      <c r="ETR8" s="2"/>
      <c r="ETS8" s="2"/>
      <c r="ETT8" s="2"/>
      <c r="ETU8" s="2"/>
      <c r="ETV8" s="2"/>
      <c r="ETW8" s="2"/>
      <c r="ETX8" s="2"/>
      <c r="ETY8" s="2"/>
      <c r="ETZ8" s="2"/>
      <c r="EUA8" s="2"/>
      <c r="EUB8" s="2"/>
      <c r="EUC8" s="2"/>
      <c r="EUD8" s="2"/>
      <c r="EUE8" s="2"/>
      <c r="EUF8" s="2"/>
      <c r="EUG8" s="2"/>
      <c r="EUH8" s="2"/>
      <c r="EUI8" s="2"/>
      <c r="EUJ8" s="2"/>
      <c r="EUK8" s="2"/>
      <c r="EUL8" s="2"/>
      <c r="EUM8" s="2"/>
      <c r="EUN8" s="2"/>
      <c r="EUO8" s="2"/>
      <c r="EUP8" s="2"/>
      <c r="EUQ8" s="2"/>
      <c r="EUR8" s="2"/>
      <c r="EUS8" s="2"/>
      <c r="EUT8" s="2"/>
      <c r="EUU8" s="2"/>
      <c r="EUV8" s="2"/>
      <c r="EUW8" s="2"/>
      <c r="EUX8" s="2"/>
      <c r="EUY8" s="2"/>
      <c r="EUZ8" s="2"/>
      <c r="EVA8" s="2"/>
      <c r="EVB8" s="2"/>
      <c r="EVC8" s="2"/>
      <c r="EVD8" s="2"/>
      <c r="EVE8" s="2"/>
      <c r="EVF8" s="2"/>
      <c r="EVG8" s="2"/>
      <c r="EVH8" s="2"/>
      <c r="EVI8" s="2"/>
      <c r="EVJ8" s="2"/>
      <c r="EVK8" s="2"/>
      <c r="EVL8" s="2"/>
      <c r="EVM8" s="2"/>
      <c r="EVN8" s="2"/>
      <c r="EVO8" s="2"/>
      <c r="EVP8" s="2"/>
      <c r="EVQ8" s="2"/>
      <c r="EVR8" s="2"/>
      <c r="EVS8" s="2"/>
      <c r="EVT8" s="2"/>
      <c r="EVU8" s="2"/>
      <c r="EVV8" s="2"/>
      <c r="EVW8" s="2"/>
      <c r="EVX8" s="2"/>
      <c r="EVY8" s="2"/>
      <c r="EVZ8" s="2"/>
      <c r="EWA8" s="2"/>
      <c r="EWB8" s="2"/>
      <c r="EWC8" s="2"/>
      <c r="EWD8" s="2"/>
      <c r="EWE8" s="2"/>
      <c r="EWF8" s="2"/>
      <c r="EWG8" s="2"/>
      <c r="EWH8" s="2"/>
      <c r="EWI8" s="2"/>
      <c r="EWJ8" s="2"/>
      <c r="EWK8" s="2"/>
      <c r="EWL8" s="2"/>
      <c r="EWM8" s="2"/>
      <c r="EWN8" s="2"/>
      <c r="EWO8" s="2"/>
      <c r="EWP8" s="2"/>
      <c r="EWQ8" s="2"/>
      <c r="EWR8" s="2"/>
      <c r="EWS8" s="2"/>
      <c r="EWT8" s="2"/>
      <c r="EWU8" s="2"/>
      <c r="EWV8" s="2"/>
      <c r="EWW8" s="2"/>
      <c r="EWX8" s="2"/>
      <c r="EWY8" s="2"/>
      <c r="EWZ8" s="2"/>
      <c r="EXA8" s="2"/>
      <c r="EXB8" s="2"/>
      <c r="EXC8" s="2"/>
      <c r="EXD8" s="2"/>
      <c r="EXE8" s="2"/>
      <c r="EXF8" s="2"/>
      <c r="EXG8" s="2"/>
      <c r="EXH8" s="2"/>
      <c r="EXI8" s="2"/>
      <c r="EXJ8" s="2"/>
      <c r="EXK8" s="2"/>
      <c r="EXL8" s="2"/>
      <c r="EXM8" s="2"/>
      <c r="EXN8" s="2"/>
      <c r="EXO8" s="2"/>
      <c r="EXP8" s="2"/>
      <c r="EXQ8" s="2"/>
      <c r="EXR8" s="2"/>
      <c r="EXS8" s="2"/>
      <c r="EXT8" s="2"/>
      <c r="EXU8" s="2"/>
      <c r="EXV8" s="2"/>
      <c r="EXW8" s="2"/>
      <c r="EXX8" s="2"/>
      <c r="EXY8" s="2"/>
      <c r="EXZ8" s="2"/>
      <c r="EYA8" s="2"/>
      <c r="EYB8" s="2"/>
      <c r="EYC8" s="2"/>
      <c r="EYD8" s="2"/>
      <c r="EYE8" s="2"/>
      <c r="EYF8" s="2"/>
      <c r="EYG8" s="2"/>
      <c r="EYH8" s="2"/>
      <c r="EYI8" s="2"/>
      <c r="EYJ8" s="2"/>
      <c r="EYK8" s="2"/>
      <c r="EYL8" s="2"/>
      <c r="EYM8" s="2"/>
      <c r="EYN8" s="2"/>
      <c r="EYO8" s="2"/>
      <c r="EYP8" s="2"/>
      <c r="EYQ8" s="2"/>
      <c r="EYR8" s="2"/>
      <c r="EYS8" s="2"/>
      <c r="EYT8" s="2"/>
      <c r="EYU8" s="2"/>
      <c r="EYV8" s="2"/>
      <c r="EYW8" s="2"/>
      <c r="EYX8" s="2"/>
      <c r="EYY8" s="2"/>
      <c r="EYZ8" s="2"/>
      <c r="EZA8" s="2"/>
      <c r="EZB8" s="2"/>
      <c r="EZC8" s="2"/>
      <c r="EZD8" s="2"/>
      <c r="EZE8" s="2"/>
      <c r="EZF8" s="2"/>
      <c r="EZG8" s="2"/>
      <c r="EZH8" s="2"/>
      <c r="EZI8" s="2"/>
      <c r="EZJ8" s="2"/>
      <c r="EZK8" s="2"/>
      <c r="EZL8" s="2"/>
      <c r="EZM8" s="2"/>
      <c r="EZN8" s="2"/>
      <c r="EZO8" s="2"/>
      <c r="EZP8" s="2"/>
      <c r="EZQ8" s="2"/>
      <c r="EZR8" s="2"/>
      <c r="EZS8" s="2"/>
      <c r="EZT8" s="2"/>
      <c r="EZU8" s="2"/>
      <c r="EZV8" s="2"/>
      <c r="EZW8" s="2"/>
      <c r="EZX8" s="2"/>
      <c r="EZY8" s="2"/>
      <c r="EZZ8" s="2"/>
      <c r="FAA8" s="2"/>
      <c r="FAB8" s="2"/>
      <c r="FAC8" s="2"/>
      <c r="FAD8" s="2"/>
      <c r="FAE8" s="2"/>
      <c r="FAF8" s="2"/>
      <c r="FAG8" s="2"/>
      <c r="FAH8" s="2"/>
      <c r="FAI8" s="2"/>
      <c r="FAJ8" s="2"/>
      <c r="FAK8" s="2"/>
      <c r="FAL8" s="2"/>
      <c r="FAM8" s="2"/>
      <c r="FAN8" s="2"/>
      <c r="FAO8" s="2"/>
      <c r="FAP8" s="2"/>
      <c r="FAQ8" s="2"/>
      <c r="FAR8" s="2"/>
      <c r="FAS8" s="2"/>
      <c r="FAT8" s="2"/>
      <c r="FAU8" s="2"/>
      <c r="FAV8" s="2"/>
      <c r="FAW8" s="2"/>
      <c r="FAX8" s="2"/>
      <c r="FAY8" s="2"/>
      <c r="FAZ8" s="2"/>
      <c r="FBA8" s="2"/>
      <c r="FBB8" s="2"/>
      <c r="FBC8" s="2"/>
      <c r="FBD8" s="2"/>
      <c r="FBE8" s="2"/>
      <c r="FBF8" s="2"/>
      <c r="FBG8" s="2"/>
      <c r="FBH8" s="2"/>
      <c r="FBI8" s="2"/>
      <c r="FBJ8" s="2"/>
      <c r="FBK8" s="2"/>
      <c r="FBL8" s="2"/>
      <c r="FBM8" s="2"/>
      <c r="FBN8" s="2"/>
      <c r="FBO8" s="2"/>
      <c r="FBP8" s="2"/>
      <c r="FBQ8" s="2"/>
      <c r="FBR8" s="2"/>
      <c r="FBS8" s="2"/>
      <c r="FBT8" s="2"/>
      <c r="FBU8" s="2"/>
      <c r="FBV8" s="2"/>
      <c r="FBW8" s="2"/>
      <c r="FBX8" s="2"/>
      <c r="FBY8" s="2"/>
      <c r="FBZ8" s="2"/>
      <c r="FCA8" s="2"/>
      <c r="FCB8" s="2"/>
      <c r="FCC8" s="2"/>
      <c r="FCD8" s="2"/>
      <c r="FCE8" s="2"/>
      <c r="FCF8" s="2"/>
      <c r="FCG8" s="2"/>
      <c r="FCH8" s="2"/>
      <c r="FCI8" s="2"/>
      <c r="FCJ8" s="2"/>
      <c r="FCK8" s="2"/>
      <c r="FCL8" s="2"/>
      <c r="FCM8" s="2"/>
      <c r="FCN8" s="2"/>
      <c r="FCO8" s="2"/>
      <c r="FCP8" s="2"/>
      <c r="FCQ8" s="2"/>
      <c r="FCR8" s="2"/>
      <c r="FCS8" s="2"/>
      <c r="FCT8" s="2"/>
      <c r="FCU8" s="2"/>
      <c r="FCV8" s="2"/>
      <c r="FCW8" s="2"/>
      <c r="FCX8" s="2"/>
      <c r="FCY8" s="2"/>
      <c r="FCZ8" s="2"/>
      <c r="FDA8" s="2"/>
      <c r="FDB8" s="2"/>
      <c r="FDC8" s="2"/>
      <c r="FDD8" s="2"/>
      <c r="FDE8" s="2"/>
      <c r="FDF8" s="2"/>
      <c r="FDG8" s="2"/>
      <c r="FDH8" s="2"/>
      <c r="FDI8" s="2"/>
      <c r="FDJ8" s="2"/>
      <c r="FDK8" s="2"/>
      <c r="FDL8" s="2"/>
      <c r="FDM8" s="2"/>
      <c r="FDN8" s="2"/>
      <c r="FDO8" s="2"/>
      <c r="FDP8" s="2"/>
      <c r="FDQ8" s="2"/>
      <c r="FDR8" s="2"/>
      <c r="FDS8" s="2"/>
      <c r="FDT8" s="2"/>
      <c r="FDU8" s="2"/>
      <c r="FDV8" s="2"/>
      <c r="FDW8" s="2"/>
      <c r="FDX8" s="2"/>
      <c r="FDY8" s="2"/>
      <c r="FDZ8" s="2"/>
      <c r="FEA8" s="2"/>
      <c r="FEB8" s="2"/>
      <c r="FEC8" s="2"/>
      <c r="FED8" s="2"/>
      <c r="FEE8" s="2"/>
      <c r="FEF8" s="2"/>
      <c r="FEG8" s="2"/>
      <c r="FEH8" s="2"/>
      <c r="FEI8" s="2"/>
      <c r="FEJ8" s="2"/>
      <c r="FEK8" s="2"/>
      <c r="FEL8" s="2"/>
      <c r="FEM8" s="2"/>
      <c r="FEN8" s="2"/>
      <c r="FEO8" s="2"/>
      <c r="FEP8" s="2"/>
      <c r="FEQ8" s="2"/>
      <c r="FER8" s="2"/>
      <c r="FES8" s="2"/>
      <c r="FET8" s="2"/>
      <c r="FEU8" s="2"/>
      <c r="FEV8" s="2"/>
      <c r="FEW8" s="2"/>
      <c r="FEX8" s="2"/>
      <c r="FEY8" s="2"/>
      <c r="FEZ8" s="2"/>
      <c r="FFA8" s="2"/>
      <c r="FFB8" s="2"/>
      <c r="FFC8" s="2"/>
      <c r="FFD8" s="2"/>
      <c r="FFE8" s="2"/>
      <c r="FFF8" s="2"/>
      <c r="FFG8" s="2"/>
      <c r="FFH8" s="2"/>
      <c r="FFI8" s="2"/>
      <c r="FFJ8" s="2"/>
      <c r="FFK8" s="2"/>
      <c r="FFL8" s="2"/>
      <c r="FFM8" s="2"/>
      <c r="FFN8" s="2"/>
      <c r="FFO8" s="2"/>
      <c r="FFP8" s="2"/>
      <c r="FFQ8" s="2"/>
      <c r="FFR8" s="2"/>
      <c r="FFS8" s="2"/>
      <c r="FFT8" s="2"/>
      <c r="FFU8" s="2"/>
      <c r="FFV8" s="2"/>
      <c r="FFW8" s="2"/>
      <c r="FFX8" s="2"/>
      <c r="FFY8" s="2"/>
      <c r="FFZ8" s="2"/>
      <c r="FGA8" s="2"/>
      <c r="FGB8" s="2"/>
      <c r="FGC8" s="2"/>
      <c r="FGD8" s="2"/>
      <c r="FGE8" s="2"/>
      <c r="FGF8" s="2"/>
      <c r="FGG8" s="2"/>
      <c r="FGH8" s="2"/>
      <c r="FGI8" s="2"/>
      <c r="FGJ8" s="2"/>
      <c r="FGK8" s="2"/>
      <c r="FGL8" s="2"/>
      <c r="FGM8" s="2"/>
      <c r="FGN8" s="2"/>
      <c r="FGO8" s="2"/>
      <c r="FGP8" s="2"/>
      <c r="FGQ8" s="2"/>
      <c r="FGR8" s="2"/>
      <c r="FGS8" s="2"/>
      <c r="FGT8" s="2"/>
      <c r="FGU8" s="2"/>
      <c r="FGV8" s="2"/>
      <c r="FGW8" s="2"/>
      <c r="FGX8" s="2"/>
      <c r="FGY8" s="2"/>
      <c r="FGZ8" s="2"/>
      <c r="FHA8" s="2"/>
      <c r="FHB8" s="2"/>
      <c r="FHC8" s="2"/>
      <c r="FHD8" s="2"/>
      <c r="FHE8" s="2"/>
      <c r="FHF8" s="2"/>
      <c r="FHG8" s="2"/>
      <c r="FHH8" s="2"/>
      <c r="FHI8" s="2"/>
      <c r="FHJ8" s="2"/>
      <c r="FHK8" s="2"/>
      <c r="FHL8" s="2"/>
      <c r="FHM8" s="2"/>
      <c r="FHN8" s="2"/>
      <c r="FHO8" s="2"/>
      <c r="FHP8" s="2"/>
      <c r="FHQ8" s="2"/>
      <c r="FHR8" s="2"/>
      <c r="FHS8" s="2"/>
      <c r="FHT8" s="2"/>
      <c r="FHU8" s="2"/>
      <c r="FHV8" s="2"/>
      <c r="FHW8" s="2"/>
      <c r="FHX8" s="2"/>
      <c r="FHY8" s="2"/>
      <c r="FHZ8" s="2"/>
      <c r="FIA8" s="2"/>
      <c r="FIB8" s="2"/>
      <c r="FIC8" s="2"/>
      <c r="FID8" s="2"/>
      <c r="FIE8" s="2"/>
      <c r="FIF8" s="2"/>
      <c r="FIG8" s="2"/>
      <c r="FIH8" s="2"/>
      <c r="FII8" s="2"/>
      <c r="FIJ8" s="2"/>
      <c r="FIK8" s="2"/>
      <c r="FIL8" s="2"/>
      <c r="FIM8" s="2"/>
      <c r="FIN8" s="2"/>
      <c r="FIO8" s="2"/>
      <c r="FIP8" s="2"/>
      <c r="FIQ8" s="2"/>
      <c r="FIR8" s="2"/>
      <c r="FIS8" s="2"/>
      <c r="FIT8" s="2"/>
      <c r="FIU8" s="2"/>
      <c r="FIV8" s="2"/>
      <c r="FIW8" s="2"/>
      <c r="FIX8" s="2"/>
      <c r="FIY8" s="2"/>
      <c r="FIZ8" s="2"/>
      <c r="FJA8" s="2"/>
      <c r="FJB8" s="2"/>
      <c r="FJC8" s="2"/>
      <c r="FJD8" s="2"/>
      <c r="FJE8" s="2"/>
      <c r="FJF8" s="2"/>
      <c r="FJG8" s="2"/>
      <c r="FJH8" s="2"/>
      <c r="FJI8" s="2"/>
      <c r="FJJ8" s="2"/>
      <c r="FJK8" s="2"/>
      <c r="FJL8" s="2"/>
      <c r="FJM8" s="2"/>
      <c r="FJN8" s="2"/>
      <c r="FJO8" s="2"/>
      <c r="FJP8" s="2"/>
      <c r="FJQ8" s="2"/>
      <c r="FJR8" s="2"/>
      <c r="FJS8" s="2"/>
      <c r="FJT8" s="2"/>
      <c r="FJU8" s="2"/>
      <c r="FJV8" s="2"/>
      <c r="FJW8" s="2"/>
      <c r="FJX8" s="2"/>
      <c r="FJY8" s="2"/>
      <c r="FJZ8" s="2"/>
      <c r="FKA8" s="2"/>
      <c r="FKB8" s="2"/>
      <c r="FKC8" s="2"/>
      <c r="FKD8" s="2"/>
      <c r="FKE8" s="2"/>
      <c r="FKF8" s="2"/>
      <c r="FKG8" s="2"/>
      <c r="FKH8" s="2"/>
      <c r="FKI8" s="2"/>
      <c r="FKJ8" s="2"/>
      <c r="FKK8" s="2"/>
      <c r="FKL8" s="2"/>
      <c r="FKM8" s="2"/>
      <c r="FKN8" s="2"/>
      <c r="FKO8" s="2"/>
      <c r="FKP8" s="2"/>
      <c r="FKQ8" s="2"/>
      <c r="FKR8" s="2"/>
      <c r="FKS8" s="2"/>
      <c r="FKT8" s="2"/>
      <c r="FKU8" s="2"/>
      <c r="FKV8" s="2"/>
      <c r="FKW8" s="2"/>
      <c r="FKX8" s="2"/>
      <c r="FKY8" s="2"/>
      <c r="FKZ8" s="2"/>
      <c r="FLA8" s="2"/>
      <c r="FLB8" s="2"/>
      <c r="FLC8" s="2"/>
      <c r="FLD8" s="2"/>
      <c r="FLE8" s="2"/>
      <c r="FLF8" s="2"/>
      <c r="FLG8" s="2"/>
      <c r="FLH8" s="2"/>
      <c r="FLI8" s="2"/>
      <c r="FLJ8" s="2"/>
      <c r="FLK8" s="2"/>
      <c r="FLL8" s="2"/>
      <c r="FLM8" s="2"/>
      <c r="FLN8" s="2"/>
      <c r="FLO8" s="2"/>
      <c r="FLP8" s="2"/>
      <c r="FLQ8" s="2"/>
      <c r="FLR8" s="2"/>
      <c r="FLS8" s="2"/>
      <c r="FLT8" s="2"/>
      <c r="FLU8" s="2"/>
      <c r="FLV8" s="2"/>
      <c r="FLW8" s="2"/>
      <c r="FLX8" s="2"/>
      <c r="FLY8" s="2"/>
      <c r="FLZ8" s="2"/>
      <c r="FMA8" s="2"/>
      <c r="FMB8" s="2"/>
      <c r="FMC8" s="2"/>
      <c r="FMD8" s="2"/>
      <c r="FME8" s="2"/>
      <c r="FMF8" s="2"/>
      <c r="FMG8" s="2"/>
      <c r="FMH8" s="2"/>
      <c r="FMI8" s="2"/>
      <c r="FMJ8" s="2"/>
      <c r="FMK8" s="2"/>
      <c r="FML8" s="2"/>
      <c r="FMM8" s="2"/>
      <c r="FMN8" s="2"/>
      <c r="FMO8" s="2"/>
      <c r="FMP8" s="2"/>
      <c r="FMQ8" s="2"/>
      <c r="FMR8" s="2"/>
      <c r="FMS8" s="2"/>
      <c r="FMT8" s="2"/>
      <c r="FMU8" s="2"/>
      <c r="FMV8" s="2"/>
      <c r="FMW8" s="2"/>
      <c r="FMX8" s="2"/>
      <c r="FMY8" s="2"/>
      <c r="FMZ8" s="2"/>
      <c r="FNA8" s="2"/>
      <c r="FNB8" s="2"/>
      <c r="FNC8" s="2"/>
      <c r="FND8" s="2"/>
      <c r="FNE8" s="2"/>
      <c r="FNF8" s="2"/>
      <c r="FNG8" s="2"/>
      <c r="FNH8" s="2"/>
      <c r="FNI8" s="2"/>
      <c r="FNJ8" s="2"/>
      <c r="FNK8" s="2"/>
      <c r="FNL8" s="2"/>
      <c r="FNM8" s="2"/>
      <c r="FNN8" s="2"/>
      <c r="FNO8" s="2"/>
      <c r="FNP8" s="2"/>
      <c r="FNQ8" s="2"/>
      <c r="FNR8" s="2"/>
      <c r="FNS8" s="2"/>
      <c r="FNT8" s="2"/>
      <c r="FNU8" s="2"/>
      <c r="FNV8" s="2"/>
      <c r="FNW8" s="2"/>
      <c r="FNX8" s="2"/>
      <c r="FNY8" s="2"/>
      <c r="FNZ8" s="2"/>
      <c r="FOA8" s="2"/>
      <c r="FOB8" s="2"/>
      <c r="FOC8" s="2"/>
      <c r="FOD8" s="2"/>
      <c r="FOE8" s="2"/>
      <c r="FOF8" s="2"/>
      <c r="FOG8" s="2"/>
      <c r="FOH8" s="2"/>
      <c r="FOI8" s="2"/>
      <c r="FOJ8" s="2"/>
      <c r="FOK8" s="2"/>
      <c r="FOL8" s="2"/>
      <c r="FOM8" s="2"/>
      <c r="FON8" s="2"/>
      <c r="FOO8" s="2"/>
      <c r="FOP8" s="2"/>
      <c r="FOQ8" s="2"/>
      <c r="FOR8" s="2"/>
      <c r="FOS8" s="2"/>
      <c r="FOT8" s="2"/>
      <c r="FOU8" s="2"/>
      <c r="FOV8" s="2"/>
      <c r="FOW8" s="2"/>
      <c r="FOX8" s="2"/>
      <c r="FOY8" s="2"/>
      <c r="FOZ8" s="2"/>
      <c r="FPA8" s="2"/>
      <c r="FPB8" s="2"/>
      <c r="FPC8" s="2"/>
      <c r="FPD8" s="2"/>
      <c r="FPE8" s="2"/>
      <c r="FPF8" s="2"/>
      <c r="FPG8" s="2"/>
      <c r="FPH8" s="2"/>
      <c r="FPI8" s="2"/>
      <c r="FPJ8" s="2"/>
      <c r="FPK8" s="2"/>
      <c r="FPL8" s="2"/>
      <c r="FPM8" s="2"/>
      <c r="FPN8" s="2"/>
      <c r="FPO8" s="2"/>
      <c r="FPP8" s="2"/>
      <c r="FPQ8" s="2"/>
      <c r="FPR8" s="2"/>
      <c r="FPS8" s="2"/>
      <c r="FPT8" s="2"/>
      <c r="FPU8" s="2"/>
      <c r="FPV8" s="2"/>
      <c r="FPW8" s="2"/>
      <c r="FPX8" s="2"/>
      <c r="FPY8" s="2"/>
      <c r="FPZ8" s="2"/>
      <c r="FQA8" s="2"/>
      <c r="FQB8" s="2"/>
      <c r="FQC8" s="2"/>
      <c r="FQD8" s="2"/>
      <c r="FQE8" s="2"/>
      <c r="FQF8" s="2"/>
      <c r="FQG8" s="2"/>
      <c r="FQH8" s="2"/>
      <c r="FQI8" s="2"/>
      <c r="FQJ8" s="2"/>
      <c r="FQK8" s="2"/>
      <c r="FQL8" s="2"/>
      <c r="FQM8" s="2"/>
      <c r="FQN8" s="2"/>
      <c r="FQO8" s="2"/>
      <c r="FQP8" s="2"/>
      <c r="FQQ8" s="2"/>
      <c r="FQR8" s="2"/>
      <c r="FQS8" s="2"/>
      <c r="FQT8" s="2"/>
      <c r="FQU8" s="2"/>
      <c r="FQV8" s="2"/>
      <c r="FQW8" s="2"/>
      <c r="FQX8" s="2"/>
      <c r="FQY8" s="2"/>
      <c r="FQZ8" s="2"/>
      <c r="FRA8" s="2"/>
      <c r="FRB8" s="2"/>
      <c r="FRC8" s="2"/>
      <c r="FRD8" s="2"/>
      <c r="FRE8" s="2"/>
      <c r="FRF8" s="2"/>
      <c r="FRG8" s="2"/>
      <c r="FRH8" s="2"/>
      <c r="FRI8" s="2"/>
      <c r="FRJ8" s="2"/>
      <c r="FRK8" s="2"/>
      <c r="FRL8" s="2"/>
      <c r="FRM8" s="2"/>
      <c r="FRN8" s="2"/>
      <c r="FRO8" s="2"/>
      <c r="FRP8" s="2"/>
      <c r="FRQ8" s="2"/>
      <c r="FRR8" s="2"/>
      <c r="FRS8" s="2"/>
      <c r="FRT8" s="2"/>
      <c r="FRU8" s="2"/>
      <c r="FRV8" s="2"/>
      <c r="FRW8" s="2"/>
      <c r="FRX8" s="2"/>
      <c r="FRY8" s="2"/>
      <c r="FRZ8" s="2"/>
      <c r="FSA8" s="2"/>
      <c r="FSB8" s="2"/>
      <c r="FSC8" s="2"/>
      <c r="FSD8" s="2"/>
      <c r="FSE8" s="2"/>
      <c r="FSF8" s="2"/>
      <c r="FSG8" s="2"/>
      <c r="FSH8" s="2"/>
      <c r="FSI8" s="2"/>
      <c r="FSJ8" s="2"/>
      <c r="FSK8" s="2"/>
      <c r="FSL8" s="2"/>
      <c r="FSM8" s="2"/>
      <c r="FSN8" s="2"/>
      <c r="FSO8" s="2"/>
      <c r="FSP8" s="2"/>
      <c r="FSQ8" s="2"/>
      <c r="FSR8" s="2"/>
      <c r="FSS8" s="2"/>
      <c r="FST8" s="2"/>
      <c r="FSU8" s="2"/>
      <c r="FSV8" s="2"/>
      <c r="FSW8" s="2"/>
      <c r="FSX8" s="2"/>
      <c r="FSY8" s="2"/>
      <c r="FSZ8" s="2"/>
      <c r="FTA8" s="2"/>
      <c r="FTB8" s="2"/>
      <c r="FTC8" s="2"/>
      <c r="FTD8" s="2"/>
      <c r="FTE8" s="2"/>
      <c r="FTF8" s="2"/>
      <c r="FTG8" s="2"/>
      <c r="FTH8" s="2"/>
      <c r="FTI8" s="2"/>
      <c r="FTJ8" s="2"/>
      <c r="FTK8" s="2"/>
      <c r="FTL8" s="2"/>
      <c r="FTM8" s="2"/>
      <c r="FTN8" s="2"/>
      <c r="FTO8" s="2"/>
      <c r="FTP8" s="2"/>
      <c r="FTQ8" s="2"/>
      <c r="FTR8" s="2"/>
      <c r="FTS8" s="2"/>
      <c r="FTT8" s="2"/>
      <c r="FTU8" s="2"/>
      <c r="FTV8" s="2"/>
      <c r="FTW8" s="2"/>
      <c r="FTX8" s="2"/>
      <c r="FTY8" s="2"/>
      <c r="FTZ8" s="2"/>
      <c r="FUA8" s="2"/>
      <c r="FUB8" s="2"/>
      <c r="FUC8" s="2"/>
      <c r="FUD8" s="2"/>
      <c r="FUE8" s="2"/>
      <c r="FUF8" s="2"/>
      <c r="FUG8" s="2"/>
      <c r="FUH8" s="2"/>
      <c r="FUI8" s="2"/>
      <c r="FUJ8" s="2"/>
      <c r="FUK8" s="2"/>
      <c r="FUL8" s="2"/>
      <c r="FUM8" s="2"/>
      <c r="FUN8" s="2"/>
      <c r="FUO8" s="2"/>
      <c r="FUP8" s="2"/>
      <c r="FUQ8" s="2"/>
      <c r="FUR8" s="2"/>
      <c r="FUS8" s="2"/>
      <c r="FUT8" s="2"/>
      <c r="FUU8" s="2"/>
      <c r="FUV8" s="2"/>
      <c r="FUW8" s="2"/>
      <c r="FUX8" s="2"/>
      <c r="FUY8" s="2"/>
      <c r="FUZ8" s="2"/>
      <c r="FVA8" s="2"/>
      <c r="FVB8" s="2"/>
      <c r="FVC8" s="2"/>
      <c r="FVD8" s="2"/>
      <c r="FVE8" s="2"/>
      <c r="FVF8" s="2"/>
      <c r="FVG8" s="2"/>
      <c r="FVH8" s="2"/>
      <c r="FVI8" s="2"/>
      <c r="FVJ8" s="2"/>
      <c r="FVK8" s="2"/>
      <c r="FVL8" s="2"/>
      <c r="FVM8" s="2"/>
      <c r="FVN8" s="2"/>
      <c r="FVO8" s="2"/>
      <c r="FVP8" s="2"/>
      <c r="FVQ8" s="2"/>
      <c r="FVR8" s="2"/>
      <c r="FVS8" s="2"/>
      <c r="FVT8" s="2"/>
      <c r="FVU8" s="2"/>
      <c r="FVV8" s="2"/>
      <c r="FVW8" s="2"/>
      <c r="FVX8" s="2"/>
      <c r="FVY8" s="2"/>
      <c r="FVZ8" s="2"/>
      <c r="FWA8" s="2"/>
      <c r="FWB8" s="2"/>
      <c r="FWC8" s="2"/>
      <c r="FWD8" s="2"/>
      <c r="FWE8" s="2"/>
      <c r="FWF8" s="2"/>
      <c r="FWG8" s="2"/>
      <c r="FWH8" s="2"/>
      <c r="FWI8" s="2"/>
      <c r="FWJ8" s="2"/>
      <c r="FWK8" s="2"/>
      <c r="FWL8" s="2"/>
      <c r="FWM8" s="2"/>
      <c r="FWN8" s="2"/>
      <c r="FWO8" s="2"/>
      <c r="FWP8" s="2"/>
      <c r="FWQ8" s="2"/>
      <c r="FWR8" s="2"/>
      <c r="FWS8" s="2"/>
      <c r="FWT8" s="2"/>
      <c r="FWU8" s="2"/>
      <c r="FWV8" s="2"/>
      <c r="FWW8" s="2"/>
      <c r="FWX8" s="2"/>
      <c r="FWY8" s="2"/>
      <c r="FWZ8" s="2"/>
      <c r="FXA8" s="2"/>
      <c r="FXB8" s="2"/>
      <c r="FXC8" s="2"/>
      <c r="FXD8" s="2"/>
      <c r="FXE8" s="2"/>
      <c r="FXF8" s="2"/>
      <c r="FXG8" s="2"/>
      <c r="FXH8" s="2"/>
      <c r="FXI8" s="2"/>
      <c r="FXJ8" s="2"/>
      <c r="FXK8" s="2"/>
      <c r="FXL8" s="2"/>
      <c r="FXM8" s="2"/>
      <c r="FXN8" s="2"/>
      <c r="FXO8" s="2"/>
      <c r="FXP8" s="2"/>
      <c r="FXQ8" s="2"/>
      <c r="FXR8" s="2"/>
      <c r="FXS8" s="2"/>
      <c r="FXT8" s="2"/>
      <c r="FXU8" s="2"/>
      <c r="FXV8" s="2"/>
      <c r="FXW8" s="2"/>
      <c r="FXX8" s="2"/>
      <c r="FXY8" s="2"/>
      <c r="FXZ8" s="2"/>
      <c r="FYA8" s="2"/>
      <c r="FYB8" s="2"/>
      <c r="FYC8" s="2"/>
      <c r="FYD8" s="2"/>
      <c r="FYE8" s="2"/>
      <c r="FYF8" s="2"/>
      <c r="FYG8" s="2"/>
      <c r="FYH8" s="2"/>
      <c r="FYI8" s="2"/>
      <c r="FYJ8" s="2"/>
      <c r="FYK8" s="2"/>
      <c r="FYL8" s="2"/>
      <c r="FYM8" s="2"/>
      <c r="FYN8" s="2"/>
      <c r="FYO8" s="2"/>
      <c r="FYP8" s="2"/>
      <c r="FYQ8" s="2"/>
      <c r="FYR8" s="2"/>
      <c r="FYS8" s="2"/>
      <c r="FYT8" s="2"/>
      <c r="FYU8" s="2"/>
      <c r="FYV8" s="2"/>
      <c r="FYW8" s="2"/>
      <c r="FYX8" s="2"/>
      <c r="FYY8" s="2"/>
      <c r="FYZ8" s="2"/>
      <c r="FZA8" s="2"/>
      <c r="FZB8" s="2"/>
      <c r="FZC8" s="2"/>
      <c r="FZD8" s="2"/>
      <c r="FZE8" s="2"/>
      <c r="FZF8" s="2"/>
      <c r="FZG8" s="2"/>
      <c r="FZH8" s="2"/>
      <c r="FZI8" s="2"/>
      <c r="FZJ8" s="2"/>
      <c r="FZK8" s="2"/>
      <c r="FZL8" s="2"/>
      <c r="FZM8" s="2"/>
      <c r="FZN8" s="2"/>
      <c r="FZO8" s="2"/>
      <c r="FZP8" s="2"/>
      <c r="FZQ8" s="2"/>
      <c r="FZR8" s="2"/>
      <c r="FZS8" s="2"/>
      <c r="FZT8" s="2"/>
      <c r="FZU8" s="2"/>
      <c r="FZV8" s="2"/>
      <c r="FZW8" s="2"/>
      <c r="FZX8" s="2"/>
      <c r="FZY8" s="2"/>
      <c r="FZZ8" s="2"/>
      <c r="GAA8" s="2"/>
      <c r="GAB8" s="2"/>
      <c r="GAC8" s="2"/>
      <c r="GAD8" s="2"/>
      <c r="GAE8" s="2"/>
      <c r="GAF8" s="2"/>
      <c r="GAG8" s="2"/>
      <c r="GAH8" s="2"/>
      <c r="GAI8" s="2"/>
      <c r="GAJ8" s="2"/>
      <c r="GAK8" s="2"/>
      <c r="GAL8" s="2"/>
      <c r="GAM8" s="2"/>
      <c r="GAN8" s="2"/>
      <c r="GAO8" s="2"/>
      <c r="GAP8" s="2"/>
      <c r="GAQ8" s="2"/>
      <c r="GAR8" s="2"/>
      <c r="GAS8" s="2"/>
      <c r="GAT8" s="2"/>
      <c r="GAU8" s="2"/>
      <c r="GAV8" s="2"/>
      <c r="GAW8" s="2"/>
      <c r="GAX8" s="2"/>
      <c r="GAY8" s="2"/>
      <c r="GAZ8" s="2"/>
      <c r="GBA8" s="2"/>
      <c r="GBB8" s="2"/>
      <c r="GBC8" s="2"/>
      <c r="GBD8" s="2"/>
      <c r="GBE8" s="2"/>
      <c r="GBF8" s="2"/>
      <c r="GBG8" s="2"/>
      <c r="GBH8" s="2"/>
      <c r="GBI8" s="2"/>
      <c r="GBJ8" s="2"/>
      <c r="GBK8" s="2"/>
      <c r="GBL8" s="2"/>
      <c r="GBM8" s="2"/>
      <c r="GBN8" s="2"/>
      <c r="GBO8" s="2"/>
      <c r="GBP8" s="2"/>
      <c r="GBQ8" s="2"/>
      <c r="GBR8" s="2"/>
      <c r="GBS8" s="2"/>
      <c r="GBT8" s="2"/>
      <c r="GBU8" s="2"/>
      <c r="GBV8" s="2"/>
      <c r="GBW8" s="2"/>
      <c r="GBX8" s="2"/>
      <c r="GBY8" s="2"/>
      <c r="GBZ8" s="2"/>
      <c r="GCA8" s="2"/>
      <c r="GCB8" s="2"/>
      <c r="GCC8" s="2"/>
      <c r="GCD8" s="2"/>
      <c r="GCE8" s="2"/>
      <c r="GCF8" s="2"/>
      <c r="GCG8" s="2"/>
      <c r="GCH8" s="2"/>
      <c r="GCI8" s="2"/>
      <c r="GCJ8" s="2"/>
      <c r="GCK8" s="2"/>
      <c r="GCL8" s="2"/>
      <c r="GCM8" s="2"/>
      <c r="GCN8" s="2"/>
      <c r="GCO8" s="2"/>
      <c r="GCP8" s="2"/>
      <c r="GCQ8" s="2"/>
      <c r="GCR8" s="2"/>
      <c r="GCS8" s="2"/>
      <c r="GCT8" s="2"/>
      <c r="GCU8" s="2"/>
      <c r="GCV8" s="2"/>
      <c r="GCW8" s="2"/>
      <c r="GCX8" s="2"/>
      <c r="GCY8" s="2"/>
      <c r="GCZ8" s="2"/>
      <c r="GDA8" s="2"/>
      <c r="GDB8" s="2"/>
      <c r="GDC8" s="2"/>
      <c r="GDD8" s="2"/>
      <c r="GDE8" s="2"/>
      <c r="GDF8" s="2"/>
      <c r="GDG8" s="2"/>
      <c r="GDH8" s="2"/>
      <c r="GDI8" s="2"/>
      <c r="GDJ8" s="2"/>
      <c r="GDK8" s="2"/>
      <c r="GDL8" s="2"/>
      <c r="GDM8" s="2"/>
      <c r="GDN8" s="2"/>
      <c r="GDO8" s="2"/>
      <c r="GDP8" s="2"/>
      <c r="GDQ8" s="2"/>
      <c r="GDR8" s="2"/>
      <c r="GDS8" s="2"/>
      <c r="GDT8" s="2"/>
      <c r="GDU8" s="2"/>
      <c r="GDV8" s="2"/>
      <c r="GDW8" s="2"/>
      <c r="GDX8" s="2"/>
      <c r="GDY8" s="2"/>
      <c r="GDZ8" s="2"/>
      <c r="GEA8" s="2"/>
      <c r="GEB8" s="2"/>
      <c r="GEC8" s="2"/>
      <c r="GED8" s="2"/>
      <c r="GEE8" s="2"/>
      <c r="GEF8" s="2"/>
      <c r="GEG8" s="2"/>
      <c r="GEH8" s="2"/>
      <c r="GEI8" s="2"/>
      <c r="GEJ8" s="2"/>
      <c r="GEK8" s="2"/>
      <c r="GEL8" s="2"/>
      <c r="GEM8" s="2"/>
      <c r="GEN8" s="2"/>
      <c r="GEO8" s="2"/>
      <c r="GEP8" s="2"/>
      <c r="GEQ8" s="2"/>
      <c r="GER8" s="2"/>
      <c r="GES8" s="2"/>
      <c r="GET8" s="2"/>
      <c r="GEU8" s="2"/>
      <c r="GEV8" s="2"/>
      <c r="GEW8" s="2"/>
      <c r="GEX8" s="2"/>
      <c r="GEY8" s="2"/>
      <c r="GEZ8" s="2"/>
      <c r="GFA8" s="2"/>
      <c r="GFB8" s="2"/>
      <c r="GFC8" s="2"/>
      <c r="GFD8" s="2"/>
      <c r="GFE8" s="2"/>
      <c r="GFF8" s="2"/>
      <c r="GFG8" s="2"/>
      <c r="GFH8" s="2"/>
      <c r="GFI8" s="2"/>
      <c r="GFJ8" s="2"/>
      <c r="GFK8" s="2"/>
      <c r="GFL8" s="2"/>
      <c r="GFM8" s="2"/>
      <c r="GFN8" s="2"/>
      <c r="GFO8" s="2"/>
      <c r="GFP8" s="2"/>
      <c r="GFQ8" s="2"/>
      <c r="GFR8" s="2"/>
      <c r="GFS8" s="2"/>
      <c r="GFT8" s="2"/>
      <c r="GFU8" s="2"/>
      <c r="GFV8" s="2"/>
      <c r="GFW8" s="2"/>
      <c r="GFX8" s="2"/>
      <c r="GFY8" s="2"/>
      <c r="GFZ8" s="2"/>
      <c r="GGA8" s="2"/>
      <c r="GGB8" s="2"/>
      <c r="GGC8" s="2"/>
      <c r="GGD8" s="2"/>
      <c r="GGE8" s="2"/>
      <c r="GGF8" s="2"/>
      <c r="GGG8" s="2"/>
      <c r="GGH8" s="2"/>
      <c r="GGI8" s="2"/>
      <c r="GGJ8" s="2"/>
      <c r="GGK8" s="2"/>
      <c r="GGL8" s="2"/>
      <c r="GGM8" s="2"/>
      <c r="GGN8" s="2"/>
      <c r="GGO8" s="2"/>
      <c r="GGP8" s="2"/>
      <c r="GGQ8" s="2"/>
      <c r="GGR8" s="2"/>
      <c r="GGS8" s="2"/>
      <c r="GGT8" s="2"/>
      <c r="GGU8" s="2"/>
      <c r="GGV8" s="2"/>
      <c r="GGW8" s="2"/>
      <c r="GGX8" s="2"/>
      <c r="GGY8" s="2"/>
      <c r="GGZ8" s="2"/>
      <c r="GHA8" s="2"/>
      <c r="GHB8" s="2"/>
      <c r="GHC8" s="2"/>
      <c r="GHD8" s="2"/>
      <c r="GHE8" s="2"/>
      <c r="GHF8" s="2"/>
      <c r="GHG8" s="2"/>
      <c r="GHH8" s="2"/>
      <c r="GHI8" s="2"/>
      <c r="GHJ8" s="2"/>
      <c r="GHK8" s="2"/>
      <c r="GHL8" s="2"/>
      <c r="GHM8" s="2"/>
      <c r="GHN8" s="2"/>
      <c r="GHO8" s="2"/>
      <c r="GHP8" s="2"/>
      <c r="GHQ8" s="2"/>
      <c r="GHR8" s="2"/>
      <c r="GHS8" s="2"/>
      <c r="GHT8" s="2"/>
      <c r="GHU8" s="2"/>
      <c r="GHV8" s="2"/>
      <c r="GHW8" s="2"/>
      <c r="GHX8" s="2"/>
      <c r="GHY8" s="2"/>
      <c r="GHZ8" s="2"/>
      <c r="GIA8" s="2"/>
      <c r="GIB8" s="2"/>
      <c r="GIC8" s="2"/>
      <c r="GID8" s="2"/>
      <c r="GIE8" s="2"/>
      <c r="GIF8" s="2"/>
      <c r="GIG8" s="2"/>
      <c r="GIH8" s="2"/>
      <c r="GII8" s="2"/>
      <c r="GIJ8" s="2"/>
      <c r="GIK8" s="2"/>
      <c r="GIL8" s="2"/>
      <c r="GIM8" s="2"/>
      <c r="GIN8" s="2"/>
      <c r="GIO8" s="2"/>
      <c r="GIP8" s="2"/>
      <c r="GIQ8" s="2"/>
      <c r="GIR8" s="2"/>
      <c r="GIS8" s="2"/>
      <c r="GIT8" s="2"/>
      <c r="GIU8" s="2"/>
      <c r="GIV8" s="2"/>
      <c r="GIW8" s="2"/>
      <c r="GIX8" s="2"/>
      <c r="GIY8" s="2"/>
      <c r="GIZ8" s="2"/>
      <c r="GJA8" s="2"/>
      <c r="GJB8" s="2"/>
      <c r="GJC8" s="2"/>
      <c r="GJD8" s="2"/>
      <c r="GJE8" s="2"/>
      <c r="GJF8" s="2"/>
      <c r="GJG8" s="2"/>
      <c r="GJH8" s="2"/>
      <c r="GJI8" s="2"/>
      <c r="GJJ8" s="2"/>
      <c r="GJK8" s="2"/>
      <c r="GJL8" s="2"/>
      <c r="GJM8" s="2"/>
      <c r="GJN8" s="2"/>
      <c r="GJO8" s="2"/>
      <c r="GJP8" s="2"/>
      <c r="GJQ8" s="2"/>
      <c r="GJR8" s="2"/>
      <c r="GJS8" s="2"/>
      <c r="GJT8" s="2"/>
      <c r="GJU8" s="2"/>
      <c r="GJV8" s="2"/>
      <c r="GJW8" s="2"/>
      <c r="GJX8" s="2"/>
      <c r="GJY8" s="2"/>
      <c r="GJZ8" s="2"/>
      <c r="GKA8" s="2"/>
      <c r="GKB8" s="2"/>
      <c r="GKC8" s="2"/>
      <c r="GKD8" s="2"/>
      <c r="GKE8" s="2"/>
      <c r="GKF8" s="2"/>
      <c r="GKG8" s="2"/>
      <c r="GKH8" s="2"/>
      <c r="GKI8" s="2"/>
      <c r="GKJ8" s="2"/>
      <c r="GKK8" s="2"/>
      <c r="GKL8" s="2"/>
      <c r="GKM8" s="2"/>
      <c r="GKN8" s="2"/>
      <c r="GKO8" s="2"/>
      <c r="GKP8" s="2"/>
      <c r="GKQ8" s="2"/>
      <c r="GKR8" s="2"/>
      <c r="GKS8" s="2"/>
      <c r="GKT8" s="2"/>
      <c r="GKU8" s="2"/>
      <c r="GKV8" s="2"/>
      <c r="GKW8" s="2"/>
      <c r="GKX8" s="2"/>
      <c r="GKY8" s="2"/>
      <c r="GKZ8" s="2"/>
      <c r="GLA8" s="2"/>
      <c r="GLB8" s="2"/>
      <c r="GLC8" s="2"/>
      <c r="GLD8" s="2"/>
      <c r="GLE8" s="2"/>
      <c r="GLF8" s="2"/>
      <c r="GLG8" s="2"/>
      <c r="GLH8" s="2"/>
      <c r="GLI8" s="2"/>
      <c r="GLJ8" s="2"/>
      <c r="GLK8" s="2"/>
      <c r="GLL8" s="2"/>
      <c r="GLM8" s="2"/>
      <c r="GLN8" s="2"/>
      <c r="GLO8" s="2"/>
      <c r="GLP8" s="2"/>
      <c r="GLQ8" s="2"/>
      <c r="GLR8" s="2"/>
      <c r="GLS8" s="2"/>
      <c r="GLT8" s="2"/>
      <c r="GLU8" s="2"/>
      <c r="GLV8" s="2"/>
      <c r="GLW8" s="2"/>
      <c r="GLX8" s="2"/>
      <c r="GLY8" s="2"/>
      <c r="GLZ8" s="2"/>
      <c r="GMA8" s="2"/>
      <c r="GMB8" s="2"/>
      <c r="GMC8" s="2"/>
      <c r="GMD8" s="2"/>
      <c r="GME8" s="2"/>
      <c r="GMF8" s="2"/>
      <c r="GMG8" s="2"/>
      <c r="GMH8" s="2"/>
      <c r="GMI8" s="2"/>
      <c r="GMJ8" s="2"/>
      <c r="GMK8" s="2"/>
      <c r="GML8" s="2"/>
      <c r="GMM8" s="2"/>
      <c r="GMN8" s="2"/>
      <c r="GMO8" s="2"/>
      <c r="GMP8" s="2"/>
      <c r="GMQ8" s="2"/>
      <c r="GMR8" s="2"/>
      <c r="GMS8" s="2"/>
      <c r="GMT8" s="2"/>
      <c r="GMU8" s="2"/>
      <c r="GMV8" s="2"/>
      <c r="GMW8" s="2"/>
      <c r="GMX8" s="2"/>
      <c r="GMY8" s="2"/>
      <c r="GMZ8" s="2"/>
      <c r="GNA8" s="2"/>
      <c r="GNB8" s="2"/>
      <c r="GNC8" s="2"/>
      <c r="GND8" s="2"/>
      <c r="GNE8" s="2"/>
      <c r="GNF8" s="2"/>
      <c r="GNG8" s="2"/>
      <c r="GNH8" s="2"/>
      <c r="GNI8" s="2"/>
      <c r="GNJ8" s="2"/>
      <c r="GNK8" s="2"/>
      <c r="GNL8" s="2"/>
      <c r="GNM8" s="2"/>
      <c r="GNN8" s="2"/>
      <c r="GNO8" s="2"/>
      <c r="GNP8" s="2"/>
      <c r="GNQ8" s="2"/>
      <c r="GNR8" s="2"/>
      <c r="GNS8" s="2"/>
      <c r="GNT8" s="2"/>
      <c r="GNU8" s="2"/>
      <c r="GNV8" s="2"/>
      <c r="GNW8" s="2"/>
      <c r="GNX8" s="2"/>
      <c r="GNY8" s="2"/>
      <c r="GNZ8" s="2"/>
      <c r="GOA8" s="2"/>
      <c r="GOB8" s="2"/>
      <c r="GOC8" s="2"/>
      <c r="GOD8" s="2"/>
      <c r="GOE8" s="2"/>
      <c r="GOF8" s="2"/>
      <c r="GOG8" s="2"/>
      <c r="GOH8" s="2"/>
      <c r="GOI8" s="2"/>
      <c r="GOJ8" s="2"/>
      <c r="GOK8" s="2"/>
      <c r="GOL8" s="2"/>
      <c r="GOM8" s="2"/>
      <c r="GON8" s="2"/>
      <c r="GOO8" s="2"/>
      <c r="GOP8" s="2"/>
      <c r="GOQ8" s="2"/>
      <c r="GOR8" s="2"/>
      <c r="GOS8" s="2"/>
      <c r="GOT8" s="2"/>
      <c r="GOU8" s="2"/>
      <c r="GOV8" s="2"/>
      <c r="GOW8" s="2"/>
      <c r="GOX8" s="2"/>
      <c r="GOY8" s="2"/>
      <c r="GOZ8" s="2"/>
      <c r="GPA8" s="2"/>
      <c r="GPB8" s="2"/>
      <c r="GPC8" s="2"/>
      <c r="GPD8" s="2"/>
      <c r="GPE8" s="2"/>
      <c r="GPF8" s="2"/>
      <c r="GPG8" s="2"/>
      <c r="GPH8" s="2"/>
      <c r="GPI8" s="2"/>
      <c r="GPJ8" s="2"/>
      <c r="GPK8" s="2"/>
      <c r="GPL8" s="2"/>
      <c r="GPM8" s="2"/>
      <c r="GPN8" s="2"/>
      <c r="GPO8" s="2"/>
      <c r="GPP8" s="2"/>
      <c r="GPQ8" s="2"/>
      <c r="GPR8" s="2"/>
      <c r="GPS8" s="2"/>
      <c r="GPT8" s="2"/>
      <c r="GPU8" s="2"/>
      <c r="GPV8" s="2"/>
      <c r="GPW8" s="2"/>
      <c r="GPX8" s="2"/>
      <c r="GPY8" s="2"/>
      <c r="GPZ8" s="2"/>
      <c r="GQA8" s="2"/>
      <c r="GQB8" s="2"/>
      <c r="GQC8" s="2"/>
      <c r="GQD8" s="2"/>
      <c r="GQE8" s="2"/>
      <c r="GQF8" s="2"/>
      <c r="GQG8" s="2"/>
      <c r="GQH8" s="2"/>
      <c r="GQI8" s="2"/>
      <c r="GQJ8" s="2"/>
      <c r="GQK8" s="2"/>
      <c r="GQL8" s="2"/>
      <c r="GQM8" s="2"/>
      <c r="GQN8" s="2"/>
      <c r="GQO8" s="2"/>
      <c r="GQP8" s="2"/>
      <c r="GQQ8" s="2"/>
      <c r="GQR8" s="2"/>
      <c r="GQS8" s="2"/>
      <c r="GQT8" s="2"/>
      <c r="GQU8" s="2"/>
      <c r="GQV8" s="2"/>
      <c r="GQW8" s="2"/>
      <c r="GQX8" s="2"/>
      <c r="GQY8" s="2"/>
      <c r="GQZ8" s="2"/>
      <c r="GRA8" s="2"/>
      <c r="GRB8" s="2"/>
      <c r="GRC8" s="2"/>
      <c r="GRD8" s="2"/>
      <c r="GRE8" s="2"/>
      <c r="GRF8" s="2"/>
      <c r="GRG8" s="2"/>
      <c r="GRH8" s="2"/>
      <c r="GRI8" s="2"/>
      <c r="GRJ8" s="2"/>
      <c r="GRK8" s="2"/>
      <c r="GRL8" s="2"/>
      <c r="GRM8" s="2"/>
      <c r="GRN8" s="2"/>
      <c r="GRO8" s="2"/>
      <c r="GRP8" s="2"/>
      <c r="GRQ8" s="2"/>
      <c r="GRR8" s="2"/>
      <c r="GRS8" s="2"/>
      <c r="GRT8" s="2"/>
      <c r="GRU8" s="2"/>
      <c r="GRV8" s="2"/>
      <c r="GRW8" s="2"/>
      <c r="GRX8" s="2"/>
      <c r="GRY8" s="2"/>
      <c r="GRZ8" s="2"/>
      <c r="GSA8" s="2"/>
      <c r="GSB8" s="2"/>
      <c r="GSC8" s="2"/>
      <c r="GSD8" s="2"/>
      <c r="GSE8" s="2"/>
      <c r="GSF8" s="2"/>
      <c r="GSG8" s="2"/>
      <c r="GSH8" s="2"/>
      <c r="GSI8" s="2"/>
      <c r="GSJ8" s="2"/>
      <c r="GSK8" s="2"/>
      <c r="GSL8" s="2"/>
      <c r="GSM8" s="2"/>
      <c r="GSN8" s="2"/>
      <c r="GSO8" s="2"/>
      <c r="GSP8" s="2"/>
      <c r="GSQ8" s="2"/>
      <c r="GSR8" s="2"/>
      <c r="GSS8" s="2"/>
      <c r="GST8" s="2"/>
      <c r="GSU8" s="2"/>
      <c r="GSV8" s="2"/>
      <c r="GSW8" s="2"/>
      <c r="GSX8" s="2"/>
      <c r="GSY8" s="2"/>
      <c r="GSZ8" s="2"/>
      <c r="GTA8" s="2"/>
      <c r="GTB8" s="2"/>
      <c r="GTC8" s="2"/>
      <c r="GTD8" s="2"/>
      <c r="GTE8" s="2"/>
      <c r="GTF8" s="2"/>
      <c r="GTG8" s="2"/>
      <c r="GTH8" s="2"/>
      <c r="GTI8" s="2"/>
      <c r="GTJ8" s="2"/>
      <c r="GTK8" s="2"/>
      <c r="GTL8" s="2"/>
      <c r="GTM8" s="2"/>
      <c r="GTN8" s="2"/>
      <c r="GTO8" s="2"/>
      <c r="GTP8" s="2"/>
      <c r="GTQ8" s="2"/>
      <c r="GTR8" s="2"/>
      <c r="GTS8" s="2"/>
      <c r="GTT8" s="2"/>
      <c r="GTU8" s="2"/>
      <c r="GTV8" s="2"/>
      <c r="GTW8" s="2"/>
      <c r="GTX8" s="2"/>
      <c r="GTY8" s="2"/>
      <c r="GTZ8" s="2"/>
      <c r="GUA8" s="2"/>
      <c r="GUB8" s="2"/>
      <c r="GUC8" s="2"/>
      <c r="GUD8" s="2"/>
      <c r="GUE8" s="2"/>
      <c r="GUF8" s="2"/>
      <c r="GUG8" s="2"/>
      <c r="GUH8" s="2"/>
      <c r="GUI8" s="2"/>
      <c r="GUJ8" s="2"/>
      <c r="GUK8" s="2"/>
      <c r="GUL8" s="2"/>
      <c r="GUM8" s="2"/>
      <c r="GUN8" s="2"/>
      <c r="GUO8" s="2"/>
      <c r="GUP8" s="2"/>
      <c r="GUQ8" s="2"/>
      <c r="GUR8" s="2"/>
      <c r="GUS8" s="2"/>
      <c r="GUT8" s="2"/>
      <c r="GUU8" s="2"/>
      <c r="GUV8" s="2"/>
      <c r="GUW8" s="2"/>
      <c r="GUX8" s="2"/>
      <c r="GUY8" s="2"/>
      <c r="GUZ8" s="2"/>
      <c r="GVA8" s="2"/>
      <c r="GVB8" s="2"/>
      <c r="GVC8" s="2"/>
      <c r="GVD8" s="2"/>
      <c r="GVE8" s="2"/>
      <c r="GVF8" s="2"/>
      <c r="GVG8" s="2"/>
      <c r="GVH8" s="2"/>
      <c r="GVI8" s="2"/>
      <c r="GVJ8" s="2"/>
      <c r="GVK8" s="2"/>
      <c r="GVL8" s="2"/>
      <c r="GVM8" s="2"/>
      <c r="GVN8" s="2"/>
      <c r="GVO8" s="2"/>
      <c r="GVP8" s="2"/>
      <c r="GVQ8" s="2"/>
      <c r="GVR8" s="2"/>
      <c r="GVS8" s="2"/>
      <c r="GVT8" s="2"/>
      <c r="GVU8" s="2"/>
      <c r="GVV8" s="2"/>
      <c r="GVW8" s="2"/>
      <c r="GVX8" s="2"/>
      <c r="GVY8" s="2"/>
      <c r="GVZ8" s="2"/>
      <c r="GWA8" s="2"/>
      <c r="GWB8" s="2"/>
      <c r="GWC8" s="2"/>
      <c r="GWD8" s="2"/>
      <c r="GWE8" s="2"/>
      <c r="GWF8" s="2"/>
      <c r="GWG8" s="2"/>
      <c r="GWH8" s="2"/>
      <c r="GWI8" s="2"/>
      <c r="GWJ8" s="2"/>
      <c r="GWK8" s="2"/>
      <c r="GWL8" s="2"/>
      <c r="GWM8" s="2"/>
      <c r="GWN8" s="2"/>
      <c r="GWO8" s="2"/>
      <c r="GWP8" s="2"/>
      <c r="GWQ8" s="2"/>
      <c r="GWR8" s="2"/>
      <c r="GWS8" s="2"/>
      <c r="GWT8" s="2"/>
      <c r="GWU8" s="2"/>
      <c r="GWV8" s="2"/>
      <c r="GWW8" s="2"/>
      <c r="GWX8" s="2"/>
      <c r="GWY8" s="2"/>
      <c r="GWZ8" s="2"/>
      <c r="GXA8" s="2"/>
      <c r="GXB8" s="2"/>
      <c r="GXC8" s="2"/>
      <c r="GXD8" s="2"/>
      <c r="GXE8" s="2"/>
      <c r="GXF8" s="2"/>
      <c r="GXG8" s="2"/>
      <c r="GXH8" s="2"/>
      <c r="GXI8" s="2"/>
      <c r="GXJ8" s="2"/>
      <c r="GXK8" s="2"/>
      <c r="GXL8" s="2"/>
      <c r="GXM8" s="2"/>
      <c r="GXN8" s="2"/>
      <c r="GXO8" s="2"/>
      <c r="GXP8" s="2"/>
      <c r="GXQ8" s="2"/>
      <c r="GXR8" s="2"/>
      <c r="GXS8" s="2"/>
      <c r="GXT8" s="2"/>
      <c r="GXU8" s="2"/>
      <c r="GXV8" s="2"/>
      <c r="GXW8" s="2"/>
      <c r="GXX8" s="2"/>
      <c r="GXY8" s="2"/>
      <c r="GXZ8" s="2"/>
      <c r="GYA8" s="2"/>
      <c r="GYB8" s="2"/>
      <c r="GYC8" s="2"/>
      <c r="GYD8" s="2"/>
      <c r="GYE8" s="2"/>
      <c r="GYF8" s="2"/>
      <c r="GYG8" s="2"/>
      <c r="GYH8" s="2"/>
      <c r="GYI8" s="2"/>
      <c r="GYJ8" s="2"/>
      <c r="GYK8" s="2"/>
      <c r="GYL8" s="2"/>
      <c r="GYM8" s="2"/>
      <c r="GYN8" s="2"/>
      <c r="GYO8" s="2"/>
      <c r="GYP8" s="2"/>
      <c r="GYQ8" s="2"/>
      <c r="GYR8" s="2"/>
      <c r="GYS8" s="2"/>
      <c r="GYT8" s="2"/>
      <c r="GYU8" s="2"/>
      <c r="GYV8" s="2"/>
      <c r="GYW8" s="2"/>
      <c r="GYX8" s="2"/>
      <c r="GYY8" s="2"/>
      <c r="GYZ8" s="2"/>
      <c r="GZA8" s="2"/>
      <c r="GZB8" s="2"/>
      <c r="GZC8" s="2"/>
      <c r="GZD8" s="2"/>
      <c r="GZE8" s="2"/>
      <c r="GZF8" s="2"/>
      <c r="GZG8" s="2"/>
      <c r="GZH8" s="2"/>
      <c r="GZI8" s="2"/>
      <c r="GZJ8" s="2"/>
      <c r="GZK8" s="2"/>
      <c r="GZL8" s="2"/>
      <c r="GZM8" s="2"/>
      <c r="GZN8" s="2"/>
      <c r="GZO8" s="2"/>
      <c r="GZP8" s="2"/>
      <c r="GZQ8" s="2"/>
      <c r="GZR8" s="2"/>
      <c r="GZS8" s="2"/>
      <c r="GZT8" s="2"/>
      <c r="GZU8" s="2"/>
      <c r="GZV8" s="2"/>
      <c r="GZW8" s="2"/>
      <c r="GZX8" s="2"/>
      <c r="GZY8" s="2"/>
      <c r="GZZ8" s="2"/>
      <c r="HAA8" s="2"/>
      <c r="HAB8" s="2"/>
      <c r="HAC8" s="2"/>
      <c r="HAD8" s="2"/>
      <c r="HAE8" s="2"/>
      <c r="HAF8" s="2"/>
      <c r="HAG8" s="2"/>
      <c r="HAH8" s="2"/>
      <c r="HAI8" s="2"/>
      <c r="HAJ8" s="2"/>
      <c r="HAK8" s="2"/>
      <c r="HAL8" s="2"/>
      <c r="HAM8" s="2"/>
      <c r="HAN8" s="2"/>
      <c r="HAO8" s="2"/>
      <c r="HAP8" s="2"/>
      <c r="HAQ8" s="2"/>
      <c r="HAR8" s="2"/>
      <c r="HAS8" s="2"/>
      <c r="HAT8" s="2"/>
      <c r="HAU8" s="2"/>
      <c r="HAV8" s="2"/>
      <c r="HAW8" s="2"/>
      <c r="HAX8" s="2"/>
      <c r="HAY8" s="2"/>
      <c r="HAZ8" s="2"/>
      <c r="HBA8" s="2"/>
      <c r="HBB8" s="2"/>
      <c r="HBC8" s="2"/>
      <c r="HBD8" s="2"/>
      <c r="HBE8" s="2"/>
      <c r="HBF8" s="2"/>
      <c r="HBG8" s="2"/>
      <c r="HBH8" s="2"/>
      <c r="HBI8" s="2"/>
      <c r="HBJ8" s="2"/>
      <c r="HBK8" s="2"/>
      <c r="HBL8" s="2"/>
      <c r="HBM8" s="2"/>
      <c r="HBN8" s="2"/>
      <c r="HBO8" s="2"/>
      <c r="HBP8" s="2"/>
      <c r="HBQ8" s="2"/>
      <c r="HBR8" s="2"/>
      <c r="HBS8" s="2"/>
      <c r="HBT8" s="2"/>
      <c r="HBU8" s="2"/>
      <c r="HBV8" s="2"/>
      <c r="HBW8" s="2"/>
      <c r="HBX8" s="2"/>
      <c r="HBY8" s="2"/>
      <c r="HBZ8" s="2"/>
      <c r="HCA8" s="2"/>
      <c r="HCB8" s="2"/>
      <c r="HCC8" s="2"/>
      <c r="HCD8" s="2"/>
      <c r="HCE8" s="2"/>
      <c r="HCF8" s="2"/>
      <c r="HCG8" s="2"/>
      <c r="HCH8" s="2"/>
      <c r="HCI8" s="2"/>
      <c r="HCJ8" s="2"/>
      <c r="HCK8" s="2"/>
      <c r="HCL8" s="2"/>
      <c r="HCM8" s="2"/>
      <c r="HCN8" s="2"/>
      <c r="HCO8" s="2"/>
      <c r="HCP8" s="2"/>
      <c r="HCQ8" s="2"/>
      <c r="HCR8" s="2"/>
      <c r="HCS8" s="2"/>
      <c r="HCT8" s="2"/>
      <c r="HCU8" s="2"/>
      <c r="HCV8" s="2"/>
      <c r="HCW8" s="2"/>
      <c r="HCX8" s="2"/>
      <c r="HCY8" s="2"/>
      <c r="HCZ8" s="2"/>
      <c r="HDA8" s="2"/>
      <c r="HDB8" s="2"/>
      <c r="HDC8" s="2"/>
      <c r="HDD8" s="2"/>
      <c r="HDE8" s="2"/>
      <c r="HDF8" s="2"/>
      <c r="HDG8" s="2"/>
      <c r="HDH8" s="2"/>
      <c r="HDI8" s="2"/>
      <c r="HDJ8" s="2"/>
      <c r="HDK8" s="2"/>
      <c r="HDL8" s="2"/>
      <c r="HDM8" s="2"/>
      <c r="HDN8" s="2"/>
      <c r="HDO8" s="2"/>
      <c r="HDP8" s="2"/>
      <c r="HDQ8" s="2"/>
      <c r="HDR8" s="2"/>
      <c r="HDS8" s="2"/>
      <c r="HDT8" s="2"/>
      <c r="HDU8" s="2"/>
      <c r="HDV8" s="2"/>
      <c r="HDW8" s="2"/>
      <c r="HDX8" s="2"/>
      <c r="HDY8" s="2"/>
      <c r="HDZ8" s="2"/>
      <c r="HEA8" s="2"/>
      <c r="HEB8" s="2"/>
      <c r="HEC8" s="2"/>
      <c r="HED8" s="2"/>
      <c r="HEE8" s="2"/>
      <c r="HEF8" s="2"/>
      <c r="HEG8" s="2"/>
      <c r="HEH8" s="2"/>
      <c r="HEI8" s="2"/>
      <c r="HEJ8" s="2"/>
      <c r="HEK8" s="2"/>
      <c r="HEL8" s="2"/>
      <c r="HEM8" s="2"/>
      <c r="HEN8" s="2"/>
      <c r="HEO8" s="2"/>
      <c r="HEP8" s="2"/>
      <c r="HEQ8" s="2"/>
      <c r="HER8" s="2"/>
      <c r="HES8" s="2"/>
      <c r="HET8" s="2"/>
      <c r="HEU8" s="2"/>
      <c r="HEV8" s="2"/>
      <c r="HEW8" s="2"/>
      <c r="HEX8" s="2"/>
      <c r="HEY8" s="2"/>
      <c r="HEZ8" s="2"/>
      <c r="HFA8" s="2"/>
      <c r="HFB8" s="2"/>
      <c r="HFC8" s="2"/>
      <c r="HFD8" s="2"/>
      <c r="HFE8" s="2"/>
      <c r="HFF8" s="2"/>
      <c r="HFG8" s="2"/>
      <c r="HFH8" s="2"/>
      <c r="HFI8" s="2"/>
      <c r="HFJ8" s="2"/>
      <c r="HFK8" s="2"/>
      <c r="HFL8" s="2"/>
      <c r="HFM8" s="2"/>
      <c r="HFN8" s="2"/>
      <c r="HFO8" s="2"/>
      <c r="HFP8" s="2"/>
      <c r="HFQ8" s="2"/>
      <c r="HFR8" s="2"/>
      <c r="HFS8" s="2"/>
      <c r="HFT8" s="2"/>
      <c r="HFU8" s="2"/>
      <c r="HFV8" s="2"/>
      <c r="HFW8" s="2"/>
      <c r="HFX8" s="2"/>
      <c r="HFY8" s="2"/>
      <c r="HFZ8" s="2"/>
      <c r="HGA8" s="2"/>
      <c r="HGB8" s="2"/>
      <c r="HGC8" s="2"/>
      <c r="HGD8" s="2"/>
      <c r="HGE8" s="2"/>
      <c r="HGF8" s="2"/>
      <c r="HGG8" s="2"/>
      <c r="HGH8" s="2"/>
      <c r="HGI8" s="2"/>
      <c r="HGJ8" s="2"/>
      <c r="HGK8" s="2"/>
      <c r="HGL8" s="2"/>
      <c r="HGM8" s="2"/>
      <c r="HGN8" s="2"/>
      <c r="HGO8" s="2"/>
      <c r="HGP8" s="2"/>
      <c r="HGQ8" s="2"/>
      <c r="HGR8" s="2"/>
      <c r="HGS8" s="2"/>
      <c r="HGT8" s="2"/>
      <c r="HGU8" s="2"/>
      <c r="HGV8" s="2"/>
      <c r="HGW8" s="2"/>
      <c r="HGX8" s="2"/>
      <c r="HGY8" s="2"/>
      <c r="HGZ8" s="2"/>
      <c r="HHA8" s="2"/>
      <c r="HHB8" s="2"/>
      <c r="HHC8" s="2"/>
      <c r="HHD8" s="2"/>
      <c r="HHE8" s="2"/>
      <c r="HHF8" s="2"/>
      <c r="HHG8" s="2"/>
      <c r="HHH8" s="2"/>
      <c r="HHI8" s="2"/>
      <c r="HHJ8" s="2"/>
      <c r="HHK8" s="2"/>
      <c r="HHL8" s="2"/>
      <c r="HHM8" s="2"/>
      <c r="HHN8" s="2"/>
      <c r="HHO8" s="2"/>
      <c r="HHP8" s="2"/>
      <c r="HHQ8" s="2"/>
      <c r="HHR8" s="2"/>
      <c r="HHS8" s="2"/>
      <c r="HHT8" s="2"/>
      <c r="HHU8" s="2"/>
      <c r="HHV8" s="2"/>
      <c r="HHW8" s="2"/>
      <c r="HHX8" s="2"/>
      <c r="HHY8" s="2"/>
      <c r="HHZ8" s="2"/>
      <c r="HIA8" s="2"/>
      <c r="HIB8" s="2"/>
      <c r="HIC8" s="2"/>
      <c r="HID8" s="2"/>
      <c r="HIE8" s="2"/>
      <c r="HIF8" s="2"/>
      <c r="HIG8" s="2"/>
      <c r="HIH8" s="2"/>
      <c r="HII8" s="2"/>
      <c r="HIJ8" s="2"/>
      <c r="HIK8" s="2"/>
      <c r="HIL8" s="2"/>
      <c r="HIM8" s="2"/>
      <c r="HIN8" s="2"/>
      <c r="HIO8" s="2"/>
      <c r="HIP8" s="2"/>
      <c r="HIQ8" s="2"/>
      <c r="HIR8" s="2"/>
      <c r="HIS8" s="2"/>
      <c r="HIT8" s="2"/>
      <c r="HIU8" s="2"/>
      <c r="HIV8" s="2"/>
      <c r="HIW8" s="2"/>
      <c r="HIX8" s="2"/>
      <c r="HIY8" s="2"/>
      <c r="HIZ8" s="2"/>
      <c r="HJA8" s="2"/>
      <c r="HJB8" s="2"/>
      <c r="HJC8" s="2"/>
      <c r="HJD8" s="2"/>
      <c r="HJE8" s="2"/>
      <c r="HJF8" s="2"/>
      <c r="HJG8" s="2"/>
      <c r="HJH8" s="2"/>
      <c r="HJI8" s="2"/>
      <c r="HJJ8" s="2"/>
      <c r="HJK8" s="2"/>
      <c r="HJL8" s="2"/>
      <c r="HJM8" s="2"/>
      <c r="HJN8" s="2"/>
      <c r="HJO8" s="2"/>
      <c r="HJP8" s="2"/>
      <c r="HJQ8" s="2"/>
      <c r="HJR8" s="2"/>
      <c r="HJS8" s="2"/>
      <c r="HJT8" s="2"/>
      <c r="HJU8" s="2"/>
      <c r="HJV8" s="2"/>
      <c r="HJW8" s="2"/>
      <c r="HJX8" s="2"/>
      <c r="HJY8" s="2"/>
      <c r="HJZ8" s="2"/>
      <c r="HKA8" s="2"/>
      <c r="HKB8" s="2"/>
      <c r="HKC8" s="2"/>
      <c r="HKD8" s="2"/>
      <c r="HKE8" s="2"/>
      <c r="HKF8" s="2"/>
      <c r="HKG8" s="2"/>
      <c r="HKH8" s="2"/>
      <c r="HKI8" s="2"/>
      <c r="HKJ8" s="2"/>
      <c r="HKK8" s="2"/>
      <c r="HKL8" s="2"/>
      <c r="HKM8" s="2"/>
      <c r="HKN8" s="2"/>
      <c r="HKO8" s="2"/>
      <c r="HKP8" s="2"/>
      <c r="HKQ8" s="2"/>
      <c r="HKR8" s="2"/>
      <c r="HKS8" s="2"/>
      <c r="HKT8" s="2"/>
      <c r="HKU8" s="2"/>
      <c r="HKV8" s="2"/>
      <c r="HKW8" s="2"/>
      <c r="HKX8" s="2"/>
      <c r="HKY8" s="2"/>
      <c r="HKZ8" s="2"/>
      <c r="HLA8" s="2"/>
      <c r="HLB8" s="2"/>
      <c r="HLC8" s="2"/>
      <c r="HLD8" s="2"/>
      <c r="HLE8" s="2"/>
      <c r="HLF8" s="2"/>
      <c r="HLG8" s="2"/>
      <c r="HLH8" s="2"/>
      <c r="HLI8" s="2"/>
      <c r="HLJ8" s="2"/>
      <c r="HLK8" s="2"/>
      <c r="HLL8" s="2"/>
      <c r="HLM8" s="2"/>
      <c r="HLN8" s="2"/>
      <c r="HLO8" s="2"/>
      <c r="HLP8" s="2"/>
      <c r="HLQ8" s="2"/>
      <c r="HLR8" s="2"/>
      <c r="HLS8" s="2"/>
      <c r="HLT8" s="2"/>
      <c r="HLU8" s="2"/>
      <c r="HLV8" s="2"/>
      <c r="HLW8" s="2"/>
      <c r="HLX8" s="2"/>
      <c r="HLY8" s="2"/>
      <c r="HLZ8" s="2"/>
      <c r="HMA8" s="2"/>
      <c r="HMB8" s="2"/>
      <c r="HMC8" s="2"/>
      <c r="HMD8" s="2"/>
      <c r="HME8" s="2"/>
      <c r="HMF8" s="2"/>
      <c r="HMG8" s="2"/>
      <c r="HMH8" s="2"/>
      <c r="HMI8" s="2"/>
      <c r="HMJ8" s="2"/>
      <c r="HMK8" s="2"/>
      <c r="HML8" s="2"/>
      <c r="HMM8" s="2"/>
      <c r="HMN8" s="2"/>
      <c r="HMO8" s="2"/>
      <c r="HMP8" s="2"/>
      <c r="HMQ8" s="2"/>
      <c r="HMR8" s="2"/>
      <c r="HMS8" s="2"/>
      <c r="HMT8" s="2"/>
      <c r="HMU8" s="2"/>
      <c r="HMV8" s="2"/>
      <c r="HMW8" s="2"/>
      <c r="HMX8" s="2"/>
      <c r="HMY8" s="2"/>
      <c r="HMZ8" s="2"/>
      <c r="HNA8" s="2"/>
      <c r="HNB8" s="2"/>
      <c r="HNC8" s="2"/>
      <c r="HND8" s="2"/>
      <c r="HNE8" s="2"/>
      <c r="HNF8" s="2"/>
      <c r="HNG8" s="2"/>
      <c r="HNH8" s="2"/>
      <c r="HNI8" s="2"/>
      <c r="HNJ8" s="2"/>
      <c r="HNK8" s="2"/>
      <c r="HNL8" s="2"/>
      <c r="HNM8" s="2"/>
      <c r="HNN8" s="2"/>
      <c r="HNO8" s="2"/>
      <c r="HNP8" s="2"/>
      <c r="HNQ8" s="2"/>
      <c r="HNR8" s="2"/>
      <c r="HNS8" s="2"/>
      <c r="HNT8" s="2"/>
      <c r="HNU8" s="2"/>
      <c r="HNV8" s="2"/>
      <c r="HNW8" s="2"/>
      <c r="HNX8" s="2"/>
      <c r="HNY8" s="2"/>
      <c r="HNZ8" s="2"/>
      <c r="HOA8" s="2"/>
      <c r="HOB8" s="2"/>
      <c r="HOC8" s="2"/>
      <c r="HOD8" s="2"/>
      <c r="HOE8" s="2"/>
      <c r="HOF8" s="2"/>
      <c r="HOG8" s="2"/>
      <c r="HOH8" s="2"/>
      <c r="HOI8" s="2"/>
      <c r="HOJ8" s="2"/>
      <c r="HOK8" s="2"/>
      <c r="HOL8" s="2"/>
      <c r="HOM8" s="2"/>
      <c r="HON8" s="2"/>
      <c r="HOO8" s="2"/>
      <c r="HOP8" s="2"/>
      <c r="HOQ8" s="2"/>
      <c r="HOR8" s="2"/>
      <c r="HOS8" s="2"/>
      <c r="HOT8" s="2"/>
      <c r="HOU8" s="2"/>
      <c r="HOV8" s="2"/>
      <c r="HOW8" s="2"/>
      <c r="HOX8" s="2"/>
      <c r="HOY8" s="2"/>
      <c r="HOZ8" s="2"/>
      <c r="HPA8" s="2"/>
      <c r="HPB8" s="2"/>
      <c r="HPC8" s="2"/>
      <c r="HPD8" s="2"/>
      <c r="HPE8" s="2"/>
      <c r="HPF8" s="2"/>
      <c r="HPG8" s="2"/>
      <c r="HPH8" s="2"/>
      <c r="HPI8" s="2"/>
      <c r="HPJ8" s="2"/>
      <c r="HPK8" s="2"/>
      <c r="HPL8" s="2"/>
      <c r="HPM8" s="2"/>
      <c r="HPN8" s="2"/>
      <c r="HPO8" s="2"/>
      <c r="HPP8" s="2"/>
      <c r="HPQ8" s="2"/>
      <c r="HPR8" s="2"/>
      <c r="HPS8" s="2"/>
      <c r="HPT8" s="2"/>
      <c r="HPU8" s="2"/>
      <c r="HPV8" s="2"/>
      <c r="HPW8" s="2"/>
      <c r="HPX8" s="2"/>
      <c r="HPY8" s="2"/>
      <c r="HPZ8" s="2"/>
      <c r="HQA8" s="2"/>
      <c r="HQB8" s="2"/>
      <c r="HQC8" s="2"/>
      <c r="HQD8" s="2"/>
      <c r="HQE8" s="2"/>
      <c r="HQF8" s="2"/>
      <c r="HQG8" s="2"/>
      <c r="HQH8" s="2"/>
      <c r="HQI8" s="2"/>
      <c r="HQJ8" s="2"/>
      <c r="HQK8" s="2"/>
      <c r="HQL8" s="2"/>
      <c r="HQM8" s="2"/>
      <c r="HQN8" s="2"/>
      <c r="HQO8" s="2"/>
      <c r="HQP8" s="2"/>
      <c r="HQQ8" s="2"/>
      <c r="HQR8" s="2"/>
      <c r="HQS8" s="2"/>
      <c r="HQT8" s="2"/>
      <c r="HQU8" s="2"/>
      <c r="HQV8" s="2"/>
      <c r="HQW8" s="2"/>
      <c r="HQX8" s="2"/>
      <c r="HQY8" s="2"/>
      <c r="HQZ8" s="2"/>
      <c r="HRA8" s="2"/>
      <c r="HRB8" s="2"/>
      <c r="HRC8" s="2"/>
      <c r="HRD8" s="2"/>
      <c r="HRE8" s="2"/>
      <c r="HRF8" s="2"/>
      <c r="HRG8" s="2"/>
      <c r="HRH8" s="2"/>
      <c r="HRI8" s="2"/>
      <c r="HRJ8" s="2"/>
      <c r="HRK8" s="2"/>
      <c r="HRL8" s="2"/>
      <c r="HRM8" s="2"/>
      <c r="HRN8" s="2"/>
      <c r="HRO8" s="2"/>
      <c r="HRP8" s="2"/>
      <c r="HRQ8" s="2"/>
      <c r="HRR8" s="2"/>
      <c r="HRS8" s="2"/>
      <c r="HRT8" s="2"/>
      <c r="HRU8" s="2"/>
      <c r="HRV8" s="2"/>
      <c r="HRW8" s="2"/>
      <c r="HRX8" s="2"/>
      <c r="HRY8" s="2"/>
      <c r="HRZ8" s="2"/>
      <c r="HSA8" s="2"/>
      <c r="HSB8" s="2"/>
      <c r="HSC8" s="2"/>
      <c r="HSD8" s="2"/>
      <c r="HSE8" s="2"/>
      <c r="HSF8" s="2"/>
      <c r="HSG8" s="2"/>
      <c r="HSH8" s="2"/>
      <c r="HSI8" s="2"/>
      <c r="HSJ8" s="2"/>
      <c r="HSK8" s="2"/>
      <c r="HSL8" s="2"/>
      <c r="HSM8" s="2"/>
      <c r="HSN8" s="2"/>
      <c r="HSO8" s="2"/>
      <c r="HSP8" s="2"/>
      <c r="HSQ8" s="2"/>
      <c r="HSR8" s="2"/>
      <c r="HSS8" s="2"/>
      <c r="HST8" s="2"/>
      <c r="HSU8" s="2"/>
      <c r="HSV8" s="2"/>
      <c r="HSW8" s="2"/>
      <c r="HSX8" s="2"/>
      <c r="HSY8" s="2"/>
      <c r="HSZ8" s="2"/>
      <c r="HTA8" s="2"/>
      <c r="HTB8" s="2"/>
      <c r="HTC8" s="2"/>
      <c r="HTD8" s="2"/>
      <c r="HTE8" s="2"/>
      <c r="HTF8" s="2"/>
      <c r="HTG8" s="2"/>
      <c r="HTH8" s="2"/>
      <c r="HTI8" s="2"/>
      <c r="HTJ8" s="2"/>
      <c r="HTK8" s="2"/>
      <c r="HTL8" s="2"/>
      <c r="HTM8" s="2"/>
      <c r="HTN8" s="2"/>
      <c r="HTO8" s="2"/>
      <c r="HTP8" s="2"/>
      <c r="HTQ8" s="2"/>
      <c r="HTR8" s="2"/>
      <c r="HTS8" s="2"/>
      <c r="HTT8" s="2"/>
      <c r="HTU8" s="2"/>
      <c r="HTV8" s="2"/>
      <c r="HTW8" s="2"/>
      <c r="HTX8" s="2"/>
      <c r="HTY8" s="2"/>
      <c r="HTZ8" s="2"/>
      <c r="HUA8" s="2"/>
      <c r="HUB8" s="2"/>
      <c r="HUC8" s="2"/>
      <c r="HUD8" s="2"/>
      <c r="HUE8" s="2"/>
      <c r="HUF8" s="2"/>
      <c r="HUG8" s="2"/>
      <c r="HUH8" s="2"/>
      <c r="HUI8" s="2"/>
      <c r="HUJ8" s="2"/>
      <c r="HUK8" s="2"/>
      <c r="HUL8" s="2"/>
      <c r="HUM8" s="2"/>
      <c r="HUN8" s="2"/>
      <c r="HUO8" s="2"/>
      <c r="HUP8" s="2"/>
      <c r="HUQ8" s="2"/>
      <c r="HUR8" s="2"/>
      <c r="HUS8" s="2"/>
      <c r="HUT8" s="2"/>
      <c r="HUU8" s="2"/>
      <c r="HUV8" s="2"/>
      <c r="HUW8" s="2"/>
      <c r="HUX8" s="2"/>
      <c r="HUY8" s="2"/>
      <c r="HUZ8" s="2"/>
      <c r="HVA8" s="2"/>
      <c r="HVB8" s="2"/>
      <c r="HVC8" s="2"/>
      <c r="HVD8" s="2"/>
      <c r="HVE8" s="2"/>
      <c r="HVF8" s="2"/>
      <c r="HVG8" s="2"/>
      <c r="HVH8" s="2"/>
      <c r="HVI8" s="2"/>
      <c r="HVJ8" s="2"/>
      <c r="HVK8" s="2"/>
      <c r="HVL8" s="2"/>
      <c r="HVM8" s="2"/>
      <c r="HVN8" s="2"/>
      <c r="HVO8" s="2"/>
      <c r="HVP8" s="2"/>
      <c r="HVQ8" s="2"/>
      <c r="HVR8" s="2"/>
      <c r="HVS8" s="2"/>
      <c r="HVT8" s="2"/>
      <c r="HVU8" s="2"/>
      <c r="HVV8" s="2"/>
      <c r="HVW8" s="2"/>
      <c r="HVX8" s="2"/>
      <c r="HVY8" s="2"/>
      <c r="HVZ8" s="2"/>
      <c r="HWA8" s="2"/>
      <c r="HWB8" s="2"/>
      <c r="HWC8" s="2"/>
      <c r="HWD8" s="2"/>
      <c r="HWE8" s="2"/>
      <c r="HWF8" s="2"/>
      <c r="HWG8" s="2"/>
      <c r="HWH8" s="2"/>
      <c r="HWI8" s="2"/>
      <c r="HWJ8" s="2"/>
      <c r="HWK8" s="2"/>
      <c r="HWL8" s="2"/>
      <c r="HWM8" s="2"/>
      <c r="HWN8" s="2"/>
      <c r="HWO8" s="2"/>
      <c r="HWP8" s="2"/>
      <c r="HWQ8" s="2"/>
      <c r="HWR8" s="2"/>
      <c r="HWS8" s="2"/>
      <c r="HWT8" s="2"/>
      <c r="HWU8" s="2"/>
      <c r="HWV8" s="2"/>
      <c r="HWW8" s="2"/>
      <c r="HWX8" s="2"/>
      <c r="HWY8" s="2"/>
      <c r="HWZ8" s="2"/>
      <c r="HXA8" s="2"/>
      <c r="HXB8" s="2"/>
      <c r="HXC8" s="2"/>
      <c r="HXD8" s="2"/>
      <c r="HXE8" s="2"/>
      <c r="HXF8" s="2"/>
      <c r="HXG8" s="2"/>
      <c r="HXH8" s="2"/>
      <c r="HXI8" s="2"/>
      <c r="HXJ8" s="2"/>
      <c r="HXK8" s="2"/>
      <c r="HXL8" s="2"/>
      <c r="HXM8" s="2"/>
      <c r="HXN8" s="2"/>
      <c r="HXO8" s="2"/>
      <c r="HXP8" s="2"/>
      <c r="HXQ8" s="2"/>
      <c r="HXR8" s="2"/>
      <c r="HXS8" s="2"/>
      <c r="HXT8" s="2"/>
      <c r="HXU8" s="2"/>
      <c r="HXV8" s="2"/>
      <c r="HXW8" s="2"/>
      <c r="HXX8" s="2"/>
      <c r="HXY8" s="2"/>
      <c r="HXZ8" s="2"/>
      <c r="HYA8" s="2"/>
      <c r="HYB8" s="2"/>
      <c r="HYC8" s="2"/>
      <c r="HYD8" s="2"/>
      <c r="HYE8" s="2"/>
      <c r="HYF8" s="2"/>
      <c r="HYG8" s="2"/>
      <c r="HYH8" s="2"/>
      <c r="HYI8" s="2"/>
      <c r="HYJ8" s="2"/>
      <c r="HYK8" s="2"/>
      <c r="HYL8" s="2"/>
      <c r="HYM8" s="2"/>
      <c r="HYN8" s="2"/>
      <c r="HYO8" s="2"/>
      <c r="HYP8" s="2"/>
      <c r="HYQ8" s="2"/>
      <c r="HYR8" s="2"/>
      <c r="HYS8" s="2"/>
      <c r="HYT8" s="2"/>
      <c r="HYU8" s="2"/>
      <c r="HYV8" s="2"/>
      <c r="HYW8" s="2"/>
      <c r="HYX8" s="2"/>
      <c r="HYY8" s="2"/>
      <c r="HYZ8" s="2"/>
      <c r="HZA8" s="2"/>
      <c r="HZB8" s="2"/>
      <c r="HZC8" s="2"/>
      <c r="HZD8" s="2"/>
      <c r="HZE8" s="2"/>
      <c r="HZF8" s="2"/>
      <c r="HZG8" s="2"/>
      <c r="HZH8" s="2"/>
      <c r="HZI8" s="2"/>
      <c r="HZJ8" s="2"/>
      <c r="HZK8" s="2"/>
      <c r="HZL8" s="2"/>
      <c r="HZM8" s="2"/>
      <c r="HZN8" s="2"/>
      <c r="HZO8" s="2"/>
      <c r="HZP8" s="2"/>
      <c r="HZQ8" s="2"/>
      <c r="HZR8" s="2"/>
      <c r="HZS8" s="2"/>
      <c r="HZT8" s="2"/>
      <c r="HZU8" s="2"/>
      <c r="HZV8" s="2"/>
      <c r="HZW8" s="2"/>
      <c r="HZX8" s="2"/>
      <c r="HZY8" s="2"/>
      <c r="HZZ8" s="2"/>
      <c r="IAA8" s="2"/>
      <c r="IAB8" s="2"/>
      <c r="IAC8" s="2"/>
      <c r="IAD8" s="2"/>
      <c r="IAE8" s="2"/>
      <c r="IAF8" s="2"/>
      <c r="IAG8" s="2"/>
      <c r="IAH8" s="2"/>
      <c r="IAI8" s="2"/>
      <c r="IAJ8" s="2"/>
      <c r="IAK8" s="2"/>
      <c r="IAL8" s="2"/>
      <c r="IAM8" s="2"/>
      <c r="IAN8" s="2"/>
      <c r="IAO8" s="2"/>
      <c r="IAP8" s="2"/>
      <c r="IAQ8" s="2"/>
      <c r="IAR8" s="2"/>
      <c r="IAS8" s="2"/>
      <c r="IAT8" s="2"/>
      <c r="IAU8" s="2"/>
      <c r="IAV8" s="2"/>
      <c r="IAW8" s="2"/>
      <c r="IAX8" s="2"/>
      <c r="IAY8" s="2"/>
      <c r="IAZ8" s="2"/>
      <c r="IBA8" s="2"/>
      <c r="IBB8" s="2"/>
      <c r="IBC8" s="2"/>
      <c r="IBD8" s="2"/>
      <c r="IBE8" s="2"/>
      <c r="IBF8" s="2"/>
      <c r="IBG8" s="2"/>
      <c r="IBH8" s="2"/>
      <c r="IBI8" s="2"/>
      <c r="IBJ8" s="2"/>
      <c r="IBK8" s="2"/>
      <c r="IBL8" s="2"/>
      <c r="IBM8" s="2"/>
      <c r="IBN8" s="2"/>
      <c r="IBO8" s="2"/>
      <c r="IBP8" s="2"/>
      <c r="IBQ8" s="2"/>
      <c r="IBR8" s="2"/>
      <c r="IBS8" s="2"/>
      <c r="IBT8" s="2"/>
      <c r="IBU8" s="2"/>
      <c r="IBV8" s="2"/>
      <c r="IBW8" s="2"/>
      <c r="IBX8" s="2"/>
      <c r="IBY8" s="2"/>
      <c r="IBZ8" s="2"/>
      <c r="ICA8" s="2"/>
      <c r="ICB8" s="2"/>
      <c r="ICC8" s="2"/>
      <c r="ICD8" s="2"/>
      <c r="ICE8" s="2"/>
      <c r="ICF8" s="2"/>
      <c r="ICG8" s="2"/>
      <c r="ICH8" s="2"/>
      <c r="ICI8" s="2"/>
      <c r="ICJ8" s="2"/>
      <c r="ICK8" s="2"/>
      <c r="ICL8" s="2"/>
      <c r="ICM8" s="2"/>
      <c r="ICN8" s="2"/>
      <c r="ICO8" s="2"/>
      <c r="ICP8" s="2"/>
      <c r="ICQ8" s="2"/>
      <c r="ICR8" s="2"/>
      <c r="ICS8" s="2"/>
      <c r="ICT8" s="2"/>
      <c r="ICU8" s="2"/>
      <c r="ICV8" s="2"/>
      <c r="ICW8" s="2"/>
      <c r="ICX8" s="2"/>
      <c r="ICY8" s="2"/>
      <c r="ICZ8" s="2"/>
      <c r="IDA8" s="2"/>
      <c r="IDB8" s="2"/>
      <c r="IDC8" s="2"/>
      <c r="IDD8" s="2"/>
      <c r="IDE8" s="2"/>
      <c r="IDF8" s="2"/>
      <c r="IDG8" s="2"/>
      <c r="IDH8" s="2"/>
      <c r="IDI8" s="2"/>
      <c r="IDJ8" s="2"/>
      <c r="IDK8" s="2"/>
      <c r="IDL8" s="2"/>
      <c r="IDM8" s="2"/>
      <c r="IDN8" s="2"/>
      <c r="IDO8" s="2"/>
      <c r="IDP8" s="2"/>
      <c r="IDQ8" s="2"/>
      <c r="IDR8" s="2"/>
      <c r="IDS8" s="2"/>
      <c r="IDT8" s="2"/>
      <c r="IDU8" s="2"/>
      <c r="IDV8" s="2"/>
      <c r="IDW8" s="2"/>
      <c r="IDX8" s="2"/>
      <c r="IDY8" s="2"/>
      <c r="IDZ8" s="2"/>
      <c r="IEA8" s="2"/>
      <c r="IEB8" s="2"/>
      <c r="IEC8" s="2"/>
      <c r="IED8" s="2"/>
      <c r="IEE8" s="2"/>
      <c r="IEF8" s="2"/>
      <c r="IEG8" s="2"/>
      <c r="IEH8" s="2"/>
      <c r="IEI8" s="2"/>
      <c r="IEJ8" s="2"/>
      <c r="IEK8" s="2"/>
      <c r="IEL8" s="2"/>
      <c r="IEM8" s="2"/>
      <c r="IEN8" s="2"/>
      <c r="IEO8" s="2"/>
      <c r="IEP8" s="2"/>
      <c r="IEQ8" s="2"/>
      <c r="IER8" s="2"/>
      <c r="IES8" s="2"/>
      <c r="IET8" s="2"/>
      <c r="IEU8" s="2"/>
      <c r="IEV8" s="2"/>
      <c r="IEW8" s="2"/>
      <c r="IEX8" s="2"/>
      <c r="IEY8" s="2"/>
      <c r="IEZ8" s="2"/>
      <c r="IFA8" s="2"/>
      <c r="IFB8" s="2"/>
      <c r="IFC8" s="2"/>
      <c r="IFD8" s="2"/>
      <c r="IFE8" s="2"/>
      <c r="IFF8" s="2"/>
      <c r="IFG8" s="2"/>
      <c r="IFH8" s="2"/>
      <c r="IFI8" s="2"/>
      <c r="IFJ8" s="2"/>
      <c r="IFK8" s="2"/>
      <c r="IFL8" s="2"/>
      <c r="IFM8" s="2"/>
      <c r="IFN8" s="2"/>
      <c r="IFO8" s="2"/>
      <c r="IFP8" s="2"/>
      <c r="IFQ8" s="2"/>
      <c r="IFR8" s="2"/>
      <c r="IFS8" s="2"/>
      <c r="IFT8" s="2"/>
      <c r="IFU8" s="2"/>
      <c r="IFV8" s="2"/>
      <c r="IFW8" s="2"/>
      <c r="IFX8" s="2"/>
      <c r="IFY8" s="2"/>
      <c r="IFZ8" s="2"/>
      <c r="IGA8" s="2"/>
      <c r="IGB8" s="2"/>
      <c r="IGC8" s="2"/>
      <c r="IGD8" s="2"/>
      <c r="IGE8" s="2"/>
      <c r="IGF8" s="2"/>
      <c r="IGG8" s="2"/>
      <c r="IGH8" s="2"/>
      <c r="IGI8" s="2"/>
      <c r="IGJ8" s="2"/>
      <c r="IGK8" s="2"/>
      <c r="IGL8" s="2"/>
      <c r="IGM8" s="2"/>
      <c r="IGN8" s="2"/>
      <c r="IGO8" s="2"/>
      <c r="IGP8" s="2"/>
      <c r="IGQ8" s="2"/>
      <c r="IGR8" s="2"/>
      <c r="IGS8" s="2"/>
      <c r="IGT8" s="2"/>
      <c r="IGU8" s="2"/>
      <c r="IGV8" s="2"/>
      <c r="IGW8" s="2"/>
      <c r="IGX8" s="2"/>
      <c r="IGY8" s="2"/>
      <c r="IGZ8" s="2"/>
      <c r="IHA8" s="2"/>
      <c r="IHB8" s="2"/>
      <c r="IHC8" s="2"/>
      <c r="IHD8" s="2"/>
      <c r="IHE8" s="2"/>
      <c r="IHF8" s="2"/>
      <c r="IHG8" s="2"/>
      <c r="IHH8" s="2"/>
      <c r="IHI8" s="2"/>
      <c r="IHJ8" s="2"/>
      <c r="IHK8" s="2"/>
      <c r="IHL8" s="2"/>
      <c r="IHM8" s="2"/>
      <c r="IHN8" s="2"/>
      <c r="IHO8" s="2"/>
      <c r="IHP8" s="2"/>
      <c r="IHQ8" s="2"/>
      <c r="IHR8" s="2"/>
      <c r="IHS8" s="2"/>
      <c r="IHT8" s="2"/>
      <c r="IHU8" s="2"/>
      <c r="IHV8" s="2"/>
      <c r="IHW8" s="2"/>
      <c r="IHX8" s="2"/>
      <c r="IHY8" s="2"/>
      <c r="IHZ8" s="2"/>
      <c r="IIA8" s="2"/>
      <c r="IIB8" s="2"/>
      <c r="IIC8" s="2"/>
      <c r="IID8" s="2"/>
      <c r="IIE8" s="2"/>
      <c r="IIF8" s="2"/>
      <c r="IIG8" s="2"/>
      <c r="IIH8" s="2"/>
      <c r="III8" s="2"/>
      <c r="IIJ8" s="2"/>
      <c r="IIK8" s="2"/>
      <c r="IIL8" s="2"/>
      <c r="IIM8" s="2"/>
      <c r="IIN8" s="2"/>
      <c r="IIO8" s="2"/>
      <c r="IIP8" s="2"/>
      <c r="IIQ8" s="2"/>
      <c r="IIR8" s="2"/>
      <c r="IIS8" s="2"/>
      <c r="IIT8" s="2"/>
      <c r="IIU8" s="2"/>
      <c r="IIV8" s="2"/>
      <c r="IIW8" s="2"/>
      <c r="IIX8" s="2"/>
      <c r="IIY8" s="2"/>
      <c r="IIZ8" s="2"/>
      <c r="IJA8" s="2"/>
      <c r="IJB8" s="2"/>
      <c r="IJC8" s="2"/>
      <c r="IJD8" s="2"/>
      <c r="IJE8" s="2"/>
      <c r="IJF8" s="2"/>
      <c r="IJG8" s="2"/>
      <c r="IJH8" s="2"/>
      <c r="IJI8" s="2"/>
      <c r="IJJ8" s="2"/>
      <c r="IJK8" s="2"/>
      <c r="IJL8" s="2"/>
      <c r="IJM8" s="2"/>
      <c r="IJN8" s="2"/>
      <c r="IJO8" s="2"/>
      <c r="IJP8" s="2"/>
      <c r="IJQ8" s="2"/>
      <c r="IJR8" s="2"/>
      <c r="IJS8" s="2"/>
      <c r="IJT8" s="2"/>
      <c r="IJU8" s="2"/>
      <c r="IJV8" s="2"/>
      <c r="IJW8" s="2"/>
      <c r="IJX8" s="2"/>
      <c r="IJY8" s="2"/>
      <c r="IJZ8" s="2"/>
      <c r="IKA8" s="2"/>
      <c r="IKB8" s="2"/>
      <c r="IKC8" s="2"/>
      <c r="IKD8" s="2"/>
      <c r="IKE8" s="2"/>
      <c r="IKF8" s="2"/>
      <c r="IKG8" s="2"/>
      <c r="IKH8" s="2"/>
      <c r="IKI8" s="2"/>
      <c r="IKJ8" s="2"/>
      <c r="IKK8" s="2"/>
      <c r="IKL8" s="2"/>
      <c r="IKM8" s="2"/>
      <c r="IKN8" s="2"/>
      <c r="IKO8" s="2"/>
      <c r="IKP8" s="2"/>
      <c r="IKQ8" s="2"/>
      <c r="IKR8" s="2"/>
      <c r="IKS8" s="2"/>
      <c r="IKT8" s="2"/>
      <c r="IKU8" s="2"/>
      <c r="IKV8" s="2"/>
      <c r="IKW8" s="2"/>
      <c r="IKX8" s="2"/>
      <c r="IKY8" s="2"/>
      <c r="IKZ8" s="2"/>
      <c r="ILA8" s="2"/>
      <c r="ILB8" s="2"/>
      <c r="ILC8" s="2"/>
      <c r="ILD8" s="2"/>
      <c r="ILE8" s="2"/>
      <c r="ILF8" s="2"/>
      <c r="ILG8" s="2"/>
      <c r="ILH8" s="2"/>
      <c r="ILI8" s="2"/>
      <c r="ILJ8" s="2"/>
      <c r="ILK8" s="2"/>
      <c r="ILL8" s="2"/>
      <c r="ILM8" s="2"/>
      <c r="ILN8" s="2"/>
      <c r="ILO8" s="2"/>
      <c r="ILP8" s="2"/>
      <c r="ILQ8" s="2"/>
      <c r="ILR8" s="2"/>
      <c r="ILS8" s="2"/>
      <c r="ILT8" s="2"/>
      <c r="ILU8" s="2"/>
      <c r="ILV8" s="2"/>
      <c r="ILW8" s="2"/>
      <c r="ILX8" s="2"/>
      <c r="ILY8" s="2"/>
      <c r="ILZ8" s="2"/>
      <c r="IMA8" s="2"/>
      <c r="IMB8" s="2"/>
      <c r="IMC8" s="2"/>
      <c r="IMD8" s="2"/>
      <c r="IME8" s="2"/>
      <c r="IMF8" s="2"/>
      <c r="IMG8" s="2"/>
      <c r="IMH8" s="2"/>
      <c r="IMI8" s="2"/>
      <c r="IMJ8" s="2"/>
      <c r="IMK8" s="2"/>
      <c r="IML8" s="2"/>
      <c r="IMM8" s="2"/>
      <c r="IMN8" s="2"/>
      <c r="IMO8" s="2"/>
      <c r="IMP8" s="2"/>
      <c r="IMQ8" s="2"/>
      <c r="IMR8" s="2"/>
      <c r="IMS8" s="2"/>
      <c r="IMT8" s="2"/>
      <c r="IMU8" s="2"/>
      <c r="IMV8" s="2"/>
      <c r="IMW8" s="2"/>
      <c r="IMX8" s="2"/>
      <c r="IMY8" s="2"/>
      <c r="IMZ8" s="2"/>
      <c r="INA8" s="2"/>
      <c r="INB8" s="2"/>
      <c r="INC8" s="2"/>
      <c r="IND8" s="2"/>
      <c r="INE8" s="2"/>
      <c r="INF8" s="2"/>
      <c r="ING8" s="2"/>
      <c r="INH8" s="2"/>
      <c r="INI8" s="2"/>
      <c r="INJ8" s="2"/>
      <c r="INK8" s="2"/>
      <c r="INL8" s="2"/>
      <c r="INM8" s="2"/>
      <c r="INN8" s="2"/>
      <c r="INO8" s="2"/>
      <c r="INP8" s="2"/>
      <c r="INQ8" s="2"/>
      <c r="INR8" s="2"/>
      <c r="INS8" s="2"/>
      <c r="INT8" s="2"/>
      <c r="INU8" s="2"/>
      <c r="INV8" s="2"/>
      <c r="INW8" s="2"/>
      <c r="INX8" s="2"/>
      <c r="INY8" s="2"/>
      <c r="INZ8" s="2"/>
      <c r="IOA8" s="2"/>
      <c r="IOB8" s="2"/>
      <c r="IOC8" s="2"/>
      <c r="IOD8" s="2"/>
      <c r="IOE8" s="2"/>
      <c r="IOF8" s="2"/>
      <c r="IOG8" s="2"/>
      <c r="IOH8" s="2"/>
      <c r="IOI8" s="2"/>
      <c r="IOJ8" s="2"/>
      <c r="IOK8" s="2"/>
      <c r="IOL8" s="2"/>
      <c r="IOM8" s="2"/>
      <c r="ION8" s="2"/>
      <c r="IOO8" s="2"/>
      <c r="IOP8" s="2"/>
      <c r="IOQ8" s="2"/>
      <c r="IOR8" s="2"/>
      <c r="IOS8" s="2"/>
      <c r="IOT8" s="2"/>
      <c r="IOU8" s="2"/>
      <c r="IOV8" s="2"/>
      <c r="IOW8" s="2"/>
      <c r="IOX8" s="2"/>
      <c r="IOY8" s="2"/>
      <c r="IOZ8" s="2"/>
      <c r="IPA8" s="2"/>
      <c r="IPB8" s="2"/>
      <c r="IPC8" s="2"/>
      <c r="IPD8" s="2"/>
      <c r="IPE8" s="2"/>
      <c r="IPF8" s="2"/>
      <c r="IPG8" s="2"/>
      <c r="IPH8" s="2"/>
      <c r="IPI8" s="2"/>
      <c r="IPJ8" s="2"/>
      <c r="IPK8" s="2"/>
      <c r="IPL8" s="2"/>
      <c r="IPM8" s="2"/>
      <c r="IPN8" s="2"/>
      <c r="IPO8" s="2"/>
      <c r="IPP8" s="2"/>
      <c r="IPQ8" s="2"/>
      <c r="IPR8" s="2"/>
      <c r="IPS8" s="2"/>
      <c r="IPT8" s="2"/>
      <c r="IPU8" s="2"/>
      <c r="IPV8" s="2"/>
      <c r="IPW8" s="2"/>
      <c r="IPX8" s="2"/>
      <c r="IPY8" s="2"/>
      <c r="IPZ8" s="2"/>
      <c r="IQA8" s="2"/>
      <c r="IQB8" s="2"/>
      <c r="IQC8" s="2"/>
      <c r="IQD8" s="2"/>
      <c r="IQE8" s="2"/>
      <c r="IQF8" s="2"/>
      <c r="IQG8" s="2"/>
      <c r="IQH8" s="2"/>
      <c r="IQI8" s="2"/>
      <c r="IQJ8" s="2"/>
      <c r="IQK8" s="2"/>
      <c r="IQL8" s="2"/>
      <c r="IQM8" s="2"/>
      <c r="IQN8" s="2"/>
      <c r="IQO8" s="2"/>
      <c r="IQP8" s="2"/>
      <c r="IQQ8" s="2"/>
      <c r="IQR8" s="2"/>
      <c r="IQS8" s="2"/>
      <c r="IQT8" s="2"/>
      <c r="IQU8" s="2"/>
      <c r="IQV8" s="2"/>
      <c r="IQW8" s="2"/>
      <c r="IQX8" s="2"/>
      <c r="IQY8" s="2"/>
      <c r="IQZ8" s="2"/>
      <c r="IRA8" s="2"/>
      <c r="IRB8" s="2"/>
      <c r="IRC8" s="2"/>
      <c r="IRD8" s="2"/>
      <c r="IRE8" s="2"/>
      <c r="IRF8" s="2"/>
      <c r="IRG8" s="2"/>
      <c r="IRH8" s="2"/>
      <c r="IRI8" s="2"/>
      <c r="IRJ8" s="2"/>
      <c r="IRK8" s="2"/>
      <c r="IRL8" s="2"/>
      <c r="IRM8" s="2"/>
      <c r="IRN8" s="2"/>
      <c r="IRO8" s="2"/>
      <c r="IRP8" s="2"/>
      <c r="IRQ8" s="2"/>
      <c r="IRR8" s="2"/>
      <c r="IRS8" s="2"/>
      <c r="IRT8" s="2"/>
      <c r="IRU8" s="2"/>
      <c r="IRV8" s="2"/>
      <c r="IRW8" s="2"/>
      <c r="IRX8" s="2"/>
      <c r="IRY8" s="2"/>
      <c r="IRZ8" s="2"/>
      <c r="ISA8" s="2"/>
      <c r="ISB8" s="2"/>
      <c r="ISC8" s="2"/>
      <c r="ISD8" s="2"/>
      <c r="ISE8" s="2"/>
      <c r="ISF8" s="2"/>
      <c r="ISG8" s="2"/>
      <c r="ISH8" s="2"/>
      <c r="ISI8" s="2"/>
      <c r="ISJ8" s="2"/>
      <c r="ISK8" s="2"/>
      <c r="ISL8" s="2"/>
      <c r="ISM8" s="2"/>
      <c r="ISN8" s="2"/>
      <c r="ISO8" s="2"/>
      <c r="ISP8" s="2"/>
      <c r="ISQ8" s="2"/>
      <c r="ISR8" s="2"/>
      <c r="ISS8" s="2"/>
      <c r="IST8" s="2"/>
      <c r="ISU8" s="2"/>
      <c r="ISV8" s="2"/>
      <c r="ISW8" s="2"/>
      <c r="ISX8" s="2"/>
      <c r="ISY8" s="2"/>
      <c r="ISZ8" s="2"/>
      <c r="ITA8" s="2"/>
      <c r="ITB8" s="2"/>
      <c r="ITC8" s="2"/>
      <c r="ITD8" s="2"/>
      <c r="ITE8" s="2"/>
      <c r="ITF8" s="2"/>
      <c r="ITG8" s="2"/>
      <c r="ITH8" s="2"/>
      <c r="ITI8" s="2"/>
      <c r="ITJ8" s="2"/>
      <c r="ITK8" s="2"/>
      <c r="ITL8" s="2"/>
      <c r="ITM8" s="2"/>
      <c r="ITN8" s="2"/>
      <c r="ITO8" s="2"/>
      <c r="ITP8" s="2"/>
      <c r="ITQ8" s="2"/>
      <c r="ITR8" s="2"/>
      <c r="ITS8" s="2"/>
      <c r="ITT8" s="2"/>
      <c r="ITU8" s="2"/>
      <c r="ITV8" s="2"/>
      <c r="ITW8" s="2"/>
      <c r="ITX8" s="2"/>
      <c r="ITY8" s="2"/>
      <c r="ITZ8" s="2"/>
      <c r="IUA8" s="2"/>
      <c r="IUB8" s="2"/>
      <c r="IUC8" s="2"/>
      <c r="IUD8" s="2"/>
      <c r="IUE8" s="2"/>
      <c r="IUF8" s="2"/>
      <c r="IUG8" s="2"/>
      <c r="IUH8" s="2"/>
      <c r="IUI8" s="2"/>
      <c r="IUJ8" s="2"/>
      <c r="IUK8" s="2"/>
      <c r="IUL8" s="2"/>
      <c r="IUM8" s="2"/>
      <c r="IUN8" s="2"/>
      <c r="IUO8" s="2"/>
      <c r="IUP8" s="2"/>
      <c r="IUQ8" s="2"/>
      <c r="IUR8" s="2"/>
      <c r="IUS8" s="2"/>
      <c r="IUT8" s="2"/>
      <c r="IUU8" s="2"/>
      <c r="IUV8" s="2"/>
      <c r="IUW8" s="2"/>
      <c r="IUX8" s="2"/>
      <c r="IUY8" s="2"/>
      <c r="IUZ8" s="2"/>
      <c r="IVA8" s="2"/>
      <c r="IVB8" s="2"/>
      <c r="IVC8" s="2"/>
      <c r="IVD8" s="2"/>
      <c r="IVE8" s="2"/>
      <c r="IVF8" s="2"/>
      <c r="IVG8" s="2"/>
      <c r="IVH8" s="2"/>
      <c r="IVI8" s="2"/>
      <c r="IVJ8" s="2"/>
      <c r="IVK8" s="2"/>
      <c r="IVL8" s="2"/>
      <c r="IVM8" s="2"/>
      <c r="IVN8" s="2"/>
      <c r="IVO8" s="2"/>
      <c r="IVP8" s="2"/>
      <c r="IVQ8" s="2"/>
      <c r="IVR8" s="2"/>
      <c r="IVS8" s="2"/>
      <c r="IVT8" s="2"/>
      <c r="IVU8" s="2"/>
      <c r="IVV8" s="2"/>
      <c r="IVW8" s="2"/>
      <c r="IVX8" s="2"/>
      <c r="IVY8" s="2"/>
      <c r="IVZ8" s="2"/>
      <c r="IWA8" s="2"/>
      <c r="IWB8" s="2"/>
      <c r="IWC8" s="2"/>
      <c r="IWD8" s="2"/>
      <c r="IWE8" s="2"/>
      <c r="IWF8" s="2"/>
      <c r="IWG8" s="2"/>
      <c r="IWH8" s="2"/>
      <c r="IWI8" s="2"/>
      <c r="IWJ8" s="2"/>
      <c r="IWK8" s="2"/>
      <c r="IWL8" s="2"/>
      <c r="IWM8" s="2"/>
      <c r="IWN8" s="2"/>
      <c r="IWO8" s="2"/>
      <c r="IWP8" s="2"/>
      <c r="IWQ8" s="2"/>
      <c r="IWR8" s="2"/>
      <c r="IWS8" s="2"/>
      <c r="IWT8" s="2"/>
      <c r="IWU8" s="2"/>
      <c r="IWV8" s="2"/>
      <c r="IWW8" s="2"/>
      <c r="IWX8" s="2"/>
      <c r="IWY8" s="2"/>
      <c r="IWZ8" s="2"/>
      <c r="IXA8" s="2"/>
      <c r="IXB8" s="2"/>
      <c r="IXC8" s="2"/>
      <c r="IXD8" s="2"/>
      <c r="IXE8" s="2"/>
      <c r="IXF8" s="2"/>
      <c r="IXG8" s="2"/>
      <c r="IXH8" s="2"/>
      <c r="IXI8" s="2"/>
      <c r="IXJ8" s="2"/>
      <c r="IXK8" s="2"/>
      <c r="IXL8" s="2"/>
      <c r="IXM8" s="2"/>
      <c r="IXN8" s="2"/>
      <c r="IXO8" s="2"/>
      <c r="IXP8" s="2"/>
      <c r="IXQ8" s="2"/>
      <c r="IXR8" s="2"/>
      <c r="IXS8" s="2"/>
      <c r="IXT8" s="2"/>
      <c r="IXU8" s="2"/>
      <c r="IXV8" s="2"/>
      <c r="IXW8" s="2"/>
      <c r="IXX8" s="2"/>
      <c r="IXY8" s="2"/>
      <c r="IXZ8" s="2"/>
      <c r="IYA8" s="2"/>
      <c r="IYB8" s="2"/>
      <c r="IYC8" s="2"/>
      <c r="IYD8" s="2"/>
      <c r="IYE8" s="2"/>
      <c r="IYF8" s="2"/>
      <c r="IYG8" s="2"/>
      <c r="IYH8" s="2"/>
      <c r="IYI8" s="2"/>
      <c r="IYJ8" s="2"/>
      <c r="IYK8" s="2"/>
      <c r="IYL8" s="2"/>
      <c r="IYM8" s="2"/>
      <c r="IYN8" s="2"/>
      <c r="IYO8" s="2"/>
      <c r="IYP8" s="2"/>
      <c r="IYQ8" s="2"/>
      <c r="IYR8" s="2"/>
      <c r="IYS8" s="2"/>
      <c r="IYT8" s="2"/>
      <c r="IYU8" s="2"/>
      <c r="IYV8" s="2"/>
      <c r="IYW8" s="2"/>
      <c r="IYX8" s="2"/>
      <c r="IYY8" s="2"/>
      <c r="IYZ8" s="2"/>
      <c r="IZA8" s="2"/>
      <c r="IZB8" s="2"/>
      <c r="IZC8" s="2"/>
      <c r="IZD8" s="2"/>
      <c r="IZE8" s="2"/>
      <c r="IZF8" s="2"/>
      <c r="IZG8" s="2"/>
      <c r="IZH8" s="2"/>
      <c r="IZI8" s="2"/>
      <c r="IZJ8" s="2"/>
      <c r="IZK8" s="2"/>
      <c r="IZL8" s="2"/>
      <c r="IZM8" s="2"/>
      <c r="IZN8" s="2"/>
      <c r="IZO8" s="2"/>
      <c r="IZP8" s="2"/>
      <c r="IZQ8" s="2"/>
      <c r="IZR8" s="2"/>
      <c r="IZS8" s="2"/>
      <c r="IZT8" s="2"/>
      <c r="IZU8" s="2"/>
      <c r="IZV8" s="2"/>
      <c r="IZW8" s="2"/>
      <c r="IZX8" s="2"/>
      <c r="IZY8" s="2"/>
      <c r="IZZ8" s="2"/>
      <c r="JAA8" s="2"/>
      <c r="JAB8" s="2"/>
      <c r="JAC8" s="2"/>
      <c r="JAD8" s="2"/>
      <c r="JAE8" s="2"/>
      <c r="JAF8" s="2"/>
      <c r="JAG8" s="2"/>
      <c r="JAH8" s="2"/>
      <c r="JAI8" s="2"/>
      <c r="JAJ8" s="2"/>
      <c r="JAK8" s="2"/>
      <c r="JAL8" s="2"/>
      <c r="JAM8" s="2"/>
      <c r="JAN8" s="2"/>
      <c r="JAO8" s="2"/>
      <c r="JAP8" s="2"/>
      <c r="JAQ8" s="2"/>
      <c r="JAR8" s="2"/>
      <c r="JAS8" s="2"/>
      <c r="JAT8" s="2"/>
      <c r="JAU8" s="2"/>
      <c r="JAV8" s="2"/>
      <c r="JAW8" s="2"/>
      <c r="JAX8" s="2"/>
      <c r="JAY8" s="2"/>
      <c r="JAZ8" s="2"/>
      <c r="JBA8" s="2"/>
      <c r="JBB8" s="2"/>
      <c r="JBC8" s="2"/>
      <c r="JBD8" s="2"/>
      <c r="JBE8" s="2"/>
      <c r="JBF8" s="2"/>
      <c r="JBG8" s="2"/>
      <c r="JBH8" s="2"/>
      <c r="JBI8" s="2"/>
      <c r="JBJ8" s="2"/>
      <c r="JBK8" s="2"/>
      <c r="JBL8" s="2"/>
      <c r="JBM8" s="2"/>
      <c r="JBN8" s="2"/>
      <c r="JBO8" s="2"/>
      <c r="JBP8" s="2"/>
      <c r="JBQ8" s="2"/>
      <c r="JBR8" s="2"/>
      <c r="JBS8" s="2"/>
      <c r="JBT8" s="2"/>
      <c r="JBU8" s="2"/>
      <c r="JBV8" s="2"/>
      <c r="JBW8" s="2"/>
      <c r="JBX8" s="2"/>
      <c r="JBY8" s="2"/>
      <c r="JBZ8" s="2"/>
      <c r="JCA8" s="2"/>
      <c r="JCB8" s="2"/>
      <c r="JCC8" s="2"/>
      <c r="JCD8" s="2"/>
      <c r="JCE8" s="2"/>
      <c r="JCF8" s="2"/>
      <c r="JCG8" s="2"/>
      <c r="JCH8" s="2"/>
      <c r="JCI8" s="2"/>
      <c r="JCJ8" s="2"/>
      <c r="JCK8" s="2"/>
      <c r="JCL8" s="2"/>
      <c r="JCM8" s="2"/>
      <c r="JCN8" s="2"/>
      <c r="JCO8" s="2"/>
      <c r="JCP8" s="2"/>
      <c r="JCQ8" s="2"/>
      <c r="JCR8" s="2"/>
      <c r="JCS8" s="2"/>
      <c r="JCT8" s="2"/>
      <c r="JCU8" s="2"/>
      <c r="JCV8" s="2"/>
      <c r="JCW8" s="2"/>
      <c r="JCX8" s="2"/>
      <c r="JCY8" s="2"/>
      <c r="JCZ8" s="2"/>
      <c r="JDA8" s="2"/>
      <c r="JDB8" s="2"/>
      <c r="JDC8" s="2"/>
      <c r="JDD8" s="2"/>
      <c r="JDE8" s="2"/>
      <c r="JDF8" s="2"/>
      <c r="JDG8" s="2"/>
      <c r="JDH8" s="2"/>
      <c r="JDI8" s="2"/>
      <c r="JDJ8" s="2"/>
      <c r="JDK8" s="2"/>
      <c r="JDL8" s="2"/>
      <c r="JDM8" s="2"/>
      <c r="JDN8" s="2"/>
      <c r="JDO8" s="2"/>
      <c r="JDP8" s="2"/>
      <c r="JDQ8" s="2"/>
      <c r="JDR8" s="2"/>
      <c r="JDS8" s="2"/>
      <c r="JDT8" s="2"/>
      <c r="JDU8" s="2"/>
      <c r="JDV8" s="2"/>
      <c r="JDW8" s="2"/>
      <c r="JDX8" s="2"/>
      <c r="JDY8" s="2"/>
      <c r="JDZ8" s="2"/>
      <c r="JEA8" s="2"/>
      <c r="JEB8" s="2"/>
      <c r="JEC8" s="2"/>
      <c r="JED8" s="2"/>
      <c r="JEE8" s="2"/>
      <c r="JEF8" s="2"/>
      <c r="JEG8" s="2"/>
      <c r="JEH8" s="2"/>
      <c r="JEI8" s="2"/>
      <c r="JEJ8" s="2"/>
      <c r="JEK8" s="2"/>
      <c r="JEL8" s="2"/>
      <c r="JEM8" s="2"/>
      <c r="JEN8" s="2"/>
      <c r="JEO8" s="2"/>
      <c r="JEP8" s="2"/>
      <c r="JEQ8" s="2"/>
      <c r="JER8" s="2"/>
      <c r="JES8" s="2"/>
      <c r="JET8" s="2"/>
      <c r="JEU8" s="2"/>
      <c r="JEV8" s="2"/>
      <c r="JEW8" s="2"/>
      <c r="JEX8" s="2"/>
      <c r="JEY8" s="2"/>
      <c r="JEZ8" s="2"/>
      <c r="JFA8" s="2"/>
      <c r="JFB8" s="2"/>
      <c r="JFC8" s="2"/>
      <c r="JFD8" s="2"/>
      <c r="JFE8" s="2"/>
      <c r="JFF8" s="2"/>
      <c r="JFG8" s="2"/>
      <c r="JFH8" s="2"/>
      <c r="JFI8" s="2"/>
      <c r="JFJ8" s="2"/>
      <c r="JFK8" s="2"/>
      <c r="JFL8" s="2"/>
      <c r="JFM8" s="2"/>
      <c r="JFN8" s="2"/>
      <c r="JFO8" s="2"/>
      <c r="JFP8" s="2"/>
      <c r="JFQ8" s="2"/>
      <c r="JFR8" s="2"/>
      <c r="JFS8" s="2"/>
      <c r="JFT8" s="2"/>
      <c r="JFU8" s="2"/>
      <c r="JFV8" s="2"/>
      <c r="JFW8" s="2"/>
      <c r="JFX8" s="2"/>
      <c r="JFY8" s="2"/>
      <c r="JFZ8" s="2"/>
      <c r="JGA8" s="2"/>
      <c r="JGB8" s="2"/>
      <c r="JGC8" s="2"/>
      <c r="JGD8" s="2"/>
      <c r="JGE8" s="2"/>
      <c r="JGF8" s="2"/>
      <c r="JGG8" s="2"/>
      <c r="JGH8" s="2"/>
      <c r="JGI8" s="2"/>
      <c r="JGJ8" s="2"/>
      <c r="JGK8" s="2"/>
      <c r="JGL8" s="2"/>
      <c r="JGM8" s="2"/>
      <c r="JGN8" s="2"/>
      <c r="JGO8" s="2"/>
      <c r="JGP8" s="2"/>
      <c r="JGQ8" s="2"/>
      <c r="JGR8" s="2"/>
      <c r="JGS8" s="2"/>
      <c r="JGT8" s="2"/>
      <c r="JGU8" s="2"/>
      <c r="JGV8" s="2"/>
      <c r="JGW8" s="2"/>
      <c r="JGX8" s="2"/>
      <c r="JGY8" s="2"/>
      <c r="JGZ8" s="2"/>
      <c r="JHA8" s="2"/>
      <c r="JHB8" s="2"/>
      <c r="JHC8" s="2"/>
      <c r="JHD8" s="2"/>
      <c r="JHE8" s="2"/>
      <c r="JHF8" s="2"/>
      <c r="JHG8" s="2"/>
      <c r="JHH8" s="2"/>
      <c r="JHI8" s="2"/>
      <c r="JHJ8" s="2"/>
      <c r="JHK8" s="2"/>
      <c r="JHL8" s="2"/>
      <c r="JHM8" s="2"/>
      <c r="JHN8" s="2"/>
      <c r="JHO8" s="2"/>
      <c r="JHP8" s="2"/>
      <c r="JHQ8" s="2"/>
      <c r="JHR8" s="2"/>
      <c r="JHS8" s="2"/>
      <c r="JHT8" s="2"/>
      <c r="JHU8" s="2"/>
      <c r="JHV8" s="2"/>
      <c r="JHW8" s="2"/>
      <c r="JHX8" s="2"/>
      <c r="JHY8" s="2"/>
      <c r="JHZ8" s="2"/>
      <c r="JIA8" s="2"/>
      <c r="JIB8" s="2"/>
      <c r="JIC8" s="2"/>
      <c r="JID8" s="2"/>
      <c r="JIE8" s="2"/>
      <c r="JIF8" s="2"/>
      <c r="JIG8" s="2"/>
      <c r="JIH8" s="2"/>
      <c r="JII8" s="2"/>
      <c r="JIJ8" s="2"/>
      <c r="JIK8" s="2"/>
      <c r="JIL8" s="2"/>
      <c r="JIM8" s="2"/>
      <c r="JIN8" s="2"/>
      <c r="JIO8" s="2"/>
      <c r="JIP8" s="2"/>
      <c r="JIQ8" s="2"/>
      <c r="JIR8" s="2"/>
      <c r="JIS8" s="2"/>
      <c r="JIT8" s="2"/>
      <c r="JIU8" s="2"/>
      <c r="JIV8" s="2"/>
      <c r="JIW8" s="2"/>
      <c r="JIX8" s="2"/>
      <c r="JIY8" s="2"/>
      <c r="JIZ8" s="2"/>
      <c r="JJA8" s="2"/>
      <c r="JJB8" s="2"/>
      <c r="JJC8" s="2"/>
      <c r="JJD8" s="2"/>
      <c r="JJE8" s="2"/>
      <c r="JJF8" s="2"/>
      <c r="JJG8" s="2"/>
      <c r="JJH8" s="2"/>
      <c r="JJI8" s="2"/>
      <c r="JJJ8" s="2"/>
      <c r="JJK8" s="2"/>
      <c r="JJL8" s="2"/>
      <c r="JJM8" s="2"/>
      <c r="JJN8" s="2"/>
      <c r="JJO8" s="2"/>
      <c r="JJP8" s="2"/>
      <c r="JJQ8" s="2"/>
      <c r="JJR8" s="2"/>
      <c r="JJS8" s="2"/>
      <c r="JJT8" s="2"/>
      <c r="JJU8" s="2"/>
      <c r="JJV8" s="2"/>
      <c r="JJW8" s="2"/>
      <c r="JJX8" s="2"/>
      <c r="JJY8" s="2"/>
      <c r="JJZ8" s="2"/>
      <c r="JKA8" s="2"/>
      <c r="JKB8" s="2"/>
      <c r="JKC8" s="2"/>
      <c r="JKD8" s="2"/>
      <c r="JKE8" s="2"/>
      <c r="JKF8" s="2"/>
      <c r="JKG8" s="2"/>
      <c r="JKH8" s="2"/>
      <c r="JKI8" s="2"/>
      <c r="JKJ8" s="2"/>
      <c r="JKK8" s="2"/>
      <c r="JKL8" s="2"/>
      <c r="JKM8" s="2"/>
      <c r="JKN8" s="2"/>
      <c r="JKO8" s="2"/>
      <c r="JKP8" s="2"/>
      <c r="JKQ8" s="2"/>
      <c r="JKR8" s="2"/>
      <c r="JKS8" s="2"/>
      <c r="JKT8" s="2"/>
      <c r="JKU8" s="2"/>
      <c r="JKV8" s="2"/>
      <c r="JKW8" s="2"/>
      <c r="JKX8" s="2"/>
      <c r="JKY8" s="2"/>
      <c r="JKZ8" s="2"/>
      <c r="JLA8" s="2"/>
      <c r="JLB8" s="2"/>
      <c r="JLC8" s="2"/>
      <c r="JLD8" s="2"/>
      <c r="JLE8" s="2"/>
      <c r="JLF8" s="2"/>
      <c r="JLG8" s="2"/>
      <c r="JLH8" s="2"/>
      <c r="JLI8" s="2"/>
      <c r="JLJ8" s="2"/>
      <c r="JLK8" s="2"/>
      <c r="JLL8" s="2"/>
      <c r="JLM8" s="2"/>
      <c r="JLN8" s="2"/>
      <c r="JLO8" s="2"/>
      <c r="JLP8" s="2"/>
      <c r="JLQ8" s="2"/>
      <c r="JLR8" s="2"/>
      <c r="JLS8" s="2"/>
      <c r="JLT8" s="2"/>
      <c r="JLU8" s="2"/>
      <c r="JLV8" s="2"/>
      <c r="JLW8" s="2"/>
      <c r="JLX8" s="2"/>
      <c r="JLY8" s="2"/>
      <c r="JLZ8" s="2"/>
      <c r="JMA8" s="2"/>
      <c r="JMB8" s="2"/>
      <c r="JMC8" s="2"/>
      <c r="JMD8" s="2"/>
      <c r="JME8" s="2"/>
      <c r="JMF8" s="2"/>
      <c r="JMG8" s="2"/>
      <c r="JMH8" s="2"/>
      <c r="JMI8" s="2"/>
      <c r="JMJ8" s="2"/>
      <c r="JMK8" s="2"/>
      <c r="JML8" s="2"/>
      <c r="JMM8" s="2"/>
      <c r="JMN8" s="2"/>
      <c r="JMO8" s="2"/>
      <c r="JMP8" s="2"/>
      <c r="JMQ8" s="2"/>
      <c r="JMR8" s="2"/>
      <c r="JMS8" s="2"/>
      <c r="JMT8" s="2"/>
      <c r="JMU8" s="2"/>
      <c r="JMV8" s="2"/>
      <c r="JMW8" s="2"/>
      <c r="JMX8" s="2"/>
      <c r="JMY8" s="2"/>
      <c r="JMZ8" s="2"/>
      <c r="JNA8" s="2"/>
      <c r="JNB8" s="2"/>
      <c r="JNC8" s="2"/>
      <c r="JND8" s="2"/>
      <c r="JNE8" s="2"/>
      <c r="JNF8" s="2"/>
      <c r="JNG8" s="2"/>
      <c r="JNH8" s="2"/>
      <c r="JNI8" s="2"/>
      <c r="JNJ8" s="2"/>
      <c r="JNK8" s="2"/>
      <c r="JNL8" s="2"/>
      <c r="JNM8" s="2"/>
      <c r="JNN8" s="2"/>
      <c r="JNO8" s="2"/>
      <c r="JNP8" s="2"/>
      <c r="JNQ8" s="2"/>
      <c r="JNR8" s="2"/>
      <c r="JNS8" s="2"/>
      <c r="JNT8" s="2"/>
      <c r="JNU8" s="2"/>
      <c r="JNV8" s="2"/>
      <c r="JNW8" s="2"/>
      <c r="JNX8" s="2"/>
      <c r="JNY8" s="2"/>
      <c r="JNZ8" s="2"/>
      <c r="JOA8" s="2"/>
      <c r="JOB8" s="2"/>
      <c r="JOC8" s="2"/>
      <c r="JOD8" s="2"/>
      <c r="JOE8" s="2"/>
      <c r="JOF8" s="2"/>
      <c r="JOG8" s="2"/>
      <c r="JOH8" s="2"/>
      <c r="JOI8" s="2"/>
      <c r="JOJ8" s="2"/>
      <c r="JOK8" s="2"/>
      <c r="JOL8" s="2"/>
      <c r="JOM8" s="2"/>
      <c r="JON8" s="2"/>
      <c r="JOO8" s="2"/>
      <c r="JOP8" s="2"/>
      <c r="JOQ8" s="2"/>
      <c r="JOR8" s="2"/>
      <c r="JOS8" s="2"/>
      <c r="JOT8" s="2"/>
      <c r="JOU8" s="2"/>
      <c r="JOV8" s="2"/>
      <c r="JOW8" s="2"/>
      <c r="JOX8" s="2"/>
      <c r="JOY8" s="2"/>
      <c r="JOZ8" s="2"/>
      <c r="JPA8" s="2"/>
      <c r="JPB8" s="2"/>
      <c r="JPC8" s="2"/>
      <c r="JPD8" s="2"/>
      <c r="JPE8" s="2"/>
      <c r="JPF8" s="2"/>
      <c r="JPG8" s="2"/>
      <c r="JPH8" s="2"/>
      <c r="JPI8" s="2"/>
      <c r="JPJ8" s="2"/>
      <c r="JPK8" s="2"/>
      <c r="JPL8" s="2"/>
      <c r="JPM8" s="2"/>
      <c r="JPN8" s="2"/>
      <c r="JPO8" s="2"/>
      <c r="JPP8" s="2"/>
      <c r="JPQ8" s="2"/>
      <c r="JPR8" s="2"/>
      <c r="JPS8" s="2"/>
      <c r="JPT8" s="2"/>
      <c r="JPU8" s="2"/>
      <c r="JPV8" s="2"/>
      <c r="JPW8" s="2"/>
      <c r="JPX8" s="2"/>
      <c r="JPY8" s="2"/>
      <c r="JPZ8" s="2"/>
      <c r="JQA8" s="2"/>
      <c r="JQB8" s="2"/>
      <c r="JQC8" s="2"/>
      <c r="JQD8" s="2"/>
      <c r="JQE8" s="2"/>
      <c r="JQF8" s="2"/>
      <c r="JQG8" s="2"/>
      <c r="JQH8" s="2"/>
      <c r="JQI8" s="2"/>
      <c r="JQJ8" s="2"/>
      <c r="JQK8" s="2"/>
      <c r="JQL8" s="2"/>
      <c r="JQM8" s="2"/>
      <c r="JQN8" s="2"/>
      <c r="JQO8" s="2"/>
      <c r="JQP8" s="2"/>
      <c r="JQQ8" s="2"/>
      <c r="JQR8" s="2"/>
      <c r="JQS8" s="2"/>
      <c r="JQT8" s="2"/>
      <c r="JQU8" s="2"/>
      <c r="JQV8" s="2"/>
      <c r="JQW8" s="2"/>
      <c r="JQX8" s="2"/>
      <c r="JQY8" s="2"/>
      <c r="JQZ8" s="2"/>
      <c r="JRA8" s="2"/>
      <c r="JRB8" s="2"/>
      <c r="JRC8" s="2"/>
      <c r="JRD8" s="2"/>
      <c r="JRE8" s="2"/>
      <c r="JRF8" s="2"/>
      <c r="JRG8" s="2"/>
      <c r="JRH8" s="2"/>
      <c r="JRI8" s="2"/>
      <c r="JRJ8" s="2"/>
      <c r="JRK8" s="2"/>
      <c r="JRL8" s="2"/>
      <c r="JRM8" s="2"/>
      <c r="JRN8" s="2"/>
      <c r="JRO8" s="2"/>
      <c r="JRP8" s="2"/>
      <c r="JRQ8" s="2"/>
      <c r="JRR8" s="2"/>
      <c r="JRS8" s="2"/>
      <c r="JRT8" s="2"/>
      <c r="JRU8" s="2"/>
      <c r="JRV8" s="2"/>
      <c r="JRW8" s="2"/>
      <c r="JRX8" s="2"/>
      <c r="JRY8" s="2"/>
      <c r="JRZ8" s="2"/>
      <c r="JSA8" s="2"/>
      <c r="JSB8" s="2"/>
      <c r="JSC8" s="2"/>
      <c r="JSD8" s="2"/>
      <c r="JSE8" s="2"/>
      <c r="JSF8" s="2"/>
      <c r="JSG8" s="2"/>
      <c r="JSH8" s="2"/>
      <c r="JSI8" s="2"/>
      <c r="JSJ8" s="2"/>
      <c r="JSK8" s="2"/>
      <c r="JSL8" s="2"/>
      <c r="JSM8" s="2"/>
      <c r="JSN8" s="2"/>
      <c r="JSO8" s="2"/>
      <c r="JSP8" s="2"/>
      <c r="JSQ8" s="2"/>
      <c r="JSR8" s="2"/>
      <c r="JSS8" s="2"/>
      <c r="JST8" s="2"/>
      <c r="JSU8" s="2"/>
      <c r="JSV8" s="2"/>
      <c r="JSW8" s="2"/>
      <c r="JSX8" s="2"/>
      <c r="JSY8" s="2"/>
      <c r="JSZ8" s="2"/>
      <c r="JTA8" s="2"/>
      <c r="JTB8" s="2"/>
      <c r="JTC8" s="2"/>
      <c r="JTD8" s="2"/>
      <c r="JTE8" s="2"/>
      <c r="JTF8" s="2"/>
      <c r="JTG8" s="2"/>
      <c r="JTH8" s="2"/>
      <c r="JTI8" s="2"/>
      <c r="JTJ8" s="2"/>
      <c r="JTK8" s="2"/>
      <c r="JTL8" s="2"/>
      <c r="JTM8" s="2"/>
      <c r="JTN8" s="2"/>
      <c r="JTO8" s="2"/>
      <c r="JTP8" s="2"/>
      <c r="JTQ8" s="2"/>
      <c r="JTR8" s="2"/>
      <c r="JTS8" s="2"/>
      <c r="JTT8" s="2"/>
      <c r="JTU8" s="2"/>
      <c r="JTV8" s="2"/>
      <c r="JTW8" s="2"/>
      <c r="JTX8" s="2"/>
      <c r="JTY8" s="2"/>
      <c r="JTZ8" s="2"/>
      <c r="JUA8" s="2"/>
      <c r="JUB8" s="2"/>
      <c r="JUC8" s="2"/>
      <c r="JUD8" s="2"/>
      <c r="JUE8" s="2"/>
      <c r="JUF8" s="2"/>
      <c r="JUG8" s="2"/>
      <c r="JUH8" s="2"/>
      <c r="JUI8" s="2"/>
      <c r="JUJ8" s="2"/>
      <c r="JUK8" s="2"/>
      <c r="JUL8" s="2"/>
      <c r="JUM8" s="2"/>
      <c r="JUN8" s="2"/>
      <c r="JUO8" s="2"/>
      <c r="JUP8" s="2"/>
      <c r="JUQ8" s="2"/>
      <c r="JUR8" s="2"/>
      <c r="JUS8" s="2"/>
      <c r="JUT8" s="2"/>
      <c r="JUU8" s="2"/>
      <c r="JUV8" s="2"/>
      <c r="JUW8" s="2"/>
      <c r="JUX8" s="2"/>
      <c r="JUY8" s="2"/>
      <c r="JUZ8" s="2"/>
      <c r="JVA8" s="2"/>
      <c r="JVB8" s="2"/>
      <c r="JVC8" s="2"/>
      <c r="JVD8" s="2"/>
      <c r="JVE8" s="2"/>
      <c r="JVF8" s="2"/>
      <c r="JVG8" s="2"/>
      <c r="JVH8" s="2"/>
      <c r="JVI8" s="2"/>
      <c r="JVJ8" s="2"/>
      <c r="JVK8" s="2"/>
      <c r="JVL8" s="2"/>
      <c r="JVM8" s="2"/>
      <c r="JVN8" s="2"/>
      <c r="JVO8" s="2"/>
      <c r="JVP8" s="2"/>
      <c r="JVQ8" s="2"/>
      <c r="JVR8" s="2"/>
      <c r="JVS8" s="2"/>
      <c r="JVT8" s="2"/>
      <c r="JVU8" s="2"/>
      <c r="JVV8" s="2"/>
      <c r="JVW8" s="2"/>
      <c r="JVX8" s="2"/>
      <c r="JVY8" s="2"/>
      <c r="JVZ8" s="2"/>
      <c r="JWA8" s="2"/>
      <c r="JWB8" s="2"/>
      <c r="JWC8" s="2"/>
      <c r="JWD8" s="2"/>
      <c r="JWE8" s="2"/>
      <c r="JWF8" s="2"/>
      <c r="JWG8" s="2"/>
      <c r="JWH8" s="2"/>
      <c r="JWI8" s="2"/>
      <c r="JWJ8" s="2"/>
      <c r="JWK8" s="2"/>
      <c r="JWL8" s="2"/>
      <c r="JWM8" s="2"/>
      <c r="JWN8" s="2"/>
      <c r="JWO8" s="2"/>
      <c r="JWP8" s="2"/>
      <c r="JWQ8" s="2"/>
      <c r="JWR8" s="2"/>
      <c r="JWS8" s="2"/>
      <c r="JWT8" s="2"/>
      <c r="JWU8" s="2"/>
      <c r="JWV8" s="2"/>
      <c r="JWW8" s="2"/>
      <c r="JWX8" s="2"/>
      <c r="JWY8" s="2"/>
      <c r="JWZ8" s="2"/>
      <c r="JXA8" s="2"/>
      <c r="JXB8" s="2"/>
      <c r="JXC8" s="2"/>
      <c r="JXD8" s="2"/>
      <c r="JXE8" s="2"/>
      <c r="JXF8" s="2"/>
      <c r="JXG8" s="2"/>
      <c r="JXH8" s="2"/>
      <c r="JXI8" s="2"/>
      <c r="JXJ8" s="2"/>
      <c r="JXK8" s="2"/>
      <c r="JXL8" s="2"/>
      <c r="JXM8" s="2"/>
      <c r="JXN8" s="2"/>
      <c r="JXO8" s="2"/>
      <c r="JXP8" s="2"/>
      <c r="JXQ8" s="2"/>
      <c r="JXR8" s="2"/>
      <c r="JXS8" s="2"/>
      <c r="JXT8" s="2"/>
      <c r="JXU8" s="2"/>
      <c r="JXV8" s="2"/>
      <c r="JXW8" s="2"/>
      <c r="JXX8" s="2"/>
      <c r="JXY8" s="2"/>
      <c r="JXZ8" s="2"/>
      <c r="JYA8" s="2"/>
      <c r="JYB8" s="2"/>
      <c r="JYC8" s="2"/>
      <c r="JYD8" s="2"/>
      <c r="JYE8" s="2"/>
      <c r="JYF8" s="2"/>
      <c r="JYG8" s="2"/>
      <c r="JYH8" s="2"/>
      <c r="JYI8" s="2"/>
      <c r="JYJ8" s="2"/>
      <c r="JYK8" s="2"/>
      <c r="JYL8" s="2"/>
      <c r="JYM8" s="2"/>
      <c r="JYN8" s="2"/>
      <c r="JYO8" s="2"/>
      <c r="JYP8" s="2"/>
      <c r="JYQ8" s="2"/>
      <c r="JYR8" s="2"/>
      <c r="JYS8" s="2"/>
      <c r="JYT8" s="2"/>
      <c r="JYU8" s="2"/>
      <c r="JYV8" s="2"/>
      <c r="JYW8" s="2"/>
      <c r="JYX8" s="2"/>
      <c r="JYY8" s="2"/>
      <c r="JYZ8" s="2"/>
      <c r="JZA8" s="2"/>
      <c r="JZB8" s="2"/>
      <c r="JZC8" s="2"/>
      <c r="JZD8" s="2"/>
      <c r="JZE8" s="2"/>
      <c r="JZF8" s="2"/>
      <c r="JZG8" s="2"/>
      <c r="JZH8" s="2"/>
      <c r="JZI8" s="2"/>
      <c r="JZJ8" s="2"/>
      <c r="JZK8" s="2"/>
      <c r="JZL8" s="2"/>
      <c r="JZM8" s="2"/>
      <c r="JZN8" s="2"/>
      <c r="JZO8" s="2"/>
      <c r="JZP8" s="2"/>
      <c r="JZQ8" s="2"/>
      <c r="JZR8" s="2"/>
      <c r="JZS8" s="2"/>
      <c r="JZT8" s="2"/>
      <c r="JZU8" s="2"/>
      <c r="JZV8" s="2"/>
      <c r="JZW8" s="2"/>
      <c r="JZX8" s="2"/>
      <c r="JZY8" s="2"/>
      <c r="JZZ8" s="2"/>
      <c r="KAA8" s="2"/>
      <c r="KAB8" s="2"/>
      <c r="KAC8" s="2"/>
      <c r="KAD8" s="2"/>
      <c r="KAE8" s="2"/>
      <c r="KAF8" s="2"/>
      <c r="KAG8" s="2"/>
      <c r="KAH8" s="2"/>
      <c r="KAI8" s="2"/>
      <c r="KAJ8" s="2"/>
      <c r="KAK8" s="2"/>
      <c r="KAL8" s="2"/>
      <c r="KAM8" s="2"/>
      <c r="KAN8" s="2"/>
      <c r="KAO8" s="2"/>
      <c r="KAP8" s="2"/>
      <c r="KAQ8" s="2"/>
      <c r="KAR8" s="2"/>
      <c r="KAS8" s="2"/>
      <c r="KAT8" s="2"/>
      <c r="KAU8" s="2"/>
      <c r="KAV8" s="2"/>
      <c r="KAW8" s="2"/>
      <c r="KAX8" s="2"/>
      <c r="KAY8" s="2"/>
      <c r="KAZ8" s="2"/>
      <c r="KBA8" s="2"/>
      <c r="KBB8" s="2"/>
      <c r="KBC8" s="2"/>
      <c r="KBD8" s="2"/>
      <c r="KBE8" s="2"/>
      <c r="KBF8" s="2"/>
      <c r="KBG8" s="2"/>
      <c r="KBH8" s="2"/>
      <c r="KBI8" s="2"/>
      <c r="KBJ8" s="2"/>
      <c r="KBK8" s="2"/>
      <c r="KBL8" s="2"/>
      <c r="KBM8" s="2"/>
      <c r="KBN8" s="2"/>
      <c r="KBO8" s="2"/>
      <c r="KBP8" s="2"/>
      <c r="KBQ8" s="2"/>
      <c r="KBR8" s="2"/>
      <c r="KBS8" s="2"/>
      <c r="KBT8" s="2"/>
      <c r="KBU8" s="2"/>
      <c r="KBV8" s="2"/>
      <c r="KBW8" s="2"/>
      <c r="KBX8" s="2"/>
      <c r="KBY8" s="2"/>
      <c r="KBZ8" s="2"/>
      <c r="KCA8" s="2"/>
      <c r="KCB8" s="2"/>
      <c r="KCC8" s="2"/>
      <c r="KCD8" s="2"/>
      <c r="KCE8" s="2"/>
      <c r="KCF8" s="2"/>
      <c r="KCG8" s="2"/>
      <c r="KCH8" s="2"/>
      <c r="KCI8" s="2"/>
      <c r="KCJ8" s="2"/>
      <c r="KCK8" s="2"/>
      <c r="KCL8" s="2"/>
      <c r="KCM8" s="2"/>
      <c r="KCN8" s="2"/>
      <c r="KCO8" s="2"/>
      <c r="KCP8" s="2"/>
      <c r="KCQ8" s="2"/>
      <c r="KCR8" s="2"/>
      <c r="KCS8" s="2"/>
      <c r="KCT8" s="2"/>
      <c r="KCU8" s="2"/>
      <c r="KCV8" s="2"/>
      <c r="KCW8" s="2"/>
      <c r="KCX8" s="2"/>
      <c r="KCY8" s="2"/>
      <c r="KCZ8" s="2"/>
      <c r="KDA8" s="2"/>
      <c r="KDB8" s="2"/>
      <c r="KDC8" s="2"/>
      <c r="KDD8" s="2"/>
      <c r="KDE8" s="2"/>
      <c r="KDF8" s="2"/>
      <c r="KDG8" s="2"/>
      <c r="KDH8" s="2"/>
      <c r="KDI8" s="2"/>
      <c r="KDJ8" s="2"/>
      <c r="KDK8" s="2"/>
      <c r="KDL8" s="2"/>
      <c r="KDM8" s="2"/>
      <c r="KDN8" s="2"/>
      <c r="KDO8" s="2"/>
      <c r="KDP8" s="2"/>
      <c r="KDQ8" s="2"/>
      <c r="KDR8" s="2"/>
      <c r="KDS8" s="2"/>
      <c r="KDT8" s="2"/>
      <c r="KDU8" s="2"/>
      <c r="KDV8" s="2"/>
      <c r="KDW8" s="2"/>
      <c r="KDX8" s="2"/>
      <c r="KDY8" s="2"/>
      <c r="KDZ8" s="2"/>
      <c r="KEA8" s="2"/>
      <c r="KEB8" s="2"/>
      <c r="KEC8" s="2"/>
      <c r="KED8" s="2"/>
      <c r="KEE8" s="2"/>
      <c r="KEF8" s="2"/>
      <c r="KEG8" s="2"/>
      <c r="KEH8" s="2"/>
      <c r="KEI8" s="2"/>
      <c r="KEJ8" s="2"/>
      <c r="KEK8" s="2"/>
      <c r="KEL8" s="2"/>
      <c r="KEM8" s="2"/>
      <c r="KEN8" s="2"/>
      <c r="KEO8" s="2"/>
      <c r="KEP8" s="2"/>
      <c r="KEQ8" s="2"/>
      <c r="KER8" s="2"/>
      <c r="KES8" s="2"/>
      <c r="KET8" s="2"/>
      <c r="KEU8" s="2"/>
      <c r="KEV8" s="2"/>
      <c r="KEW8" s="2"/>
      <c r="KEX8" s="2"/>
      <c r="KEY8" s="2"/>
      <c r="KEZ8" s="2"/>
      <c r="KFA8" s="2"/>
      <c r="KFB8" s="2"/>
      <c r="KFC8" s="2"/>
      <c r="KFD8" s="2"/>
      <c r="KFE8" s="2"/>
      <c r="KFF8" s="2"/>
      <c r="KFG8" s="2"/>
      <c r="KFH8" s="2"/>
      <c r="KFI8" s="2"/>
      <c r="KFJ8" s="2"/>
      <c r="KFK8" s="2"/>
      <c r="KFL8" s="2"/>
      <c r="KFM8" s="2"/>
      <c r="KFN8" s="2"/>
      <c r="KFO8" s="2"/>
      <c r="KFP8" s="2"/>
      <c r="KFQ8" s="2"/>
      <c r="KFR8" s="2"/>
      <c r="KFS8" s="2"/>
      <c r="KFT8" s="2"/>
      <c r="KFU8" s="2"/>
      <c r="KFV8" s="2"/>
      <c r="KFW8" s="2"/>
      <c r="KFX8" s="2"/>
      <c r="KFY8" s="2"/>
      <c r="KFZ8" s="2"/>
      <c r="KGA8" s="2"/>
      <c r="KGB8" s="2"/>
      <c r="KGC8" s="2"/>
      <c r="KGD8" s="2"/>
      <c r="KGE8" s="2"/>
      <c r="KGF8" s="2"/>
      <c r="KGG8" s="2"/>
      <c r="KGH8" s="2"/>
      <c r="KGI8" s="2"/>
      <c r="KGJ8" s="2"/>
      <c r="KGK8" s="2"/>
      <c r="KGL8" s="2"/>
      <c r="KGM8" s="2"/>
      <c r="KGN8" s="2"/>
      <c r="KGO8" s="2"/>
      <c r="KGP8" s="2"/>
      <c r="KGQ8" s="2"/>
      <c r="KGR8" s="2"/>
      <c r="KGS8" s="2"/>
      <c r="KGT8" s="2"/>
      <c r="KGU8" s="2"/>
      <c r="KGV8" s="2"/>
      <c r="KGW8" s="2"/>
      <c r="KGX8" s="2"/>
      <c r="KGY8" s="2"/>
      <c r="KGZ8" s="2"/>
      <c r="KHA8" s="2"/>
      <c r="KHB8" s="2"/>
      <c r="KHC8" s="2"/>
      <c r="KHD8" s="2"/>
      <c r="KHE8" s="2"/>
      <c r="KHF8" s="2"/>
      <c r="KHG8" s="2"/>
      <c r="KHH8" s="2"/>
      <c r="KHI8" s="2"/>
      <c r="KHJ8" s="2"/>
      <c r="KHK8" s="2"/>
      <c r="KHL8" s="2"/>
      <c r="KHM8" s="2"/>
      <c r="KHN8" s="2"/>
      <c r="KHO8" s="2"/>
      <c r="KHP8" s="2"/>
      <c r="KHQ8" s="2"/>
      <c r="KHR8" s="2"/>
      <c r="KHS8" s="2"/>
      <c r="KHT8" s="2"/>
      <c r="KHU8" s="2"/>
      <c r="KHV8" s="2"/>
      <c r="KHW8" s="2"/>
      <c r="KHX8" s="2"/>
      <c r="KHY8" s="2"/>
      <c r="KHZ8" s="2"/>
      <c r="KIA8" s="2"/>
      <c r="KIB8" s="2"/>
      <c r="KIC8" s="2"/>
      <c r="KID8" s="2"/>
      <c r="KIE8" s="2"/>
      <c r="KIF8" s="2"/>
      <c r="KIG8" s="2"/>
      <c r="KIH8" s="2"/>
      <c r="KII8" s="2"/>
      <c r="KIJ8" s="2"/>
      <c r="KIK8" s="2"/>
      <c r="KIL8" s="2"/>
      <c r="KIM8" s="2"/>
      <c r="KIN8" s="2"/>
      <c r="KIO8" s="2"/>
      <c r="KIP8" s="2"/>
      <c r="KIQ8" s="2"/>
      <c r="KIR8" s="2"/>
      <c r="KIS8" s="2"/>
      <c r="KIT8" s="2"/>
      <c r="KIU8" s="2"/>
      <c r="KIV8" s="2"/>
      <c r="KIW8" s="2"/>
      <c r="KIX8" s="2"/>
      <c r="KIY8" s="2"/>
      <c r="KIZ8" s="2"/>
      <c r="KJA8" s="2"/>
      <c r="KJB8" s="2"/>
      <c r="KJC8" s="2"/>
      <c r="KJD8" s="2"/>
      <c r="KJE8" s="2"/>
      <c r="KJF8" s="2"/>
      <c r="KJG8" s="2"/>
      <c r="KJH8" s="2"/>
      <c r="KJI8" s="2"/>
      <c r="KJJ8" s="2"/>
      <c r="KJK8" s="2"/>
      <c r="KJL8" s="2"/>
      <c r="KJM8" s="2"/>
      <c r="KJN8" s="2"/>
      <c r="KJO8" s="2"/>
      <c r="KJP8" s="2"/>
      <c r="KJQ8" s="2"/>
      <c r="KJR8" s="2"/>
      <c r="KJS8" s="2"/>
      <c r="KJT8" s="2"/>
      <c r="KJU8" s="2"/>
      <c r="KJV8" s="2"/>
      <c r="KJW8" s="2"/>
      <c r="KJX8" s="2"/>
      <c r="KJY8" s="2"/>
      <c r="KJZ8" s="2"/>
      <c r="KKA8" s="2"/>
      <c r="KKB8" s="2"/>
      <c r="KKC8" s="2"/>
      <c r="KKD8" s="2"/>
      <c r="KKE8" s="2"/>
      <c r="KKF8" s="2"/>
      <c r="KKG8" s="2"/>
      <c r="KKH8" s="2"/>
      <c r="KKI8" s="2"/>
      <c r="KKJ8" s="2"/>
      <c r="KKK8" s="2"/>
      <c r="KKL8" s="2"/>
      <c r="KKM8" s="2"/>
      <c r="KKN8" s="2"/>
      <c r="KKO8" s="2"/>
      <c r="KKP8" s="2"/>
      <c r="KKQ8" s="2"/>
      <c r="KKR8" s="2"/>
      <c r="KKS8" s="2"/>
      <c r="KKT8" s="2"/>
      <c r="KKU8" s="2"/>
      <c r="KKV8" s="2"/>
      <c r="KKW8" s="2"/>
      <c r="KKX8" s="2"/>
      <c r="KKY8" s="2"/>
      <c r="KKZ8" s="2"/>
      <c r="KLA8" s="2"/>
      <c r="KLB8" s="2"/>
      <c r="KLC8" s="2"/>
      <c r="KLD8" s="2"/>
      <c r="KLE8" s="2"/>
      <c r="KLF8" s="2"/>
      <c r="KLG8" s="2"/>
      <c r="KLH8" s="2"/>
      <c r="KLI8" s="2"/>
      <c r="KLJ8" s="2"/>
      <c r="KLK8" s="2"/>
      <c r="KLL8" s="2"/>
      <c r="KLM8" s="2"/>
      <c r="KLN8" s="2"/>
      <c r="KLO8" s="2"/>
      <c r="KLP8" s="2"/>
      <c r="KLQ8" s="2"/>
      <c r="KLR8" s="2"/>
      <c r="KLS8" s="2"/>
      <c r="KLT8" s="2"/>
      <c r="KLU8" s="2"/>
      <c r="KLV8" s="2"/>
      <c r="KLW8" s="2"/>
      <c r="KLX8" s="2"/>
      <c r="KLY8" s="2"/>
      <c r="KLZ8" s="2"/>
      <c r="KMA8" s="2"/>
      <c r="KMB8" s="2"/>
      <c r="KMC8" s="2"/>
      <c r="KMD8" s="2"/>
      <c r="KME8" s="2"/>
      <c r="KMF8" s="2"/>
      <c r="KMG8" s="2"/>
      <c r="KMH8" s="2"/>
      <c r="KMI8" s="2"/>
      <c r="KMJ8" s="2"/>
      <c r="KMK8" s="2"/>
      <c r="KML8" s="2"/>
      <c r="KMM8" s="2"/>
      <c r="KMN8" s="2"/>
      <c r="KMO8" s="2"/>
      <c r="KMP8" s="2"/>
      <c r="KMQ8" s="2"/>
      <c r="KMR8" s="2"/>
      <c r="KMS8" s="2"/>
      <c r="KMT8" s="2"/>
      <c r="KMU8" s="2"/>
      <c r="KMV8" s="2"/>
      <c r="KMW8" s="2"/>
      <c r="KMX8" s="2"/>
      <c r="KMY8" s="2"/>
      <c r="KMZ8" s="2"/>
      <c r="KNA8" s="2"/>
      <c r="KNB8" s="2"/>
      <c r="KNC8" s="2"/>
      <c r="KND8" s="2"/>
      <c r="KNE8" s="2"/>
      <c r="KNF8" s="2"/>
      <c r="KNG8" s="2"/>
      <c r="KNH8" s="2"/>
      <c r="KNI8" s="2"/>
      <c r="KNJ8" s="2"/>
      <c r="KNK8" s="2"/>
      <c r="KNL8" s="2"/>
      <c r="KNM8" s="2"/>
      <c r="KNN8" s="2"/>
      <c r="KNO8" s="2"/>
      <c r="KNP8" s="2"/>
      <c r="KNQ8" s="2"/>
      <c r="KNR8" s="2"/>
      <c r="KNS8" s="2"/>
      <c r="KNT8" s="2"/>
      <c r="KNU8" s="2"/>
      <c r="KNV8" s="2"/>
      <c r="KNW8" s="2"/>
      <c r="KNX8" s="2"/>
      <c r="KNY8" s="2"/>
      <c r="KNZ8" s="2"/>
      <c r="KOA8" s="2"/>
      <c r="KOB8" s="2"/>
      <c r="KOC8" s="2"/>
      <c r="KOD8" s="2"/>
      <c r="KOE8" s="2"/>
      <c r="KOF8" s="2"/>
      <c r="KOG8" s="2"/>
      <c r="KOH8" s="2"/>
      <c r="KOI8" s="2"/>
      <c r="KOJ8" s="2"/>
      <c r="KOK8" s="2"/>
      <c r="KOL8" s="2"/>
      <c r="KOM8" s="2"/>
      <c r="KON8" s="2"/>
      <c r="KOO8" s="2"/>
      <c r="KOP8" s="2"/>
      <c r="KOQ8" s="2"/>
      <c r="KOR8" s="2"/>
      <c r="KOS8" s="2"/>
      <c r="KOT8" s="2"/>
      <c r="KOU8" s="2"/>
      <c r="KOV8" s="2"/>
      <c r="KOW8" s="2"/>
      <c r="KOX8" s="2"/>
      <c r="KOY8" s="2"/>
      <c r="KOZ8" s="2"/>
      <c r="KPA8" s="2"/>
      <c r="KPB8" s="2"/>
      <c r="KPC8" s="2"/>
      <c r="KPD8" s="2"/>
      <c r="KPE8" s="2"/>
      <c r="KPF8" s="2"/>
      <c r="KPG8" s="2"/>
      <c r="KPH8" s="2"/>
      <c r="KPI8" s="2"/>
      <c r="KPJ8" s="2"/>
      <c r="KPK8" s="2"/>
      <c r="KPL8" s="2"/>
      <c r="KPM8" s="2"/>
      <c r="KPN8" s="2"/>
      <c r="KPO8" s="2"/>
      <c r="KPP8" s="2"/>
      <c r="KPQ8" s="2"/>
      <c r="KPR8" s="2"/>
      <c r="KPS8" s="2"/>
      <c r="KPT8" s="2"/>
      <c r="KPU8" s="2"/>
      <c r="KPV8" s="2"/>
      <c r="KPW8" s="2"/>
      <c r="KPX8" s="2"/>
      <c r="KPY8" s="2"/>
      <c r="KPZ8" s="2"/>
      <c r="KQA8" s="2"/>
      <c r="KQB8" s="2"/>
      <c r="KQC8" s="2"/>
      <c r="KQD8" s="2"/>
      <c r="KQE8" s="2"/>
      <c r="KQF8" s="2"/>
      <c r="KQG8" s="2"/>
      <c r="KQH8" s="2"/>
      <c r="KQI8" s="2"/>
      <c r="KQJ8" s="2"/>
      <c r="KQK8" s="2"/>
      <c r="KQL8" s="2"/>
      <c r="KQM8" s="2"/>
      <c r="KQN8" s="2"/>
      <c r="KQO8" s="2"/>
      <c r="KQP8" s="2"/>
      <c r="KQQ8" s="2"/>
      <c r="KQR8" s="2"/>
      <c r="KQS8" s="2"/>
      <c r="KQT8" s="2"/>
      <c r="KQU8" s="2"/>
      <c r="KQV8" s="2"/>
      <c r="KQW8" s="2"/>
      <c r="KQX8" s="2"/>
      <c r="KQY8" s="2"/>
      <c r="KQZ8" s="2"/>
      <c r="KRA8" s="2"/>
      <c r="KRB8" s="2"/>
      <c r="KRC8" s="2"/>
      <c r="KRD8" s="2"/>
      <c r="KRE8" s="2"/>
      <c r="KRF8" s="2"/>
      <c r="KRG8" s="2"/>
      <c r="KRH8" s="2"/>
      <c r="KRI8" s="2"/>
      <c r="KRJ8" s="2"/>
      <c r="KRK8" s="2"/>
      <c r="KRL8" s="2"/>
      <c r="KRM8" s="2"/>
      <c r="KRN8" s="2"/>
      <c r="KRO8" s="2"/>
      <c r="KRP8" s="2"/>
      <c r="KRQ8" s="2"/>
      <c r="KRR8" s="2"/>
      <c r="KRS8" s="2"/>
      <c r="KRT8" s="2"/>
      <c r="KRU8" s="2"/>
      <c r="KRV8" s="2"/>
      <c r="KRW8" s="2"/>
      <c r="KRX8" s="2"/>
      <c r="KRY8" s="2"/>
      <c r="KRZ8" s="2"/>
      <c r="KSA8" s="2"/>
      <c r="KSB8" s="2"/>
      <c r="KSC8" s="2"/>
      <c r="KSD8" s="2"/>
      <c r="KSE8" s="2"/>
      <c r="KSF8" s="2"/>
      <c r="KSG8" s="2"/>
      <c r="KSH8" s="2"/>
      <c r="KSI8" s="2"/>
      <c r="KSJ8" s="2"/>
      <c r="KSK8" s="2"/>
      <c r="KSL8" s="2"/>
      <c r="KSM8" s="2"/>
      <c r="KSN8" s="2"/>
      <c r="KSO8" s="2"/>
      <c r="KSP8" s="2"/>
      <c r="KSQ8" s="2"/>
      <c r="KSR8" s="2"/>
      <c r="KSS8" s="2"/>
      <c r="KST8" s="2"/>
      <c r="KSU8" s="2"/>
      <c r="KSV8" s="2"/>
      <c r="KSW8" s="2"/>
      <c r="KSX8" s="2"/>
      <c r="KSY8" s="2"/>
      <c r="KSZ8" s="2"/>
      <c r="KTA8" s="2"/>
      <c r="KTB8" s="2"/>
      <c r="KTC8" s="2"/>
      <c r="KTD8" s="2"/>
      <c r="KTE8" s="2"/>
      <c r="KTF8" s="2"/>
      <c r="KTG8" s="2"/>
      <c r="KTH8" s="2"/>
      <c r="KTI8" s="2"/>
      <c r="KTJ8" s="2"/>
      <c r="KTK8" s="2"/>
      <c r="KTL8" s="2"/>
      <c r="KTM8" s="2"/>
      <c r="KTN8" s="2"/>
      <c r="KTO8" s="2"/>
      <c r="KTP8" s="2"/>
      <c r="KTQ8" s="2"/>
      <c r="KTR8" s="2"/>
      <c r="KTS8" s="2"/>
      <c r="KTT8" s="2"/>
      <c r="KTU8" s="2"/>
      <c r="KTV8" s="2"/>
      <c r="KTW8" s="2"/>
      <c r="KTX8" s="2"/>
      <c r="KTY8" s="2"/>
      <c r="KTZ8" s="2"/>
      <c r="KUA8" s="2"/>
      <c r="KUB8" s="2"/>
      <c r="KUC8" s="2"/>
      <c r="KUD8" s="2"/>
      <c r="KUE8" s="2"/>
      <c r="KUF8" s="2"/>
      <c r="KUG8" s="2"/>
      <c r="KUH8" s="2"/>
      <c r="KUI8" s="2"/>
      <c r="KUJ8" s="2"/>
      <c r="KUK8" s="2"/>
      <c r="KUL8" s="2"/>
      <c r="KUM8" s="2"/>
      <c r="KUN8" s="2"/>
      <c r="KUO8" s="2"/>
      <c r="KUP8" s="2"/>
      <c r="KUQ8" s="2"/>
      <c r="KUR8" s="2"/>
      <c r="KUS8" s="2"/>
      <c r="KUT8" s="2"/>
      <c r="KUU8" s="2"/>
      <c r="KUV8" s="2"/>
      <c r="KUW8" s="2"/>
      <c r="KUX8" s="2"/>
      <c r="KUY8" s="2"/>
      <c r="KUZ8" s="2"/>
      <c r="KVA8" s="2"/>
      <c r="KVB8" s="2"/>
      <c r="KVC8" s="2"/>
      <c r="KVD8" s="2"/>
      <c r="KVE8" s="2"/>
      <c r="KVF8" s="2"/>
      <c r="KVG8" s="2"/>
      <c r="KVH8" s="2"/>
      <c r="KVI8" s="2"/>
      <c r="KVJ8" s="2"/>
      <c r="KVK8" s="2"/>
      <c r="KVL8" s="2"/>
      <c r="KVM8" s="2"/>
      <c r="KVN8" s="2"/>
      <c r="KVO8" s="2"/>
      <c r="KVP8" s="2"/>
      <c r="KVQ8" s="2"/>
      <c r="KVR8" s="2"/>
      <c r="KVS8" s="2"/>
      <c r="KVT8" s="2"/>
      <c r="KVU8" s="2"/>
      <c r="KVV8" s="2"/>
      <c r="KVW8" s="2"/>
      <c r="KVX8" s="2"/>
      <c r="KVY8" s="2"/>
      <c r="KVZ8" s="2"/>
      <c r="KWA8" s="2"/>
      <c r="KWB8" s="2"/>
      <c r="KWC8" s="2"/>
      <c r="KWD8" s="2"/>
      <c r="KWE8" s="2"/>
      <c r="KWF8" s="2"/>
      <c r="KWG8" s="2"/>
      <c r="KWH8" s="2"/>
      <c r="KWI8" s="2"/>
      <c r="KWJ8" s="2"/>
      <c r="KWK8" s="2"/>
      <c r="KWL8" s="2"/>
      <c r="KWM8" s="2"/>
      <c r="KWN8" s="2"/>
      <c r="KWO8" s="2"/>
      <c r="KWP8" s="2"/>
      <c r="KWQ8" s="2"/>
      <c r="KWR8" s="2"/>
      <c r="KWS8" s="2"/>
      <c r="KWT8" s="2"/>
      <c r="KWU8" s="2"/>
      <c r="KWV8" s="2"/>
      <c r="KWW8" s="2"/>
      <c r="KWX8" s="2"/>
      <c r="KWY8" s="2"/>
      <c r="KWZ8" s="2"/>
      <c r="KXA8" s="2"/>
      <c r="KXB8" s="2"/>
      <c r="KXC8" s="2"/>
      <c r="KXD8" s="2"/>
      <c r="KXE8" s="2"/>
      <c r="KXF8" s="2"/>
      <c r="KXG8" s="2"/>
      <c r="KXH8" s="2"/>
      <c r="KXI8" s="2"/>
      <c r="KXJ8" s="2"/>
      <c r="KXK8" s="2"/>
      <c r="KXL8" s="2"/>
      <c r="KXM8" s="2"/>
      <c r="KXN8" s="2"/>
      <c r="KXO8" s="2"/>
      <c r="KXP8" s="2"/>
      <c r="KXQ8" s="2"/>
      <c r="KXR8" s="2"/>
      <c r="KXS8" s="2"/>
      <c r="KXT8" s="2"/>
      <c r="KXU8" s="2"/>
      <c r="KXV8" s="2"/>
      <c r="KXW8" s="2"/>
      <c r="KXX8" s="2"/>
      <c r="KXY8" s="2"/>
      <c r="KXZ8" s="2"/>
      <c r="KYA8" s="2"/>
      <c r="KYB8" s="2"/>
      <c r="KYC8" s="2"/>
      <c r="KYD8" s="2"/>
      <c r="KYE8" s="2"/>
      <c r="KYF8" s="2"/>
      <c r="KYG8" s="2"/>
      <c r="KYH8" s="2"/>
      <c r="KYI8" s="2"/>
      <c r="KYJ8" s="2"/>
      <c r="KYK8" s="2"/>
      <c r="KYL8" s="2"/>
      <c r="KYM8" s="2"/>
      <c r="KYN8" s="2"/>
      <c r="KYO8" s="2"/>
      <c r="KYP8" s="2"/>
      <c r="KYQ8" s="2"/>
      <c r="KYR8" s="2"/>
      <c r="KYS8" s="2"/>
      <c r="KYT8" s="2"/>
      <c r="KYU8" s="2"/>
      <c r="KYV8" s="2"/>
      <c r="KYW8" s="2"/>
      <c r="KYX8" s="2"/>
      <c r="KYY8" s="2"/>
      <c r="KYZ8" s="2"/>
      <c r="KZA8" s="2"/>
      <c r="KZB8" s="2"/>
      <c r="KZC8" s="2"/>
      <c r="KZD8" s="2"/>
      <c r="KZE8" s="2"/>
      <c r="KZF8" s="2"/>
      <c r="KZG8" s="2"/>
      <c r="KZH8" s="2"/>
      <c r="KZI8" s="2"/>
      <c r="KZJ8" s="2"/>
      <c r="KZK8" s="2"/>
      <c r="KZL8" s="2"/>
      <c r="KZM8" s="2"/>
      <c r="KZN8" s="2"/>
      <c r="KZO8" s="2"/>
      <c r="KZP8" s="2"/>
      <c r="KZQ8" s="2"/>
      <c r="KZR8" s="2"/>
      <c r="KZS8" s="2"/>
      <c r="KZT8" s="2"/>
      <c r="KZU8" s="2"/>
      <c r="KZV8" s="2"/>
      <c r="KZW8" s="2"/>
      <c r="KZX8" s="2"/>
      <c r="KZY8" s="2"/>
      <c r="KZZ8" s="2"/>
      <c r="LAA8" s="2"/>
      <c r="LAB8" s="2"/>
      <c r="LAC8" s="2"/>
      <c r="LAD8" s="2"/>
      <c r="LAE8" s="2"/>
      <c r="LAF8" s="2"/>
      <c r="LAG8" s="2"/>
      <c r="LAH8" s="2"/>
      <c r="LAI8" s="2"/>
      <c r="LAJ8" s="2"/>
      <c r="LAK8" s="2"/>
      <c r="LAL8" s="2"/>
      <c r="LAM8" s="2"/>
      <c r="LAN8" s="2"/>
      <c r="LAO8" s="2"/>
      <c r="LAP8" s="2"/>
      <c r="LAQ8" s="2"/>
      <c r="LAR8" s="2"/>
      <c r="LAS8" s="2"/>
      <c r="LAT8" s="2"/>
      <c r="LAU8" s="2"/>
      <c r="LAV8" s="2"/>
      <c r="LAW8" s="2"/>
      <c r="LAX8" s="2"/>
      <c r="LAY8" s="2"/>
      <c r="LAZ8" s="2"/>
      <c r="LBA8" s="2"/>
      <c r="LBB8" s="2"/>
      <c r="LBC8" s="2"/>
      <c r="LBD8" s="2"/>
      <c r="LBE8" s="2"/>
      <c r="LBF8" s="2"/>
      <c r="LBG8" s="2"/>
      <c r="LBH8" s="2"/>
      <c r="LBI8" s="2"/>
      <c r="LBJ8" s="2"/>
      <c r="LBK8" s="2"/>
      <c r="LBL8" s="2"/>
      <c r="LBM8" s="2"/>
      <c r="LBN8" s="2"/>
      <c r="LBO8" s="2"/>
      <c r="LBP8" s="2"/>
      <c r="LBQ8" s="2"/>
      <c r="LBR8" s="2"/>
      <c r="LBS8" s="2"/>
      <c r="LBT8" s="2"/>
      <c r="LBU8" s="2"/>
      <c r="LBV8" s="2"/>
      <c r="LBW8" s="2"/>
      <c r="LBX8" s="2"/>
      <c r="LBY8" s="2"/>
      <c r="LBZ8" s="2"/>
      <c r="LCA8" s="2"/>
      <c r="LCB8" s="2"/>
      <c r="LCC8" s="2"/>
      <c r="LCD8" s="2"/>
      <c r="LCE8" s="2"/>
      <c r="LCF8" s="2"/>
      <c r="LCG8" s="2"/>
      <c r="LCH8" s="2"/>
      <c r="LCI8" s="2"/>
      <c r="LCJ8" s="2"/>
      <c r="LCK8" s="2"/>
      <c r="LCL8" s="2"/>
      <c r="LCM8" s="2"/>
      <c r="LCN8" s="2"/>
      <c r="LCO8" s="2"/>
      <c r="LCP8" s="2"/>
      <c r="LCQ8" s="2"/>
      <c r="LCR8" s="2"/>
      <c r="LCS8" s="2"/>
      <c r="LCT8" s="2"/>
      <c r="LCU8" s="2"/>
      <c r="LCV8" s="2"/>
      <c r="LCW8" s="2"/>
      <c r="LCX8" s="2"/>
      <c r="LCY8" s="2"/>
      <c r="LCZ8" s="2"/>
      <c r="LDA8" s="2"/>
      <c r="LDB8" s="2"/>
      <c r="LDC8" s="2"/>
      <c r="LDD8" s="2"/>
      <c r="LDE8" s="2"/>
      <c r="LDF8" s="2"/>
      <c r="LDG8" s="2"/>
      <c r="LDH8" s="2"/>
      <c r="LDI8" s="2"/>
      <c r="LDJ8" s="2"/>
      <c r="LDK8" s="2"/>
      <c r="LDL8" s="2"/>
      <c r="LDM8" s="2"/>
      <c r="LDN8" s="2"/>
      <c r="LDO8" s="2"/>
      <c r="LDP8" s="2"/>
      <c r="LDQ8" s="2"/>
      <c r="LDR8" s="2"/>
      <c r="LDS8" s="2"/>
      <c r="LDT8" s="2"/>
      <c r="LDU8" s="2"/>
      <c r="LDV8" s="2"/>
      <c r="LDW8" s="2"/>
      <c r="LDX8" s="2"/>
      <c r="LDY8" s="2"/>
      <c r="LDZ8" s="2"/>
      <c r="LEA8" s="2"/>
      <c r="LEB8" s="2"/>
      <c r="LEC8" s="2"/>
      <c r="LED8" s="2"/>
      <c r="LEE8" s="2"/>
      <c r="LEF8" s="2"/>
      <c r="LEG8" s="2"/>
      <c r="LEH8" s="2"/>
      <c r="LEI8" s="2"/>
      <c r="LEJ8" s="2"/>
      <c r="LEK8" s="2"/>
      <c r="LEL8" s="2"/>
      <c r="LEM8" s="2"/>
      <c r="LEN8" s="2"/>
      <c r="LEO8" s="2"/>
      <c r="LEP8" s="2"/>
      <c r="LEQ8" s="2"/>
      <c r="LER8" s="2"/>
      <c r="LES8" s="2"/>
      <c r="LET8" s="2"/>
      <c r="LEU8" s="2"/>
      <c r="LEV8" s="2"/>
      <c r="LEW8" s="2"/>
      <c r="LEX8" s="2"/>
      <c r="LEY8" s="2"/>
      <c r="LEZ8" s="2"/>
      <c r="LFA8" s="2"/>
      <c r="LFB8" s="2"/>
      <c r="LFC8" s="2"/>
      <c r="LFD8" s="2"/>
      <c r="LFE8" s="2"/>
      <c r="LFF8" s="2"/>
      <c r="LFG8" s="2"/>
      <c r="LFH8" s="2"/>
      <c r="LFI8" s="2"/>
      <c r="LFJ8" s="2"/>
      <c r="LFK8" s="2"/>
      <c r="LFL8" s="2"/>
      <c r="LFM8" s="2"/>
      <c r="LFN8" s="2"/>
      <c r="LFO8" s="2"/>
      <c r="LFP8" s="2"/>
      <c r="LFQ8" s="2"/>
      <c r="LFR8" s="2"/>
      <c r="LFS8" s="2"/>
      <c r="LFT8" s="2"/>
      <c r="LFU8" s="2"/>
      <c r="LFV8" s="2"/>
      <c r="LFW8" s="2"/>
      <c r="LFX8" s="2"/>
      <c r="LFY8" s="2"/>
      <c r="LFZ8" s="2"/>
      <c r="LGA8" s="2"/>
      <c r="LGB8" s="2"/>
      <c r="LGC8" s="2"/>
      <c r="LGD8" s="2"/>
      <c r="LGE8" s="2"/>
      <c r="LGF8" s="2"/>
      <c r="LGG8" s="2"/>
      <c r="LGH8" s="2"/>
      <c r="LGI8" s="2"/>
      <c r="LGJ8" s="2"/>
      <c r="LGK8" s="2"/>
      <c r="LGL8" s="2"/>
      <c r="LGM8" s="2"/>
      <c r="LGN8" s="2"/>
      <c r="LGO8" s="2"/>
      <c r="LGP8" s="2"/>
      <c r="LGQ8" s="2"/>
      <c r="LGR8" s="2"/>
      <c r="LGS8" s="2"/>
      <c r="LGT8" s="2"/>
      <c r="LGU8" s="2"/>
      <c r="LGV8" s="2"/>
      <c r="LGW8" s="2"/>
      <c r="LGX8" s="2"/>
      <c r="LGY8" s="2"/>
      <c r="LGZ8" s="2"/>
      <c r="LHA8" s="2"/>
      <c r="LHB8" s="2"/>
      <c r="LHC8" s="2"/>
      <c r="LHD8" s="2"/>
      <c r="LHE8" s="2"/>
      <c r="LHF8" s="2"/>
      <c r="LHG8" s="2"/>
      <c r="LHH8" s="2"/>
      <c r="LHI8" s="2"/>
      <c r="LHJ8" s="2"/>
      <c r="LHK8" s="2"/>
      <c r="LHL8" s="2"/>
      <c r="LHM8" s="2"/>
      <c r="LHN8" s="2"/>
      <c r="LHO8" s="2"/>
      <c r="LHP8" s="2"/>
      <c r="LHQ8" s="2"/>
      <c r="LHR8" s="2"/>
      <c r="LHS8" s="2"/>
      <c r="LHT8" s="2"/>
      <c r="LHU8" s="2"/>
      <c r="LHV8" s="2"/>
      <c r="LHW8" s="2"/>
      <c r="LHX8" s="2"/>
      <c r="LHY8" s="2"/>
      <c r="LHZ8" s="2"/>
      <c r="LIA8" s="2"/>
      <c r="LIB8" s="2"/>
      <c r="LIC8" s="2"/>
      <c r="LID8" s="2"/>
      <c r="LIE8" s="2"/>
      <c r="LIF8" s="2"/>
      <c r="LIG8" s="2"/>
      <c r="LIH8" s="2"/>
      <c r="LII8" s="2"/>
      <c r="LIJ8" s="2"/>
      <c r="LIK8" s="2"/>
      <c r="LIL8" s="2"/>
      <c r="LIM8" s="2"/>
      <c r="LIN8" s="2"/>
      <c r="LIO8" s="2"/>
      <c r="LIP8" s="2"/>
      <c r="LIQ8" s="2"/>
      <c r="LIR8" s="2"/>
      <c r="LIS8" s="2"/>
      <c r="LIT8" s="2"/>
      <c r="LIU8" s="2"/>
      <c r="LIV8" s="2"/>
      <c r="LIW8" s="2"/>
      <c r="LIX8" s="2"/>
      <c r="LIY8" s="2"/>
      <c r="LIZ8" s="2"/>
      <c r="LJA8" s="2"/>
      <c r="LJB8" s="2"/>
      <c r="LJC8" s="2"/>
      <c r="LJD8" s="2"/>
      <c r="LJE8" s="2"/>
      <c r="LJF8" s="2"/>
      <c r="LJG8" s="2"/>
      <c r="LJH8" s="2"/>
      <c r="LJI8" s="2"/>
      <c r="LJJ8" s="2"/>
      <c r="LJK8" s="2"/>
      <c r="LJL8" s="2"/>
      <c r="LJM8" s="2"/>
      <c r="LJN8" s="2"/>
      <c r="LJO8" s="2"/>
      <c r="LJP8" s="2"/>
      <c r="LJQ8" s="2"/>
      <c r="LJR8" s="2"/>
      <c r="LJS8" s="2"/>
      <c r="LJT8" s="2"/>
      <c r="LJU8" s="2"/>
      <c r="LJV8" s="2"/>
      <c r="LJW8" s="2"/>
      <c r="LJX8" s="2"/>
      <c r="LJY8" s="2"/>
      <c r="LJZ8" s="2"/>
      <c r="LKA8" s="2"/>
      <c r="LKB8" s="2"/>
      <c r="LKC8" s="2"/>
      <c r="LKD8" s="2"/>
      <c r="LKE8" s="2"/>
      <c r="LKF8" s="2"/>
      <c r="LKG8" s="2"/>
      <c r="LKH8" s="2"/>
      <c r="LKI8" s="2"/>
      <c r="LKJ8" s="2"/>
      <c r="LKK8" s="2"/>
      <c r="LKL8" s="2"/>
      <c r="LKM8" s="2"/>
      <c r="LKN8" s="2"/>
      <c r="LKO8" s="2"/>
      <c r="LKP8" s="2"/>
      <c r="LKQ8" s="2"/>
      <c r="LKR8" s="2"/>
      <c r="LKS8" s="2"/>
      <c r="LKT8" s="2"/>
      <c r="LKU8" s="2"/>
      <c r="LKV8" s="2"/>
      <c r="LKW8" s="2"/>
      <c r="LKX8" s="2"/>
      <c r="LKY8" s="2"/>
      <c r="LKZ8" s="2"/>
      <c r="LLA8" s="2"/>
      <c r="LLB8" s="2"/>
      <c r="LLC8" s="2"/>
      <c r="LLD8" s="2"/>
      <c r="LLE8" s="2"/>
      <c r="LLF8" s="2"/>
      <c r="LLG8" s="2"/>
      <c r="LLH8" s="2"/>
      <c r="LLI8" s="2"/>
      <c r="LLJ8" s="2"/>
      <c r="LLK8" s="2"/>
      <c r="LLL8" s="2"/>
      <c r="LLM8" s="2"/>
      <c r="LLN8" s="2"/>
      <c r="LLO8" s="2"/>
      <c r="LLP8" s="2"/>
      <c r="LLQ8" s="2"/>
      <c r="LLR8" s="2"/>
      <c r="LLS8" s="2"/>
      <c r="LLT8" s="2"/>
      <c r="LLU8" s="2"/>
      <c r="LLV8" s="2"/>
      <c r="LLW8" s="2"/>
      <c r="LLX8" s="2"/>
      <c r="LLY8" s="2"/>
      <c r="LLZ8" s="2"/>
      <c r="LMA8" s="2"/>
      <c r="LMB8" s="2"/>
      <c r="LMC8" s="2"/>
      <c r="LMD8" s="2"/>
      <c r="LME8" s="2"/>
      <c r="LMF8" s="2"/>
      <c r="LMG8" s="2"/>
      <c r="LMH8" s="2"/>
      <c r="LMI8" s="2"/>
      <c r="LMJ8" s="2"/>
      <c r="LMK8" s="2"/>
      <c r="LML8" s="2"/>
      <c r="LMM8" s="2"/>
      <c r="LMN8" s="2"/>
      <c r="LMO8" s="2"/>
      <c r="LMP8" s="2"/>
      <c r="LMQ8" s="2"/>
      <c r="LMR8" s="2"/>
      <c r="LMS8" s="2"/>
      <c r="LMT8" s="2"/>
      <c r="LMU8" s="2"/>
      <c r="LMV8" s="2"/>
      <c r="LMW8" s="2"/>
      <c r="LMX8" s="2"/>
      <c r="LMY8" s="2"/>
      <c r="LMZ8" s="2"/>
      <c r="LNA8" s="2"/>
      <c r="LNB8" s="2"/>
      <c r="LNC8" s="2"/>
      <c r="LND8" s="2"/>
      <c r="LNE8" s="2"/>
      <c r="LNF8" s="2"/>
      <c r="LNG8" s="2"/>
      <c r="LNH8" s="2"/>
      <c r="LNI8" s="2"/>
      <c r="LNJ8" s="2"/>
      <c r="LNK8" s="2"/>
      <c r="LNL8" s="2"/>
      <c r="LNM8" s="2"/>
      <c r="LNN8" s="2"/>
      <c r="LNO8" s="2"/>
      <c r="LNP8" s="2"/>
      <c r="LNQ8" s="2"/>
      <c r="LNR8" s="2"/>
      <c r="LNS8" s="2"/>
      <c r="LNT8" s="2"/>
      <c r="LNU8" s="2"/>
      <c r="LNV8" s="2"/>
      <c r="LNW8" s="2"/>
      <c r="LNX8" s="2"/>
      <c r="LNY8" s="2"/>
      <c r="LNZ8" s="2"/>
      <c r="LOA8" s="2"/>
      <c r="LOB8" s="2"/>
      <c r="LOC8" s="2"/>
      <c r="LOD8" s="2"/>
      <c r="LOE8" s="2"/>
      <c r="LOF8" s="2"/>
      <c r="LOG8" s="2"/>
      <c r="LOH8" s="2"/>
      <c r="LOI8" s="2"/>
      <c r="LOJ8" s="2"/>
      <c r="LOK8" s="2"/>
      <c r="LOL8" s="2"/>
      <c r="LOM8" s="2"/>
      <c r="LON8" s="2"/>
      <c r="LOO8" s="2"/>
      <c r="LOP8" s="2"/>
      <c r="LOQ8" s="2"/>
      <c r="LOR8" s="2"/>
      <c r="LOS8" s="2"/>
      <c r="LOT8" s="2"/>
      <c r="LOU8" s="2"/>
      <c r="LOV8" s="2"/>
      <c r="LOW8" s="2"/>
      <c r="LOX8" s="2"/>
      <c r="LOY8" s="2"/>
      <c r="LOZ8" s="2"/>
      <c r="LPA8" s="2"/>
      <c r="LPB8" s="2"/>
      <c r="LPC8" s="2"/>
      <c r="LPD8" s="2"/>
      <c r="LPE8" s="2"/>
      <c r="LPF8" s="2"/>
      <c r="LPG8" s="2"/>
      <c r="LPH8" s="2"/>
      <c r="LPI8" s="2"/>
      <c r="LPJ8" s="2"/>
      <c r="LPK8" s="2"/>
      <c r="LPL8" s="2"/>
      <c r="LPM8" s="2"/>
      <c r="LPN8" s="2"/>
      <c r="LPO8" s="2"/>
      <c r="LPP8" s="2"/>
      <c r="LPQ8" s="2"/>
      <c r="LPR8" s="2"/>
      <c r="LPS8" s="2"/>
      <c r="LPT8" s="2"/>
      <c r="LPU8" s="2"/>
      <c r="LPV8" s="2"/>
      <c r="LPW8" s="2"/>
      <c r="LPX8" s="2"/>
      <c r="LPY8" s="2"/>
      <c r="LPZ8" s="2"/>
      <c r="LQA8" s="2"/>
      <c r="LQB8" s="2"/>
      <c r="LQC8" s="2"/>
      <c r="LQD8" s="2"/>
      <c r="LQE8" s="2"/>
      <c r="LQF8" s="2"/>
      <c r="LQG8" s="2"/>
      <c r="LQH8" s="2"/>
      <c r="LQI8" s="2"/>
      <c r="LQJ8" s="2"/>
      <c r="LQK8" s="2"/>
      <c r="LQL8" s="2"/>
      <c r="LQM8" s="2"/>
      <c r="LQN8" s="2"/>
      <c r="LQO8" s="2"/>
      <c r="LQP8" s="2"/>
      <c r="LQQ8" s="2"/>
      <c r="LQR8" s="2"/>
      <c r="LQS8" s="2"/>
      <c r="LQT8" s="2"/>
      <c r="LQU8" s="2"/>
      <c r="LQV8" s="2"/>
      <c r="LQW8" s="2"/>
      <c r="LQX8" s="2"/>
      <c r="LQY8" s="2"/>
      <c r="LQZ8" s="2"/>
      <c r="LRA8" s="2"/>
      <c r="LRB8" s="2"/>
      <c r="LRC8" s="2"/>
      <c r="LRD8" s="2"/>
      <c r="LRE8" s="2"/>
      <c r="LRF8" s="2"/>
      <c r="LRG8" s="2"/>
      <c r="LRH8" s="2"/>
      <c r="LRI8" s="2"/>
      <c r="LRJ8" s="2"/>
      <c r="LRK8" s="2"/>
      <c r="LRL8" s="2"/>
      <c r="LRM8" s="2"/>
      <c r="LRN8" s="2"/>
      <c r="LRO8" s="2"/>
      <c r="LRP8" s="2"/>
      <c r="LRQ8" s="2"/>
      <c r="LRR8" s="2"/>
      <c r="LRS8" s="2"/>
      <c r="LRT8" s="2"/>
      <c r="LRU8" s="2"/>
      <c r="LRV8" s="2"/>
      <c r="LRW8" s="2"/>
      <c r="LRX8" s="2"/>
      <c r="LRY8" s="2"/>
      <c r="LRZ8" s="2"/>
      <c r="LSA8" s="2"/>
      <c r="LSB8" s="2"/>
      <c r="LSC8" s="2"/>
      <c r="LSD8" s="2"/>
      <c r="LSE8" s="2"/>
      <c r="LSF8" s="2"/>
      <c r="LSG8" s="2"/>
      <c r="LSH8" s="2"/>
      <c r="LSI8" s="2"/>
      <c r="LSJ8" s="2"/>
      <c r="LSK8" s="2"/>
      <c r="LSL8" s="2"/>
      <c r="LSM8" s="2"/>
      <c r="LSN8" s="2"/>
      <c r="LSO8" s="2"/>
      <c r="LSP8" s="2"/>
      <c r="LSQ8" s="2"/>
      <c r="LSR8" s="2"/>
      <c r="LSS8" s="2"/>
      <c r="LST8" s="2"/>
      <c r="LSU8" s="2"/>
      <c r="LSV8" s="2"/>
      <c r="LSW8" s="2"/>
      <c r="LSX8" s="2"/>
      <c r="LSY8" s="2"/>
      <c r="LSZ8" s="2"/>
      <c r="LTA8" s="2"/>
      <c r="LTB8" s="2"/>
      <c r="LTC8" s="2"/>
      <c r="LTD8" s="2"/>
      <c r="LTE8" s="2"/>
      <c r="LTF8" s="2"/>
      <c r="LTG8" s="2"/>
      <c r="LTH8" s="2"/>
      <c r="LTI8" s="2"/>
      <c r="LTJ8" s="2"/>
      <c r="LTK8" s="2"/>
      <c r="LTL8" s="2"/>
      <c r="LTM8" s="2"/>
      <c r="LTN8" s="2"/>
      <c r="LTO8" s="2"/>
      <c r="LTP8" s="2"/>
      <c r="LTQ8" s="2"/>
      <c r="LTR8" s="2"/>
      <c r="LTS8" s="2"/>
      <c r="LTT8" s="2"/>
      <c r="LTU8" s="2"/>
      <c r="LTV8" s="2"/>
      <c r="LTW8" s="2"/>
      <c r="LTX8" s="2"/>
      <c r="LTY8" s="2"/>
      <c r="LTZ8" s="2"/>
      <c r="LUA8" s="2"/>
      <c r="LUB8" s="2"/>
      <c r="LUC8" s="2"/>
      <c r="LUD8" s="2"/>
      <c r="LUE8" s="2"/>
      <c r="LUF8" s="2"/>
      <c r="LUG8" s="2"/>
      <c r="LUH8" s="2"/>
      <c r="LUI8" s="2"/>
      <c r="LUJ8" s="2"/>
      <c r="LUK8" s="2"/>
      <c r="LUL8" s="2"/>
      <c r="LUM8" s="2"/>
      <c r="LUN8" s="2"/>
      <c r="LUO8" s="2"/>
      <c r="LUP8" s="2"/>
      <c r="LUQ8" s="2"/>
      <c r="LUR8" s="2"/>
      <c r="LUS8" s="2"/>
      <c r="LUT8" s="2"/>
      <c r="LUU8" s="2"/>
      <c r="LUV8" s="2"/>
      <c r="LUW8" s="2"/>
      <c r="LUX8" s="2"/>
      <c r="LUY8" s="2"/>
      <c r="LUZ8" s="2"/>
      <c r="LVA8" s="2"/>
      <c r="LVB8" s="2"/>
      <c r="LVC8" s="2"/>
      <c r="LVD8" s="2"/>
      <c r="LVE8" s="2"/>
      <c r="LVF8" s="2"/>
      <c r="LVG8" s="2"/>
      <c r="LVH8" s="2"/>
      <c r="LVI8" s="2"/>
      <c r="LVJ8" s="2"/>
      <c r="LVK8" s="2"/>
      <c r="LVL8" s="2"/>
      <c r="LVM8" s="2"/>
      <c r="LVN8" s="2"/>
      <c r="LVO8" s="2"/>
      <c r="LVP8" s="2"/>
      <c r="LVQ8" s="2"/>
      <c r="LVR8" s="2"/>
      <c r="LVS8" s="2"/>
      <c r="LVT8" s="2"/>
      <c r="LVU8" s="2"/>
      <c r="LVV8" s="2"/>
      <c r="LVW8" s="2"/>
      <c r="LVX8" s="2"/>
      <c r="LVY8" s="2"/>
      <c r="LVZ8" s="2"/>
      <c r="LWA8" s="2"/>
      <c r="LWB8" s="2"/>
      <c r="LWC8" s="2"/>
      <c r="LWD8" s="2"/>
      <c r="LWE8" s="2"/>
      <c r="LWF8" s="2"/>
      <c r="LWG8" s="2"/>
      <c r="LWH8" s="2"/>
      <c r="LWI8" s="2"/>
      <c r="LWJ8" s="2"/>
      <c r="LWK8" s="2"/>
      <c r="LWL8" s="2"/>
      <c r="LWM8" s="2"/>
      <c r="LWN8" s="2"/>
      <c r="LWO8" s="2"/>
      <c r="LWP8" s="2"/>
      <c r="LWQ8" s="2"/>
      <c r="LWR8" s="2"/>
      <c r="LWS8" s="2"/>
      <c r="LWT8" s="2"/>
      <c r="LWU8" s="2"/>
      <c r="LWV8" s="2"/>
      <c r="LWW8" s="2"/>
      <c r="LWX8" s="2"/>
      <c r="LWY8" s="2"/>
      <c r="LWZ8" s="2"/>
      <c r="LXA8" s="2"/>
      <c r="LXB8" s="2"/>
      <c r="LXC8" s="2"/>
      <c r="LXD8" s="2"/>
      <c r="LXE8" s="2"/>
      <c r="LXF8" s="2"/>
      <c r="LXG8" s="2"/>
      <c r="LXH8" s="2"/>
      <c r="LXI8" s="2"/>
      <c r="LXJ8" s="2"/>
      <c r="LXK8" s="2"/>
      <c r="LXL8" s="2"/>
      <c r="LXM8" s="2"/>
      <c r="LXN8" s="2"/>
      <c r="LXO8" s="2"/>
      <c r="LXP8" s="2"/>
      <c r="LXQ8" s="2"/>
      <c r="LXR8" s="2"/>
      <c r="LXS8" s="2"/>
      <c r="LXT8" s="2"/>
      <c r="LXU8" s="2"/>
      <c r="LXV8" s="2"/>
      <c r="LXW8" s="2"/>
      <c r="LXX8" s="2"/>
      <c r="LXY8" s="2"/>
      <c r="LXZ8" s="2"/>
      <c r="LYA8" s="2"/>
      <c r="LYB8" s="2"/>
      <c r="LYC8" s="2"/>
      <c r="LYD8" s="2"/>
      <c r="LYE8" s="2"/>
      <c r="LYF8" s="2"/>
      <c r="LYG8" s="2"/>
      <c r="LYH8" s="2"/>
      <c r="LYI8" s="2"/>
      <c r="LYJ8" s="2"/>
      <c r="LYK8" s="2"/>
      <c r="LYL8" s="2"/>
      <c r="LYM8" s="2"/>
      <c r="LYN8" s="2"/>
      <c r="LYO8" s="2"/>
      <c r="LYP8" s="2"/>
      <c r="LYQ8" s="2"/>
      <c r="LYR8" s="2"/>
      <c r="LYS8" s="2"/>
      <c r="LYT8" s="2"/>
      <c r="LYU8" s="2"/>
      <c r="LYV8" s="2"/>
      <c r="LYW8" s="2"/>
      <c r="LYX8" s="2"/>
      <c r="LYY8" s="2"/>
      <c r="LYZ8" s="2"/>
      <c r="LZA8" s="2"/>
      <c r="LZB8" s="2"/>
      <c r="LZC8" s="2"/>
      <c r="LZD8" s="2"/>
      <c r="LZE8" s="2"/>
      <c r="LZF8" s="2"/>
      <c r="LZG8" s="2"/>
      <c r="LZH8" s="2"/>
      <c r="LZI8" s="2"/>
      <c r="LZJ8" s="2"/>
      <c r="LZK8" s="2"/>
      <c r="LZL8" s="2"/>
      <c r="LZM8" s="2"/>
      <c r="LZN8" s="2"/>
      <c r="LZO8" s="2"/>
      <c r="LZP8" s="2"/>
      <c r="LZQ8" s="2"/>
      <c r="LZR8" s="2"/>
      <c r="LZS8" s="2"/>
      <c r="LZT8" s="2"/>
      <c r="LZU8" s="2"/>
      <c r="LZV8" s="2"/>
      <c r="LZW8" s="2"/>
      <c r="LZX8" s="2"/>
      <c r="LZY8" s="2"/>
      <c r="LZZ8" s="2"/>
      <c r="MAA8" s="2"/>
      <c r="MAB8" s="2"/>
      <c r="MAC8" s="2"/>
      <c r="MAD8" s="2"/>
      <c r="MAE8" s="2"/>
      <c r="MAF8" s="2"/>
      <c r="MAG8" s="2"/>
      <c r="MAH8" s="2"/>
      <c r="MAI8" s="2"/>
      <c r="MAJ8" s="2"/>
      <c r="MAK8" s="2"/>
      <c r="MAL8" s="2"/>
      <c r="MAM8" s="2"/>
      <c r="MAN8" s="2"/>
      <c r="MAO8" s="2"/>
      <c r="MAP8" s="2"/>
      <c r="MAQ8" s="2"/>
      <c r="MAR8" s="2"/>
      <c r="MAS8" s="2"/>
      <c r="MAT8" s="2"/>
      <c r="MAU8" s="2"/>
      <c r="MAV8" s="2"/>
      <c r="MAW8" s="2"/>
      <c r="MAX8" s="2"/>
      <c r="MAY8" s="2"/>
      <c r="MAZ8" s="2"/>
      <c r="MBA8" s="2"/>
      <c r="MBB8" s="2"/>
      <c r="MBC8" s="2"/>
      <c r="MBD8" s="2"/>
      <c r="MBE8" s="2"/>
      <c r="MBF8" s="2"/>
      <c r="MBG8" s="2"/>
      <c r="MBH8" s="2"/>
      <c r="MBI8" s="2"/>
      <c r="MBJ8" s="2"/>
      <c r="MBK8" s="2"/>
      <c r="MBL8" s="2"/>
      <c r="MBM8" s="2"/>
      <c r="MBN8" s="2"/>
      <c r="MBO8" s="2"/>
      <c r="MBP8" s="2"/>
      <c r="MBQ8" s="2"/>
      <c r="MBR8" s="2"/>
      <c r="MBS8" s="2"/>
      <c r="MBT8" s="2"/>
      <c r="MBU8" s="2"/>
      <c r="MBV8" s="2"/>
      <c r="MBW8" s="2"/>
      <c r="MBX8" s="2"/>
      <c r="MBY8" s="2"/>
      <c r="MBZ8" s="2"/>
      <c r="MCA8" s="2"/>
      <c r="MCB8" s="2"/>
      <c r="MCC8" s="2"/>
      <c r="MCD8" s="2"/>
      <c r="MCE8" s="2"/>
      <c r="MCF8" s="2"/>
      <c r="MCG8" s="2"/>
      <c r="MCH8" s="2"/>
      <c r="MCI8" s="2"/>
      <c r="MCJ8" s="2"/>
      <c r="MCK8" s="2"/>
      <c r="MCL8" s="2"/>
      <c r="MCM8" s="2"/>
      <c r="MCN8" s="2"/>
      <c r="MCO8" s="2"/>
      <c r="MCP8" s="2"/>
      <c r="MCQ8" s="2"/>
      <c r="MCR8" s="2"/>
      <c r="MCS8" s="2"/>
      <c r="MCT8" s="2"/>
      <c r="MCU8" s="2"/>
      <c r="MCV8" s="2"/>
      <c r="MCW8" s="2"/>
      <c r="MCX8" s="2"/>
      <c r="MCY8" s="2"/>
      <c r="MCZ8" s="2"/>
      <c r="MDA8" s="2"/>
      <c r="MDB8" s="2"/>
      <c r="MDC8" s="2"/>
      <c r="MDD8" s="2"/>
      <c r="MDE8" s="2"/>
      <c r="MDF8" s="2"/>
      <c r="MDG8" s="2"/>
      <c r="MDH8" s="2"/>
      <c r="MDI8" s="2"/>
      <c r="MDJ8" s="2"/>
      <c r="MDK8" s="2"/>
      <c r="MDL8" s="2"/>
      <c r="MDM8" s="2"/>
      <c r="MDN8" s="2"/>
      <c r="MDO8" s="2"/>
      <c r="MDP8" s="2"/>
      <c r="MDQ8" s="2"/>
      <c r="MDR8" s="2"/>
      <c r="MDS8" s="2"/>
      <c r="MDT8" s="2"/>
      <c r="MDU8" s="2"/>
      <c r="MDV8" s="2"/>
      <c r="MDW8" s="2"/>
      <c r="MDX8" s="2"/>
      <c r="MDY8" s="2"/>
      <c r="MDZ8" s="2"/>
      <c r="MEA8" s="2"/>
      <c r="MEB8" s="2"/>
      <c r="MEC8" s="2"/>
      <c r="MED8" s="2"/>
      <c r="MEE8" s="2"/>
      <c r="MEF8" s="2"/>
      <c r="MEG8" s="2"/>
      <c r="MEH8" s="2"/>
      <c r="MEI8" s="2"/>
      <c r="MEJ8" s="2"/>
      <c r="MEK8" s="2"/>
      <c r="MEL8" s="2"/>
      <c r="MEM8" s="2"/>
      <c r="MEN8" s="2"/>
      <c r="MEO8" s="2"/>
      <c r="MEP8" s="2"/>
      <c r="MEQ8" s="2"/>
      <c r="MER8" s="2"/>
      <c r="MES8" s="2"/>
      <c r="MET8" s="2"/>
      <c r="MEU8" s="2"/>
      <c r="MEV8" s="2"/>
      <c r="MEW8" s="2"/>
      <c r="MEX8" s="2"/>
      <c r="MEY8" s="2"/>
      <c r="MEZ8" s="2"/>
      <c r="MFA8" s="2"/>
      <c r="MFB8" s="2"/>
      <c r="MFC8" s="2"/>
      <c r="MFD8" s="2"/>
      <c r="MFE8" s="2"/>
      <c r="MFF8" s="2"/>
      <c r="MFG8" s="2"/>
      <c r="MFH8" s="2"/>
      <c r="MFI8" s="2"/>
      <c r="MFJ8" s="2"/>
      <c r="MFK8" s="2"/>
      <c r="MFL8" s="2"/>
      <c r="MFM8" s="2"/>
      <c r="MFN8" s="2"/>
      <c r="MFO8" s="2"/>
      <c r="MFP8" s="2"/>
      <c r="MFQ8" s="2"/>
      <c r="MFR8" s="2"/>
      <c r="MFS8" s="2"/>
      <c r="MFT8" s="2"/>
      <c r="MFU8" s="2"/>
      <c r="MFV8" s="2"/>
      <c r="MFW8" s="2"/>
      <c r="MFX8" s="2"/>
      <c r="MFY8" s="2"/>
      <c r="MFZ8" s="2"/>
      <c r="MGA8" s="2"/>
      <c r="MGB8" s="2"/>
      <c r="MGC8" s="2"/>
      <c r="MGD8" s="2"/>
      <c r="MGE8" s="2"/>
      <c r="MGF8" s="2"/>
      <c r="MGG8" s="2"/>
      <c r="MGH8" s="2"/>
      <c r="MGI8" s="2"/>
      <c r="MGJ8" s="2"/>
      <c r="MGK8" s="2"/>
      <c r="MGL8" s="2"/>
      <c r="MGM8" s="2"/>
      <c r="MGN8" s="2"/>
      <c r="MGO8" s="2"/>
      <c r="MGP8" s="2"/>
      <c r="MGQ8" s="2"/>
      <c r="MGR8" s="2"/>
      <c r="MGS8" s="2"/>
      <c r="MGT8" s="2"/>
      <c r="MGU8" s="2"/>
      <c r="MGV8" s="2"/>
      <c r="MGW8" s="2"/>
      <c r="MGX8" s="2"/>
      <c r="MGY8" s="2"/>
      <c r="MGZ8" s="2"/>
      <c r="MHA8" s="2"/>
      <c r="MHB8" s="2"/>
      <c r="MHC8" s="2"/>
      <c r="MHD8" s="2"/>
      <c r="MHE8" s="2"/>
      <c r="MHF8" s="2"/>
      <c r="MHG8" s="2"/>
      <c r="MHH8" s="2"/>
      <c r="MHI8" s="2"/>
      <c r="MHJ8" s="2"/>
      <c r="MHK8" s="2"/>
      <c r="MHL8" s="2"/>
      <c r="MHM8" s="2"/>
      <c r="MHN8" s="2"/>
      <c r="MHO8" s="2"/>
      <c r="MHP8" s="2"/>
      <c r="MHQ8" s="2"/>
      <c r="MHR8" s="2"/>
      <c r="MHS8" s="2"/>
      <c r="MHT8" s="2"/>
      <c r="MHU8" s="2"/>
      <c r="MHV8" s="2"/>
      <c r="MHW8" s="2"/>
      <c r="MHX8" s="2"/>
      <c r="MHY8" s="2"/>
      <c r="MHZ8" s="2"/>
      <c r="MIA8" s="2"/>
      <c r="MIB8" s="2"/>
      <c r="MIC8" s="2"/>
      <c r="MID8" s="2"/>
      <c r="MIE8" s="2"/>
      <c r="MIF8" s="2"/>
      <c r="MIG8" s="2"/>
      <c r="MIH8" s="2"/>
      <c r="MII8" s="2"/>
      <c r="MIJ8" s="2"/>
      <c r="MIK8" s="2"/>
      <c r="MIL8" s="2"/>
      <c r="MIM8" s="2"/>
      <c r="MIN8" s="2"/>
      <c r="MIO8" s="2"/>
      <c r="MIP8" s="2"/>
      <c r="MIQ8" s="2"/>
      <c r="MIR8" s="2"/>
      <c r="MIS8" s="2"/>
      <c r="MIT8" s="2"/>
      <c r="MIU8" s="2"/>
      <c r="MIV8" s="2"/>
      <c r="MIW8" s="2"/>
      <c r="MIX8" s="2"/>
      <c r="MIY8" s="2"/>
      <c r="MIZ8" s="2"/>
      <c r="MJA8" s="2"/>
      <c r="MJB8" s="2"/>
      <c r="MJC8" s="2"/>
      <c r="MJD8" s="2"/>
      <c r="MJE8" s="2"/>
      <c r="MJF8" s="2"/>
      <c r="MJG8" s="2"/>
      <c r="MJH8" s="2"/>
      <c r="MJI8" s="2"/>
      <c r="MJJ8" s="2"/>
      <c r="MJK8" s="2"/>
      <c r="MJL8" s="2"/>
      <c r="MJM8" s="2"/>
      <c r="MJN8" s="2"/>
      <c r="MJO8" s="2"/>
      <c r="MJP8" s="2"/>
      <c r="MJQ8" s="2"/>
      <c r="MJR8" s="2"/>
      <c r="MJS8" s="2"/>
      <c r="MJT8" s="2"/>
      <c r="MJU8" s="2"/>
      <c r="MJV8" s="2"/>
      <c r="MJW8" s="2"/>
      <c r="MJX8" s="2"/>
      <c r="MJY8" s="2"/>
      <c r="MJZ8" s="2"/>
      <c r="MKA8" s="2"/>
      <c r="MKB8" s="2"/>
      <c r="MKC8" s="2"/>
      <c r="MKD8" s="2"/>
      <c r="MKE8" s="2"/>
      <c r="MKF8" s="2"/>
      <c r="MKG8" s="2"/>
      <c r="MKH8" s="2"/>
      <c r="MKI8" s="2"/>
      <c r="MKJ8" s="2"/>
      <c r="MKK8" s="2"/>
      <c r="MKL8" s="2"/>
      <c r="MKM8" s="2"/>
      <c r="MKN8" s="2"/>
      <c r="MKO8" s="2"/>
      <c r="MKP8" s="2"/>
      <c r="MKQ8" s="2"/>
      <c r="MKR8" s="2"/>
      <c r="MKS8" s="2"/>
      <c r="MKT8" s="2"/>
      <c r="MKU8" s="2"/>
      <c r="MKV8" s="2"/>
      <c r="MKW8" s="2"/>
      <c r="MKX8" s="2"/>
      <c r="MKY8" s="2"/>
      <c r="MKZ8" s="2"/>
      <c r="MLA8" s="2"/>
      <c r="MLB8" s="2"/>
      <c r="MLC8" s="2"/>
      <c r="MLD8" s="2"/>
      <c r="MLE8" s="2"/>
      <c r="MLF8" s="2"/>
      <c r="MLG8" s="2"/>
      <c r="MLH8" s="2"/>
      <c r="MLI8" s="2"/>
      <c r="MLJ8" s="2"/>
      <c r="MLK8" s="2"/>
      <c r="MLL8" s="2"/>
      <c r="MLM8" s="2"/>
      <c r="MLN8" s="2"/>
      <c r="MLO8" s="2"/>
      <c r="MLP8" s="2"/>
      <c r="MLQ8" s="2"/>
      <c r="MLR8" s="2"/>
      <c r="MLS8" s="2"/>
      <c r="MLT8" s="2"/>
      <c r="MLU8" s="2"/>
      <c r="MLV8" s="2"/>
      <c r="MLW8" s="2"/>
      <c r="MLX8" s="2"/>
      <c r="MLY8" s="2"/>
      <c r="MLZ8" s="2"/>
      <c r="MMA8" s="2"/>
      <c r="MMB8" s="2"/>
      <c r="MMC8" s="2"/>
      <c r="MMD8" s="2"/>
      <c r="MME8" s="2"/>
      <c r="MMF8" s="2"/>
      <c r="MMG8" s="2"/>
      <c r="MMH8" s="2"/>
      <c r="MMI8" s="2"/>
      <c r="MMJ8" s="2"/>
      <c r="MMK8" s="2"/>
      <c r="MML8" s="2"/>
      <c r="MMM8" s="2"/>
      <c r="MMN8" s="2"/>
      <c r="MMO8" s="2"/>
      <c r="MMP8" s="2"/>
      <c r="MMQ8" s="2"/>
      <c r="MMR8" s="2"/>
      <c r="MMS8" s="2"/>
      <c r="MMT8" s="2"/>
      <c r="MMU8" s="2"/>
      <c r="MMV8" s="2"/>
      <c r="MMW8" s="2"/>
      <c r="MMX8" s="2"/>
      <c r="MMY8" s="2"/>
      <c r="MMZ8" s="2"/>
      <c r="MNA8" s="2"/>
      <c r="MNB8" s="2"/>
      <c r="MNC8" s="2"/>
      <c r="MND8" s="2"/>
      <c r="MNE8" s="2"/>
      <c r="MNF8" s="2"/>
      <c r="MNG8" s="2"/>
      <c r="MNH8" s="2"/>
      <c r="MNI8" s="2"/>
      <c r="MNJ8" s="2"/>
      <c r="MNK8" s="2"/>
      <c r="MNL8" s="2"/>
      <c r="MNM8" s="2"/>
      <c r="MNN8" s="2"/>
      <c r="MNO8" s="2"/>
      <c r="MNP8" s="2"/>
      <c r="MNQ8" s="2"/>
      <c r="MNR8" s="2"/>
      <c r="MNS8" s="2"/>
      <c r="MNT8" s="2"/>
      <c r="MNU8" s="2"/>
      <c r="MNV8" s="2"/>
      <c r="MNW8" s="2"/>
      <c r="MNX8" s="2"/>
      <c r="MNY8" s="2"/>
      <c r="MNZ8" s="2"/>
      <c r="MOA8" s="2"/>
      <c r="MOB8" s="2"/>
      <c r="MOC8" s="2"/>
      <c r="MOD8" s="2"/>
      <c r="MOE8" s="2"/>
      <c r="MOF8" s="2"/>
      <c r="MOG8" s="2"/>
      <c r="MOH8" s="2"/>
      <c r="MOI8" s="2"/>
      <c r="MOJ8" s="2"/>
      <c r="MOK8" s="2"/>
      <c r="MOL8" s="2"/>
      <c r="MOM8" s="2"/>
      <c r="MON8" s="2"/>
      <c r="MOO8" s="2"/>
      <c r="MOP8" s="2"/>
      <c r="MOQ8" s="2"/>
      <c r="MOR8" s="2"/>
      <c r="MOS8" s="2"/>
      <c r="MOT8" s="2"/>
      <c r="MOU8" s="2"/>
      <c r="MOV8" s="2"/>
      <c r="MOW8" s="2"/>
      <c r="MOX8" s="2"/>
      <c r="MOY8" s="2"/>
      <c r="MOZ8" s="2"/>
      <c r="MPA8" s="2"/>
      <c r="MPB8" s="2"/>
      <c r="MPC8" s="2"/>
      <c r="MPD8" s="2"/>
      <c r="MPE8" s="2"/>
      <c r="MPF8" s="2"/>
      <c r="MPG8" s="2"/>
      <c r="MPH8" s="2"/>
      <c r="MPI8" s="2"/>
      <c r="MPJ8" s="2"/>
      <c r="MPK8" s="2"/>
      <c r="MPL8" s="2"/>
      <c r="MPM8" s="2"/>
      <c r="MPN8" s="2"/>
      <c r="MPO8" s="2"/>
      <c r="MPP8" s="2"/>
      <c r="MPQ8" s="2"/>
      <c r="MPR8" s="2"/>
      <c r="MPS8" s="2"/>
      <c r="MPT8" s="2"/>
      <c r="MPU8" s="2"/>
      <c r="MPV8" s="2"/>
      <c r="MPW8" s="2"/>
      <c r="MPX8" s="2"/>
      <c r="MPY8" s="2"/>
      <c r="MPZ8" s="2"/>
      <c r="MQA8" s="2"/>
      <c r="MQB8" s="2"/>
      <c r="MQC8" s="2"/>
      <c r="MQD8" s="2"/>
      <c r="MQE8" s="2"/>
      <c r="MQF8" s="2"/>
      <c r="MQG8" s="2"/>
      <c r="MQH8" s="2"/>
      <c r="MQI8" s="2"/>
      <c r="MQJ8" s="2"/>
      <c r="MQK8" s="2"/>
      <c r="MQL8" s="2"/>
      <c r="MQM8" s="2"/>
      <c r="MQN8" s="2"/>
      <c r="MQO8" s="2"/>
      <c r="MQP8" s="2"/>
      <c r="MQQ8" s="2"/>
      <c r="MQR8" s="2"/>
      <c r="MQS8" s="2"/>
      <c r="MQT8" s="2"/>
      <c r="MQU8" s="2"/>
      <c r="MQV8" s="2"/>
      <c r="MQW8" s="2"/>
      <c r="MQX8" s="2"/>
      <c r="MQY8" s="2"/>
      <c r="MQZ8" s="2"/>
      <c r="MRA8" s="2"/>
      <c r="MRB8" s="2"/>
      <c r="MRC8" s="2"/>
      <c r="MRD8" s="2"/>
      <c r="MRE8" s="2"/>
      <c r="MRF8" s="2"/>
      <c r="MRG8" s="2"/>
      <c r="MRH8" s="2"/>
      <c r="MRI8" s="2"/>
      <c r="MRJ8" s="2"/>
      <c r="MRK8" s="2"/>
      <c r="MRL8" s="2"/>
      <c r="MRM8" s="2"/>
      <c r="MRN8" s="2"/>
      <c r="MRO8" s="2"/>
      <c r="MRP8" s="2"/>
      <c r="MRQ8" s="2"/>
      <c r="MRR8" s="2"/>
      <c r="MRS8" s="2"/>
      <c r="MRT8" s="2"/>
      <c r="MRU8" s="2"/>
      <c r="MRV8" s="2"/>
      <c r="MRW8" s="2"/>
      <c r="MRX8" s="2"/>
      <c r="MRY8" s="2"/>
      <c r="MRZ8" s="2"/>
      <c r="MSA8" s="2"/>
      <c r="MSB8" s="2"/>
      <c r="MSC8" s="2"/>
      <c r="MSD8" s="2"/>
      <c r="MSE8" s="2"/>
      <c r="MSF8" s="2"/>
      <c r="MSG8" s="2"/>
      <c r="MSH8" s="2"/>
      <c r="MSI8" s="2"/>
      <c r="MSJ8" s="2"/>
      <c r="MSK8" s="2"/>
      <c r="MSL8" s="2"/>
      <c r="MSM8" s="2"/>
      <c r="MSN8" s="2"/>
      <c r="MSO8" s="2"/>
      <c r="MSP8" s="2"/>
      <c r="MSQ8" s="2"/>
      <c r="MSR8" s="2"/>
      <c r="MSS8" s="2"/>
      <c r="MST8" s="2"/>
      <c r="MSU8" s="2"/>
      <c r="MSV8" s="2"/>
      <c r="MSW8" s="2"/>
      <c r="MSX8" s="2"/>
      <c r="MSY8" s="2"/>
      <c r="MSZ8" s="2"/>
      <c r="MTA8" s="2"/>
      <c r="MTB8" s="2"/>
      <c r="MTC8" s="2"/>
      <c r="MTD8" s="2"/>
      <c r="MTE8" s="2"/>
      <c r="MTF8" s="2"/>
      <c r="MTG8" s="2"/>
      <c r="MTH8" s="2"/>
      <c r="MTI8" s="2"/>
      <c r="MTJ8" s="2"/>
      <c r="MTK8" s="2"/>
      <c r="MTL8" s="2"/>
      <c r="MTM8" s="2"/>
      <c r="MTN8" s="2"/>
      <c r="MTO8" s="2"/>
      <c r="MTP8" s="2"/>
      <c r="MTQ8" s="2"/>
      <c r="MTR8" s="2"/>
      <c r="MTS8" s="2"/>
      <c r="MTT8" s="2"/>
      <c r="MTU8" s="2"/>
      <c r="MTV8" s="2"/>
      <c r="MTW8" s="2"/>
      <c r="MTX8" s="2"/>
      <c r="MTY8" s="2"/>
      <c r="MTZ8" s="2"/>
      <c r="MUA8" s="2"/>
      <c r="MUB8" s="2"/>
      <c r="MUC8" s="2"/>
      <c r="MUD8" s="2"/>
      <c r="MUE8" s="2"/>
      <c r="MUF8" s="2"/>
      <c r="MUG8" s="2"/>
      <c r="MUH8" s="2"/>
      <c r="MUI8" s="2"/>
      <c r="MUJ8" s="2"/>
      <c r="MUK8" s="2"/>
      <c r="MUL8" s="2"/>
      <c r="MUM8" s="2"/>
      <c r="MUN8" s="2"/>
      <c r="MUO8" s="2"/>
      <c r="MUP8" s="2"/>
      <c r="MUQ8" s="2"/>
      <c r="MUR8" s="2"/>
      <c r="MUS8" s="2"/>
      <c r="MUT8" s="2"/>
      <c r="MUU8" s="2"/>
      <c r="MUV8" s="2"/>
      <c r="MUW8" s="2"/>
      <c r="MUX8" s="2"/>
      <c r="MUY8" s="2"/>
      <c r="MUZ8" s="2"/>
      <c r="MVA8" s="2"/>
      <c r="MVB8" s="2"/>
      <c r="MVC8" s="2"/>
      <c r="MVD8" s="2"/>
      <c r="MVE8" s="2"/>
      <c r="MVF8" s="2"/>
      <c r="MVG8" s="2"/>
      <c r="MVH8" s="2"/>
      <c r="MVI8" s="2"/>
      <c r="MVJ8" s="2"/>
      <c r="MVK8" s="2"/>
      <c r="MVL8" s="2"/>
      <c r="MVM8" s="2"/>
      <c r="MVN8" s="2"/>
      <c r="MVO8" s="2"/>
      <c r="MVP8" s="2"/>
      <c r="MVQ8" s="2"/>
      <c r="MVR8" s="2"/>
      <c r="MVS8" s="2"/>
      <c r="MVT8" s="2"/>
      <c r="MVU8" s="2"/>
      <c r="MVV8" s="2"/>
      <c r="MVW8" s="2"/>
      <c r="MVX8" s="2"/>
      <c r="MVY8" s="2"/>
      <c r="MVZ8" s="2"/>
      <c r="MWA8" s="2"/>
      <c r="MWB8" s="2"/>
      <c r="MWC8" s="2"/>
      <c r="MWD8" s="2"/>
      <c r="MWE8" s="2"/>
      <c r="MWF8" s="2"/>
      <c r="MWG8" s="2"/>
      <c r="MWH8" s="2"/>
      <c r="MWI8" s="2"/>
      <c r="MWJ8" s="2"/>
      <c r="MWK8" s="2"/>
      <c r="MWL8" s="2"/>
      <c r="MWM8" s="2"/>
      <c r="MWN8" s="2"/>
      <c r="MWO8" s="2"/>
      <c r="MWP8" s="2"/>
      <c r="MWQ8" s="2"/>
      <c r="MWR8" s="2"/>
      <c r="MWS8" s="2"/>
      <c r="MWT8" s="2"/>
      <c r="MWU8" s="2"/>
      <c r="MWV8" s="2"/>
      <c r="MWW8" s="2"/>
      <c r="MWX8" s="2"/>
      <c r="MWY8" s="2"/>
      <c r="MWZ8" s="2"/>
      <c r="MXA8" s="2"/>
      <c r="MXB8" s="2"/>
      <c r="MXC8" s="2"/>
      <c r="MXD8" s="2"/>
      <c r="MXE8" s="2"/>
      <c r="MXF8" s="2"/>
      <c r="MXG8" s="2"/>
      <c r="MXH8" s="2"/>
      <c r="MXI8" s="2"/>
      <c r="MXJ8" s="2"/>
      <c r="MXK8" s="2"/>
      <c r="MXL8" s="2"/>
      <c r="MXM8" s="2"/>
      <c r="MXN8" s="2"/>
      <c r="MXO8" s="2"/>
      <c r="MXP8" s="2"/>
      <c r="MXQ8" s="2"/>
      <c r="MXR8" s="2"/>
      <c r="MXS8" s="2"/>
      <c r="MXT8" s="2"/>
      <c r="MXU8" s="2"/>
      <c r="MXV8" s="2"/>
      <c r="MXW8" s="2"/>
      <c r="MXX8" s="2"/>
      <c r="MXY8" s="2"/>
      <c r="MXZ8" s="2"/>
      <c r="MYA8" s="2"/>
      <c r="MYB8" s="2"/>
      <c r="MYC8" s="2"/>
      <c r="MYD8" s="2"/>
      <c r="MYE8" s="2"/>
      <c r="MYF8" s="2"/>
      <c r="MYG8" s="2"/>
      <c r="MYH8" s="2"/>
      <c r="MYI8" s="2"/>
      <c r="MYJ8" s="2"/>
      <c r="MYK8" s="2"/>
      <c r="MYL8" s="2"/>
      <c r="MYM8" s="2"/>
      <c r="MYN8" s="2"/>
      <c r="MYO8" s="2"/>
      <c r="MYP8" s="2"/>
      <c r="MYQ8" s="2"/>
      <c r="MYR8" s="2"/>
      <c r="MYS8" s="2"/>
      <c r="MYT8" s="2"/>
      <c r="MYU8" s="2"/>
      <c r="MYV8" s="2"/>
      <c r="MYW8" s="2"/>
      <c r="MYX8" s="2"/>
      <c r="MYY8" s="2"/>
      <c r="MYZ8" s="2"/>
      <c r="MZA8" s="2"/>
      <c r="MZB8" s="2"/>
      <c r="MZC8" s="2"/>
      <c r="MZD8" s="2"/>
      <c r="MZE8" s="2"/>
      <c r="MZF8" s="2"/>
      <c r="MZG8" s="2"/>
      <c r="MZH8" s="2"/>
      <c r="MZI8" s="2"/>
      <c r="MZJ8" s="2"/>
      <c r="MZK8" s="2"/>
      <c r="MZL8" s="2"/>
      <c r="MZM8" s="2"/>
      <c r="MZN8" s="2"/>
      <c r="MZO8" s="2"/>
      <c r="MZP8" s="2"/>
      <c r="MZQ8" s="2"/>
      <c r="MZR8" s="2"/>
      <c r="MZS8" s="2"/>
      <c r="MZT8" s="2"/>
      <c r="MZU8" s="2"/>
      <c r="MZV8" s="2"/>
      <c r="MZW8" s="2"/>
      <c r="MZX8" s="2"/>
      <c r="MZY8" s="2"/>
      <c r="MZZ8" s="2"/>
      <c r="NAA8" s="2"/>
      <c r="NAB8" s="2"/>
      <c r="NAC8" s="2"/>
      <c r="NAD8" s="2"/>
      <c r="NAE8" s="2"/>
      <c r="NAF8" s="2"/>
      <c r="NAG8" s="2"/>
      <c r="NAH8" s="2"/>
      <c r="NAI8" s="2"/>
      <c r="NAJ8" s="2"/>
      <c r="NAK8" s="2"/>
      <c r="NAL8" s="2"/>
      <c r="NAM8" s="2"/>
      <c r="NAN8" s="2"/>
      <c r="NAO8" s="2"/>
      <c r="NAP8" s="2"/>
      <c r="NAQ8" s="2"/>
      <c r="NAR8" s="2"/>
      <c r="NAS8" s="2"/>
      <c r="NAT8" s="2"/>
      <c r="NAU8" s="2"/>
      <c r="NAV8" s="2"/>
      <c r="NAW8" s="2"/>
      <c r="NAX8" s="2"/>
      <c r="NAY8" s="2"/>
      <c r="NAZ8" s="2"/>
      <c r="NBA8" s="2"/>
      <c r="NBB8" s="2"/>
      <c r="NBC8" s="2"/>
      <c r="NBD8" s="2"/>
      <c r="NBE8" s="2"/>
      <c r="NBF8" s="2"/>
      <c r="NBG8" s="2"/>
      <c r="NBH8" s="2"/>
      <c r="NBI8" s="2"/>
      <c r="NBJ8" s="2"/>
      <c r="NBK8" s="2"/>
      <c r="NBL8" s="2"/>
      <c r="NBM8" s="2"/>
      <c r="NBN8" s="2"/>
      <c r="NBO8" s="2"/>
      <c r="NBP8" s="2"/>
      <c r="NBQ8" s="2"/>
      <c r="NBR8" s="2"/>
      <c r="NBS8" s="2"/>
      <c r="NBT8" s="2"/>
      <c r="NBU8" s="2"/>
      <c r="NBV8" s="2"/>
      <c r="NBW8" s="2"/>
      <c r="NBX8" s="2"/>
      <c r="NBY8" s="2"/>
      <c r="NBZ8" s="2"/>
      <c r="NCA8" s="2"/>
      <c r="NCB8" s="2"/>
      <c r="NCC8" s="2"/>
      <c r="NCD8" s="2"/>
      <c r="NCE8" s="2"/>
      <c r="NCF8" s="2"/>
      <c r="NCG8" s="2"/>
      <c r="NCH8" s="2"/>
      <c r="NCI8" s="2"/>
      <c r="NCJ8" s="2"/>
      <c r="NCK8" s="2"/>
      <c r="NCL8" s="2"/>
      <c r="NCM8" s="2"/>
      <c r="NCN8" s="2"/>
      <c r="NCO8" s="2"/>
      <c r="NCP8" s="2"/>
      <c r="NCQ8" s="2"/>
      <c r="NCR8" s="2"/>
      <c r="NCS8" s="2"/>
      <c r="NCT8" s="2"/>
      <c r="NCU8" s="2"/>
      <c r="NCV8" s="2"/>
      <c r="NCW8" s="2"/>
      <c r="NCX8" s="2"/>
      <c r="NCY8" s="2"/>
      <c r="NCZ8" s="2"/>
      <c r="NDA8" s="2"/>
      <c r="NDB8" s="2"/>
      <c r="NDC8" s="2"/>
      <c r="NDD8" s="2"/>
      <c r="NDE8" s="2"/>
      <c r="NDF8" s="2"/>
      <c r="NDG8" s="2"/>
      <c r="NDH8" s="2"/>
      <c r="NDI8" s="2"/>
      <c r="NDJ8" s="2"/>
      <c r="NDK8" s="2"/>
      <c r="NDL8" s="2"/>
      <c r="NDM8" s="2"/>
      <c r="NDN8" s="2"/>
      <c r="NDO8" s="2"/>
      <c r="NDP8" s="2"/>
      <c r="NDQ8" s="2"/>
      <c r="NDR8" s="2"/>
      <c r="NDS8" s="2"/>
      <c r="NDT8" s="2"/>
      <c r="NDU8" s="2"/>
      <c r="NDV8" s="2"/>
      <c r="NDW8" s="2"/>
      <c r="NDX8" s="2"/>
      <c r="NDY8" s="2"/>
      <c r="NDZ8" s="2"/>
      <c r="NEA8" s="2"/>
      <c r="NEB8" s="2"/>
      <c r="NEC8" s="2"/>
      <c r="NED8" s="2"/>
      <c r="NEE8" s="2"/>
      <c r="NEF8" s="2"/>
      <c r="NEG8" s="2"/>
      <c r="NEH8" s="2"/>
      <c r="NEI8" s="2"/>
      <c r="NEJ8" s="2"/>
      <c r="NEK8" s="2"/>
      <c r="NEL8" s="2"/>
      <c r="NEM8" s="2"/>
      <c r="NEN8" s="2"/>
      <c r="NEO8" s="2"/>
      <c r="NEP8" s="2"/>
      <c r="NEQ8" s="2"/>
      <c r="NER8" s="2"/>
      <c r="NES8" s="2"/>
      <c r="NET8" s="2"/>
      <c r="NEU8" s="2"/>
      <c r="NEV8" s="2"/>
      <c r="NEW8" s="2"/>
      <c r="NEX8" s="2"/>
      <c r="NEY8" s="2"/>
      <c r="NEZ8" s="2"/>
      <c r="NFA8" s="2"/>
      <c r="NFB8" s="2"/>
      <c r="NFC8" s="2"/>
      <c r="NFD8" s="2"/>
      <c r="NFE8" s="2"/>
      <c r="NFF8" s="2"/>
      <c r="NFG8" s="2"/>
      <c r="NFH8" s="2"/>
      <c r="NFI8" s="2"/>
      <c r="NFJ8" s="2"/>
      <c r="NFK8" s="2"/>
      <c r="NFL8" s="2"/>
      <c r="NFM8" s="2"/>
      <c r="NFN8" s="2"/>
      <c r="NFO8" s="2"/>
      <c r="NFP8" s="2"/>
      <c r="NFQ8" s="2"/>
      <c r="NFR8" s="2"/>
      <c r="NFS8" s="2"/>
      <c r="NFT8" s="2"/>
      <c r="NFU8" s="2"/>
      <c r="NFV8" s="2"/>
      <c r="NFW8" s="2"/>
      <c r="NFX8" s="2"/>
      <c r="NFY8" s="2"/>
      <c r="NFZ8" s="2"/>
      <c r="NGA8" s="2"/>
      <c r="NGB8" s="2"/>
      <c r="NGC8" s="2"/>
      <c r="NGD8" s="2"/>
      <c r="NGE8" s="2"/>
      <c r="NGF8" s="2"/>
      <c r="NGG8" s="2"/>
      <c r="NGH8" s="2"/>
      <c r="NGI8" s="2"/>
      <c r="NGJ8" s="2"/>
      <c r="NGK8" s="2"/>
      <c r="NGL8" s="2"/>
      <c r="NGM8" s="2"/>
      <c r="NGN8" s="2"/>
      <c r="NGO8" s="2"/>
      <c r="NGP8" s="2"/>
      <c r="NGQ8" s="2"/>
      <c r="NGR8" s="2"/>
      <c r="NGS8" s="2"/>
      <c r="NGT8" s="2"/>
      <c r="NGU8" s="2"/>
      <c r="NGV8" s="2"/>
      <c r="NGW8" s="2"/>
      <c r="NGX8" s="2"/>
      <c r="NGY8" s="2"/>
      <c r="NGZ8" s="2"/>
      <c r="NHA8" s="2"/>
      <c r="NHB8" s="2"/>
      <c r="NHC8" s="2"/>
      <c r="NHD8" s="2"/>
      <c r="NHE8" s="2"/>
      <c r="NHF8" s="2"/>
      <c r="NHG8" s="2"/>
      <c r="NHH8" s="2"/>
      <c r="NHI8" s="2"/>
      <c r="NHJ8" s="2"/>
      <c r="NHK8" s="2"/>
      <c r="NHL8" s="2"/>
      <c r="NHM8" s="2"/>
      <c r="NHN8" s="2"/>
      <c r="NHO8" s="2"/>
      <c r="NHP8" s="2"/>
      <c r="NHQ8" s="2"/>
      <c r="NHR8" s="2"/>
      <c r="NHS8" s="2"/>
      <c r="NHT8" s="2"/>
      <c r="NHU8" s="2"/>
      <c r="NHV8" s="2"/>
      <c r="NHW8" s="2"/>
      <c r="NHX8" s="2"/>
      <c r="NHY8" s="2"/>
      <c r="NHZ8" s="2"/>
      <c r="NIA8" s="2"/>
      <c r="NIB8" s="2"/>
      <c r="NIC8" s="2"/>
      <c r="NID8" s="2"/>
      <c r="NIE8" s="2"/>
      <c r="NIF8" s="2"/>
      <c r="NIG8" s="2"/>
      <c r="NIH8" s="2"/>
      <c r="NII8" s="2"/>
      <c r="NIJ8" s="2"/>
      <c r="NIK8" s="2"/>
      <c r="NIL8" s="2"/>
      <c r="NIM8" s="2"/>
      <c r="NIN8" s="2"/>
      <c r="NIO8" s="2"/>
      <c r="NIP8" s="2"/>
      <c r="NIQ8" s="2"/>
      <c r="NIR8" s="2"/>
      <c r="NIS8" s="2"/>
      <c r="NIT8" s="2"/>
      <c r="NIU8" s="2"/>
      <c r="NIV8" s="2"/>
      <c r="NIW8" s="2"/>
      <c r="NIX8" s="2"/>
      <c r="NIY8" s="2"/>
      <c r="NIZ8" s="2"/>
      <c r="NJA8" s="2"/>
      <c r="NJB8" s="2"/>
      <c r="NJC8" s="2"/>
      <c r="NJD8" s="2"/>
      <c r="NJE8" s="2"/>
      <c r="NJF8" s="2"/>
      <c r="NJG8" s="2"/>
      <c r="NJH8" s="2"/>
      <c r="NJI8" s="2"/>
      <c r="NJJ8" s="2"/>
      <c r="NJK8" s="2"/>
      <c r="NJL8" s="2"/>
      <c r="NJM8" s="2"/>
      <c r="NJN8" s="2"/>
      <c r="NJO8" s="2"/>
      <c r="NJP8" s="2"/>
      <c r="NJQ8" s="2"/>
      <c r="NJR8" s="2"/>
      <c r="NJS8" s="2"/>
      <c r="NJT8" s="2"/>
      <c r="NJU8" s="2"/>
      <c r="NJV8" s="2"/>
      <c r="NJW8" s="2"/>
      <c r="NJX8" s="2"/>
      <c r="NJY8" s="2"/>
      <c r="NJZ8" s="2"/>
      <c r="NKA8" s="2"/>
      <c r="NKB8" s="2"/>
      <c r="NKC8" s="2"/>
      <c r="NKD8" s="2"/>
      <c r="NKE8" s="2"/>
      <c r="NKF8" s="2"/>
      <c r="NKG8" s="2"/>
      <c r="NKH8" s="2"/>
      <c r="NKI8" s="2"/>
      <c r="NKJ8" s="2"/>
      <c r="NKK8" s="2"/>
      <c r="NKL8" s="2"/>
      <c r="NKM8" s="2"/>
      <c r="NKN8" s="2"/>
      <c r="NKO8" s="2"/>
      <c r="NKP8" s="2"/>
      <c r="NKQ8" s="2"/>
      <c r="NKR8" s="2"/>
      <c r="NKS8" s="2"/>
      <c r="NKT8" s="2"/>
      <c r="NKU8" s="2"/>
      <c r="NKV8" s="2"/>
      <c r="NKW8" s="2"/>
      <c r="NKX8" s="2"/>
      <c r="NKY8" s="2"/>
      <c r="NKZ8" s="2"/>
      <c r="NLA8" s="2"/>
      <c r="NLB8" s="2"/>
      <c r="NLC8" s="2"/>
      <c r="NLD8" s="2"/>
      <c r="NLE8" s="2"/>
      <c r="NLF8" s="2"/>
      <c r="NLG8" s="2"/>
      <c r="NLH8" s="2"/>
      <c r="NLI8" s="2"/>
      <c r="NLJ8" s="2"/>
      <c r="NLK8" s="2"/>
      <c r="NLL8" s="2"/>
      <c r="NLM8" s="2"/>
      <c r="NLN8" s="2"/>
      <c r="NLO8" s="2"/>
      <c r="NLP8" s="2"/>
      <c r="NLQ8" s="2"/>
      <c r="NLR8" s="2"/>
      <c r="NLS8" s="2"/>
      <c r="NLT8" s="2"/>
      <c r="NLU8" s="2"/>
      <c r="NLV8" s="2"/>
      <c r="NLW8" s="2"/>
      <c r="NLX8" s="2"/>
      <c r="NLY8" s="2"/>
      <c r="NLZ8" s="2"/>
      <c r="NMA8" s="2"/>
      <c r="NMB8" s="2"/>
      <c r="NMC8" s="2"/>
      <c r="NMD8" s="2"/>
      <c r="NME8" s="2"/>
      <c r="NMF8" s="2"/>
      <c r="NMG8" s="2"/>
      <c r="NMH8" s="2"/>
      <c r="NMI8" s="2"/>
      <c r="NMJ8" s="2"/>
      <c r="NMK8" s="2"/>
      <c r="NML8" s="2"/>
      <c r="NMM8" s="2"/>
      <c r="NMN8" s="2"/>
      <c r="NMO8" s="2"/>
      <c r="NMP8" s="2"/>
      <c r="NMQ8" s="2"/>
      <c r="NMR8" s="2"/>
      <c r="NMS8" s="2"/>
      <c r="NMT8" s="2"/>
      <c r="NMU8" s="2"/>
      <c r="NMV8" s="2"/>
      <c r="NMW8" s="2"/>
      <c r="NMX8" s="2"/>
      <c r="NMY8" s="2"/>
      <c r="NMZ8" s="2"/>
      <c r="NNA8" s="2"/>
      <c r="NNB8" s="2"/>
      <c r="NNC8" s="2"/>
      <c r="NND8" s="2"/>
      <c r="NNE8" s="2"/>
      <c r="NNF8" s="2"/>
      <c r="NNG8" s="2"/>
      <c r="NNH8" s="2"/>
      <c r="NNI8" s="2"/>
      <c r="NNJ8" s="2"/>
      <c r="NNK8" s="2"/>
      <c r="NNL8" s="2"/>
      <c r="NNM8" s="2"/>
      <c r="NNN8" s="2"/>
      <c r="NNO8" s="2"/>
      <c r="NNP8" s="2"/>
      <c r="NNQ8" s="2"/>
      <c r="NNR8" s="2"/>
      <c r="NNS8" s="2"/>
      <c r="NNT8" s="2"/>
      <c r="NNU8" s="2"/>
      <c r="NNV8" s="2"/>
      <c r="NNW8" s="2"/>
      <c r="NNX8" s="2"/>
      <c r="NNY8" s="2"/>
      <c r="NNZ8" s="2"/>
      <c r="NOA8" s="2"/>
      <c r="NOB8" s="2"/>
      <c r="NOC8" s="2"/>
      <c r="NOD8" s="2"/>
      <c r="NOE8" s="2"/>
      <c r="NOF8" s="2"/>
      <c r="NOG8" s="2"/>
      <c r="NOH8" s="2"/>
      <c r="NOI8" s="2"/>
      <c r="NOJ8" s="2"/>
      <c r="NOK8" s="2"/>
      <c r="NOL8" s="2"/>
      <c r="NOM8" s="2"/>
      <c r="NON8" s="2"/>
      <c r="NOO8" s="2"/>
      <c r="NOP8" s="2"/>
      <c r="NOQ8" s="2"/>
      <c r="NOR8" s="2"/>
      <c r="NOS8" s="2"/>
      <c r="NOT8" s="2"/>
      <c r="NOU8" s="2"/>
      <c r="NOV8" s="2"/>
      <c r="NOW8" s="2"/>
      <c r="NOX8" s="2"/>
      <c r="NOY8" s="2"/>
      <c r="NOZ8" s="2"/>
      <c r="NPA8" s="2"/>
      <c r="NPB8" s="2"/>
      <c r="NPC8" s="2"/>
      <c r="NPD8" s="2"/>
      <c r="NPE8" s="2"/>
      <c r="NPF8" s="2"/>
      <c r="NPG8" s="2"/>
      <c r="NPH8" s="2"/>
      <c r="NPI8" s="2"/>
      <c r="NPJ8" s="2"/>
      <c r="NPK8" s="2"/>
      <c r="NPL8" s="2"/>
      <c r="NPM8" s="2"/>
      <c r="NPN8" s="2"/>
      <c r="NPO8" s="2"/>
      <c r="NPP8" s="2"/>
      <c r="NPQ8" s="2"/>
      <c r="NPR8" s="2"/>
      <c r="NPS8" s="2"/>
      <c r="NPT8" s="2"/>
      <c r="NPU8" s="2"/>
      <c r="NPV8" s="2"/>
      <c r="NPW8" s="2"/>
      <c r="NPX8" s="2"/>
      <c r="NPY8" s="2"/>
      <c r="NPZ8" s="2"/>
      <c r="NQA8" s="2"/>
      <c r="NQB8" s="2"/>
      <c r="NQC8" s="2"/>
      <c r="NQD8" s="2"/>
      <c r="NQE8" s="2"/>
      <c r="NQF8" s="2"/>
      <c r="NQG8" s="2"/>
      <c r="NQH8" s="2"/>
      <c r="NQI8" s="2"/>
      <c r="NQJ8" s="2"/>
      <c r="NQK8" s="2"/>
      <c r="NQL8" s="2"/>
      <c r="NQM8" s="2"/>
      <c r="NQN8" s="2"/>
      <c r="NQO8" s="2"/>
      <c r="NQP8" s="2"/>
      <c r="NQQ8" s="2"/>
      <c r="NQR8" s="2"/>
      <c r="NQS8" s="2"/>
      <c r="NQT8" s="2"/>
      <c r="NQU8" s="2"/>
      <c r="NQV8" s="2"/>
      <c r="NQW8" s="2"/>
      <c r="NQX8" s="2"/>
      <c r="NQY8" s="2"/>
      <c r="NQZ8" s="2"/>
      <c r="NRA8" s="2"/>
      <c r="NRB8" s="2"/>
      <c r="NRC8" s="2"/>
      <c r="NRD8" s="2"/>
      <c r="NRE8" s="2"/>
      <c r="NRF8" s="2"/>
      <c r="NRG8" s="2"/>
      <c r="NRH8" s="2"/>
      <c r="NRI8" s="2"/>
      <c r="NRJ8" s="2"/>
      <c r="NRK8" s="2"/>
      <c r="NRL8" s="2"/>
      <c r="NRM8" s="2"/>
      <c r="NRN8" s="2"/>
      <c r="NRO8" s="2"/>
      <c r="NRP8" s="2"/>
      <c r="NRQ8" s="2"/>
      <c r="NRR8" s="2"/>
      <c r="NRS8" s="2"/>
      <c r="NRT8" s="2"/>
      <c r="NRU8" s="2"/>
      <c r="NRV8" s="2"/>
      <c r="NRW8" s="2"/>
      <c r="NRX8" s="2"/>
      <c r="NRY8" s="2"/>
      <c r="NRZ8" s="2"/>
      <c r="NSA8" s="2"/>
      <c r="NSB8" s="2"/>
      <c r="NSC8" s="2"/>
      <c r="NSD8" s="2"/>
      <c r="NSE8" s="2"/>
      <c r="NSF8" s="2"/>
      <c r="NSG8" s="2"/>
      <c r="NSH8" s="2"/>
      <c r="NSI8" s="2"/>
      <c r="NSJ8" s="2"/>
      <c r="NSK8" s="2"/>
      <c r="NSL8" s="2"/>
      <c r="NSM8" s="2"/>
      <c r="NSN8" s="2"/>
      <c r="NSO8" s="2"/>
      <c r="NSP8" s="2"/>
      <c r="NSQ8" s="2"/>
      <c r="NSR8" s="2"/>
      <c r="NSS8" s="2"/>
      <c r="NST8" s="2"/>
      <c r="NSU8" s="2"/>
      <c r="NSV8" s="2"/>
      <c r="NSW8" s="2"/>
      <c r="NSX8" s="2"/>
      <c r="NSY8" s="2"/>
      <c r="NSZ8" s="2"/>
      <c r="NTA8" s="2"/>
      <c r="NTB8" s="2"/>
      <c r="NTC8" s="2"/>
      <c r="NTD8" s="2"/>
      <c r="NTE8" s="2"/>
      <c r="NTF8" s="2"/>
      <c r="NTG8" s="2"/>
      <c r="NTH8" s="2"/>
      <c r="NTI8" s="2"/>
      <c r="NTJ8" s="2"/>
      <c r="NTK8" s="2"/>
      <c r="NTL8" s="2"/>
      <c r="NTM8" s="2"/>
      <c r="NTN8" s="2"/>
      <c r="NTO8" s="2"/>
      <c r="NTP8" s="2"/>
      <c r="NTQ8" s="2"/>
      <c r="NTR8" s="2"/>
      <c r="NTS8" s="2"/>
      <c r="NTT8" s="2"/>
      <c r="NTU8" s="2"/>
      <c r="NTV8" s="2"/>
      <c r="NTW8" s="2"/>
      <c r="NTX8" s="2"/>
      <c r="NTY8" s="2"/>
      <c r="NTZ8" s="2"/>
      <c r="NUA8" s="2"/>
      <c r="NUB8" s="2"/>
      <c r="NUC8" s="2"/>
      <c r="NUD8" s="2"/>
      <c r="NUE8" s="2"/>
      <c r="NUF8" s="2"/>
      <c r="NUG8" s="2"/>
      <c r="NUH8" s="2"/>
      <c r="NUI8" s="2"/>
      <c r="NUJ8" s="2"/>
      <c r="NUK8" s="2"/>
      <c r="NUL8" s="2"/>
      <c r="NUM8" s="2"/>
      <c r="NUN8" s="2"/>
      <c r="NUO8" s="2"/>
      <c r="NUP8" s="2"/>
      <c r="NUQ8" s="2"/>
      <c r="NUR8" s="2"/>
      <c r="NUS8" s="2"/>
      <c r="NUT8" s="2"/>
      <c r="NUU8" s="2"/>
      <c r="NUV8" s="2"/>
      <c r="NUW8" s="2"/>
      <c r="NUX8" s="2"/>
      <c r="NUY8" s="2"/>
      <c r="NUZ8" s="2"/>
      <c r="NVA8" s="2"/>
      <c r="NVB8" s="2"/>
      <c r="NVC8" s="2"/>
      <c r="NVD8" s="2"/>
      <c r="NVE8" s="2"/>
      <c r="NVF8" s="2"/>
      <c r="NVG8" s="2"/>
      <c r="NVH8" s="2"/>
      <c r="NVI8" s="2"/>
      <c r="NVJ8" s="2"/>
      <c r="NVK8" s="2"/>
      <c r="NVL8" s="2"/>
      <c r="NVM8" s="2"/>
      <c r="NVN8" s="2"/>
      <c r="NVO8" s="2"/>
      <c r="NVP8" s="2"/>
      <c r="NVQ8" s="2"/>
      <c r="NVR8" s="2"/>
      <c r="NVS8" s="2"/>
      <c r="NVT8" s="2"/>
      <c r="NVU8" s="2"/>
      <c r="NVV8" s="2"/>
      <c r="NVW8" s="2"/>
      <c r="NVX8" s="2"/>
      <c r="NVY8" s="2"/>
      <c r="NVZ8" s="2"/>
      <c r="NWA8" s="2"/>
      <c r="NWB8" s="2"/>
      <c r="NWC8" s="2"/>
      <c r="NWD8" s="2"/>
      <c r="NWE8" s="2"/>
      <c r="NWF8" s="2"/>
      <c r="NWG8" s="2"/>
      <c r="NWH8" s="2"/>
      <c r="NWI8" s="2"/>
      <c r="NWJ8" s="2"/>
      <c r="NWK8" s="2"/>
      <c r="NWL8" s="2"/>
      <c r="NWM8" s="2"/>
      <c r="NWN8" s="2"/>
      <c r="NWO8" s="2"/>
      <c r="NWP8" s="2"/>
      <c r="NWQ8" s="2"/>
      <c r="NWR8" s="2"/>
      <c r="NWS8" s="2"/>
      <c r="NWT8" s="2"/>
      <c r="NWU8" s="2"/>
      <c r="NWV8" s="2"/>
      <c r="NWW8" s="2"/>
      <c r="NWX8" s="2"/>
      <c r="NWY8" s="2"/>
      <c r="NWZ8" s="2"/>
      <c r="NXA8" s="2"/>
      <c r="NXB8" s="2"/>
      <c r="NXC8" s="2"/>
      <c r="NXD8" s="2"/>
      <c r="NXE8" s="2"/>
      <c r="NXF8" s="2"/>
      <c r="NXG8" s="2"/>
      <c r="NXH8" s="2"/>
      <c r="NXI8" s="2"/>
      <c r="NXJ8" s="2"/>
      <c r="NXK8" s="2"/>
      <c r="NXL8" s="2"/>
      <c r="NXM8" s="2"/>
      <c r="NXN8" s="2"/>
      <c r="NXO8" s="2"/>
      <c r="NXP8" s="2"/>
      <c r="NXQ8" s="2"/>
      <c r="NXR8" s="2"/>
      <c r="NXS8" s="2"/>
      <c r="NXT8" s="2"/>
      <c r="NXU8" s="2"/>
      <c r="NXV8" s="2"/>
      <c r="NXW8" s="2"/>
      <c r="NXX8" s="2"/>
      <c r="NXY8" s="2"/>
      <c r="NXZ8" s="2"/>
      <c r="NYA8" s="2"/>
      <c r="NYB8" s="2"/>
      <c r="NYC8" s="2"/>
      <c r="NYD8" s="2"/>
      <c r="NYE8" s="2"/>
      <c r="NYF8" s="2"/>
      <c r="NYG8" s="2"/>
      <c r="NYH8" s="2"/>
      <c r="NYI8" s="2"/>
      <c r="NYJ8" s="2"/>
      <c r="NYK8" s="2"/>
      <c r="NYL8" s="2"/>
      <c r="NYM8" s="2"/>
      <c r="NYN8" s="2"/>
      <c r="NYO8" s="2"/>
      <c r="NYP8" s="2"/>
      <c r="NYQ8" s="2"/>
      <c r="NYR8" s="2"/>
      <c r="NYS8" s="2"/>
      <c r="NYT8" s="2"/>
      <c r="NYU8" s="2"/>
      <c r="NYV8" s="2"/>
      <c r="NYW8" s="2"/>
      <c r="NYX8" s="2"/>
      <c r="NYY8" s="2"/>
      <c r="NYZ8" s="2"/>
      <c r="NZA8" s="2"/>
      <c r="NZB8" s="2"/>
      <c r="NZC8" s="2"/>
      <c r="NZD8" s="2"/>
      <c r="NZE8" s="2"/>
      <c r="NZF8" s="2"/>
      <c r="NZG8" s="2"/>
      <c r="NZH8" s="2"/>
      <c r="NZI8" s="2"/>
      <c r="NZJ8" s="2"/>
      <c r="NZK8" s="2"/>
      <c r="NZL8" s="2"/>
      <c r="NZM8" s="2"/>
      <c r="NZN8" s="2"/>
      <c r="NZO8" s="2"/>
      <c r="NZP8" s="2"/>
      <c r="NZQ8" s="2"/>
      <c r="NZR8" s="2"/>
      <c r="NZS8" s="2"/>
      <c r="NZT8" s="2"/>
      <c r="NZU8" s="2"/>
      <c r="NZV8" s="2"/>
      <c r="NZW8" s="2"/>
      <c r="NZX8" s="2"/>
      <c r="NZY8" s="2"/>
      <c r="NZZ8" s="2"/>
      <c r="OAA8" s="2"/>
      <c r="OAB8" s="2"/>
      <c r="OAC8" s="2"/>
      <c r="OAD8" s="2"/>
      <c r="OAE8" s="2"/>
      <c r="OAF8" s="2"/>
      <c r="OAG8" s="2"/>
      <c r="OAH8" s="2"/>
      <c r="OAI8" s="2"/>
      <c r="OAJ8" s="2"/>
      <c r="OAK8" s="2"/>
      <c r="OAL8" s="2"/>
      <c r="OAM8" s="2"/>
      <c r="OAN8" s="2"/>
      <c r="OAO8" s="2"/>
      <c r="OAP8" s="2"/>
      <c r="OAQ8" s="2"/>
      <c r="OAR8" s="2"/>
      <c r="OAS8" s="2"/>
      <c r="OAT8" s="2"/>
      <c r="OAU8" s="2"/>
      <c r="OAV8" s="2"/>
      <c r="OAW8" s="2"/>
      <c r="OAX8" s="2"/>
      <c r="OAY8" s="2"/>
      <c r="OAZ8" s="2"/>
      <c r="OBA8" s="2"/>
      <c r="OBB8" s="2"/>
      <c r="OBC8" s="2"/>
      <c r="OBD8" s="2"/>
      <c r="OBE8" s="2"/>
      <c r="OBF8" s="2"/>
      <c r="OBG8" s="2"/>
      <c r="OBH8" s="2"/>
      <c r="OBI8" s="2"/>
      <c r="OBJ8" s="2"/>
      <c r="OBK8" s="2"/>
      <c r="OBL8" s="2"/>
      <c r="OBM8" s="2"/>
      <c r="OBN8" s="2"/>
      <c r="OBO8" s="2"/>
      <c r="OBP8" s="2"/>
      <c r="OBQ8" s="2"/>
      <c r="OBR8" s="2"/>
      <c r="OBS8" s="2"/>
      <c r="OBT8" s="2"/>
      <c r="OBU8" s="2"/>
      <c r="OBV8" s="2"/>
      <c r="OBW8" s="2"/>
      <c r="OBX8" s="2"/>
      <c r="OBY8" s="2"/>
      <c r="OBZ8" s="2"/>
      <c r="OCA8" s="2"/>
      <c r="OCB8" s="2"/>
      <c r="OCC8" s="2"/>
      <c r="OCD8" s="2"/>
      <c r="OCE8" s="2"/>
      <c r="OCF8" s="2"/>
      <c r="OCG8" s="2"/>
      <c r="OCH8" s="2"/>
      <c r="OCI8" s="2"/>
      <c r="OCJ8" s="2"/>
      <c r="OCK8" s="2"/>
      <c r="OCL8" s="2"/>
      <c r="OCM8" s="2"/>
      <c r="OCN8" s="2"/>
      <c r="OCO8" s="2"/>
      <c r="OCP8" s="2"/>
      <c r="OCQ8" s="2"/>
      <c r="OCR8" s="2"/>
      <c r="OCS8" s="2"/>
      <c r="OCT8" s="2"/>
      <c r="OCU8" s="2"/>
      <c r="OCV8" s="2"/>
      <c r="OCW8" s="2"/>
      <c r="OCX8" s="2"/>
      <c r="OCY8" s="2"/>
      <c r="OCZ8" s="2"/>
      <c r="ODA8" s="2"/>
      <c r="ODB8" s="2"/>
      <c r="ODC8" s="2"/>
      <c r="ODD8" s="2"/>
      <c r="ODE8" s="2"/>
      <c r="ODF8" s="2"/>
      <c r="ODG8" s="2"/>
      <c r="ODH8" s="2"/>
      <c r="ODI8" s="2"/>
      <c r="ODJ8" s="2"/>
      <c r="ODK8" s="2"/>
      <c r="ODL8" s="2"/>
      <c r="ODM8" s="2"/>
      <c r="ODN8" s="2"/>
      <c r="ODO8" s="2"/>
      <c r="ODP8" s="2"/>
      <c r="ODQ8" s="2"/>
      <c r="ODR8" s="2"/>
      <c r="ODS8" s="2"/>
      <c r="ODT8" s="2"/>
      <c r="ODU8" s="2"/>
      <c r="ODV8" s="2"/>
      <c r="ODW8" s="2"/>
      <c r="ODX8" s="2"/>
      <c r="ODY8" s="2"/>
      <c r="ODZ8" s="2"/>
      <c r="OEA8" s="2"/>
      <c r="OEB8" s="2"/>
      <c r="OEC8" s="2"/>
      <c r="OED8" s="2"/>
      <c r="OEE8" s="2"/>
      <c r="OEF8" s="2"/>
      <c r="OEG8" s="2"/>
      <c r="OEH8" s="2"/>
      <c r="OEI8" s="2"/>
      <c r="OEJ8" s="2"/>
      <c r="OEK8" s="2"/>
      <c r="OEL8" s="2"/>
      <c r="OEM8" s="2"/>
      <c r="OEN8" s="2"/>
      <c r="OEO8" s="2"/>
      <c r="OEP8" s="2"/>
      <c r="OEQ8" s="2"/>
      <c r="OER8" s="2"/>
      <c r="OES8" s="2"/>
      <c r="OET8" s="2"/>
      <c r="OEU8" s="2"/>
      <c r="OEV8" s="2"/>
      <c r="OEW8" s="2"/>
      <c r="OEX8" s="2"/>
      <c r="OEY8" s="2"/>
      <c r="OEZ8" s="2"/>
      <c r="OFA8" s="2"/>
      <c r="OFB8" s="2"/>
      <c r="OFC8" s="2"/>
      <c r="OFD8" s="2"/>
      <c r="OFE8" s="2"/>
      <c r="OFF8" s="2"/>
      <c r="OFG8" s="2"/>
      <c r="OFH8" s="2"/>
      <c r="OFI8" s="2"/>
      <c r="OFJ8" s="2"/>
      <c r="OFK8" s="2"/>
      <c r="OFL8" s="2"/>
      <c r="OFM8" s="2"/>
      <c r="OFN8" s="2"/>
      <c r="OFO8" s="2"/>
      <c r="OFP8" s="2"/>
      <c r="OFQ8" s="2"/>
      <c r="OFR8" s="2"/>
      <c r="OFS8" s="2"/>
      <c r="OFT8" s="2"/>
      <c r="OFU8" s="2"/>
      <c r="OFV8" s="2"/>
      <c r="OFW8" s="2"/>
      <c r="OFX8" s="2"/>
      <c r="OFY8" s="2"/>
      <c r="OFZ8" s="2"/>
      <c r="OGA8" s="2"/>
      <c r="OGB8" s="2"/>
      <c r="OGC8" s="2"/>
      <c r="OGD8" s="2"/>
      <c r="OGE8" s="2"/>
      <c r="OGF8" s="2"/>
      <c r="OGG8" s="2"/>
      <c r="OGH8" s="2"/>
      <c r="OGI8" s="2"/>
      <c r="OGJ8" s="2"/>
      <c r="OGK8" s="2"/>
      <c r="OGL8" s="2"/>
      <c r="OGM8" s="2"/>
      <c r="OGN8" s="2"/>
      <c r="OGO8" s="2"/>
      <c r="OGP8" s="2"/>
      <c r="OGQ8" s="2"/>
      <c r="OGR8" s="2"/>
      <c r="OGS8" s="2"/>
      <c r="OGT8" s="2"/>
      <c r="OGU8" s="2"/>
      <c r="OGV8" s="2"/>
      <c r="OGW8" s="2"/>
      <c r="OGX8" s="2"/>
      <c r="OGY8" s="2"/>
      <c r="OGZ8" s="2"/>
      <c r="OHA8" s="2"/>
      <c r="OHB8" s="2"/>
      <c r="OHC8" s="2"/>
      <c r="OHD8" s="2"/>
      <c r="OHE8" s="2"/>
      <c r="OHF8" s="2"/>
      <c r="OHG8" s="2"/>
      <c r="OHH8" s="2"/>
      <c r="OHI8" s="2"/>
      <c r="OHJ8" s="2"/>
      <c r="OHK8" s="2"/>
      <c r="OHL8" s="2"/>
      <c r="OHM8" s="2"/>
      <c r="OHN8" s="2"/>
      <c r="OHO8" s="2"/>
      <c r="OHP8" s="2"/>
      <c r="OHQ8" s="2"/>
      <c r="OHR8" s="2"/>
      <c r="OHS8" s="2"/>
      <c r="OHT8" s="2"/>
      <c r="OHU8" s="2"/>
      <c r="OHV8" s="2"/>
      <c r="OHW8" s="2"/>
      <c r="OHX8" s="2"/>
      <c r="OHY8" s="2"/>
      <c r="OHZ8" s="2"/>
      <c r="OIA8" s="2"/>
      <c r="OIB8" s="2"/>
      <c r="OIC8" s="2"/>
      <c r="OID8" s="2"/>
      <c r="OIE8" s="2"/>
      <c r="OIF8" s="2"/>
      <c r="OIG8" s="2"/>
      <c r="OIH8" s="2"/>
      <c r="OII8" s="2"/>
      <c r="OIJ8" s="2"/>
      <c r="OIK8" s="2"/>
      <c r="OIL8" s="2"/>
      <c r="OIM8" s="2"/>
      <c r="OIN8" s="2"/>
      <c r="OIO8" s="2"/>
      <c r="OIP8" s="2"/>
      <c r="OIQ8" s="2"/>
      <c r="OIR8" s="2"/>
      <c r="OIS8" s="2"/>
      <c r="OIT8" s="2"/>
      <c r="OIU8" s="2"/>
      <c r="OIV8" s="2"/>
      <c r="OIW8" s="2"/>
      <c r="OIX8" s="2"/>
      <c r="OIY8" s="2"/>
      <c r="OIZ8" s="2"/>
      <c r="OJA8" s="2"/>
      <c r="OJB8" s="2"/>
      <c r="OJC8" s="2"/>
      <c r="OJD8" s="2"/>
      <c r="OJE8" s="2"/>
      <c r="OJF8" s="2"/>
      <c r="OJG8" s="2"/>
      <c r="OJH8" s="2"/>
      <c r="OJI8" s="2"/>
      <c r="OJJ8" s="2"/>
      <c r="OJK8" s="2"/>
      <c r="OJL8" s="2"/>
      <c r="OJM8" s="2"/>
      <c r="OJN8" s="2"/>
      <c r="OJO8" s="2"/>
      <c r="OJP8" s="2"/>
      <c r="OJQ8" s="2"/>
      <c r="OJR8" s="2"/>
      <c r="OJS8" s="2"/>
      <c r="OJT8" s="2"/>
      <c r="OJU8" s="2"/>
      <c r="OJV8" s="2"/>
      <c r="OJW8" s="2"/>
      <c r="OJX8" s="2"/>
      <c r="OJY8" s="2"/>
      <c r="OJZ8" s="2"/>
      <c r="OKA8" s="2"/>
      <c r="OKB8" s="2"/>
      <c r="OKC8" s="2"/>
      <c r="OKD8" s="2"/>
      <c r="OKE8" s="2"/>
      <c r="OKF8" s="2"/>
      <c r="OKG8" s="2"/>
      <c r="OKH8" s="2"/>
      <c r="OKI8" s="2"/>
      <c r="OKJ8" s="2"/>
      <c r="OKK8" s="2"/>
      <c r="OKL8" s="2"/>
      <c r="OKM8" s="2"/>
      <c r="OKN8" s="2"/>
      <c r="OKO8" s="2"/>
      <c r="OKP8" s="2"/>
      <c r="OKQ8" s="2"/>
      <c r="OKR8" s="2"/>
      <c r="OKS8" s="2"/>
      <c r="OKT8" s="2"/>
      <c r="OKU8" s="2"/>
      <c r="OKV8" s="2"/>
      <c r="OKW8" s="2"/>
      <c r="OKX8" s="2"/>
      <c r="OKY8" s="2"/>
      <c r="OKZ8" s="2"/>
      <c r="OLA8" s="2"/>
      <c r="OLB8" s="2"/>
      <c r="OLC8" s="2"/>
      <c r="OLD8" s="2"/>
      <c r="OLE8" s="2"/>
      <c r="OLF8" s="2"/>
      <c r="OLG8" s="2"/>
      <c r="OLH8" s="2"/>
      <c r="OLI8" s="2"/>
      <c r="OLJ8" s="2"/>
      <c r="OLK8" s="2"/>
      <c r="OLL8" s="2"/>
      <c r="OLM8" s="2"/>
      <c r="OLN8" s="2"/>
      <c r="OLO8" s="2"/>
      <c r="OLP8" s="2"/>
      <c r="OLQ8" s="2"/>
      <c r="OLR8" s="2"/>
      <c r="OLS8" s="2"/>
      <c r="OLT8" s="2"/>
      <c r="OLU8" s="2"/>
      <c r="OLV8" s="2"/>
      <c r="OLW8" s="2"/>
      <c r="OLX8" s="2"/>
      <c r="OLY8" s="2"/>
      <c r="OLZ8" s="2"/>
      <c r="OMA8" s="2"/>
      <c r="OMB8" s="2"/>
      <c r="OMC8" s="2"/>
      <c r="OMD8" s="2"/>
      <c r="OME8" s="2"/>
      <c r="OMF8" s="2"/>
      <c r="OMG8" s="2"/>
      <c r="OMH8" s="2"/>
      <c r="OMI8" s="2"/>
      <c r="OMJ8" s="2"/>
      <c r="OMK8" s="2"/>
      <c r="OML8" s="2"/>
      <c r="OMM8" s="2"/>
      <c r="OMN8" s="2"/>
      <c r="OMO8" s="2"/>
      <c r="OMP8" s="2"/>
      <c r="OMQ8" s="2"/>
      <c r="OMR8" s="2"/>
      <c r="OMS8" s="2"/>
      <c r="OMT8" s="2"/>
      <c r="OMU8" s="2"/>
      <c r="OMV8" s="2"/>
      <c r="OMW8" s="2"/>
      <c r="OMX8" s="2"/>
      <c r="OMY8" s="2"/>
      <c r="OMZ8" s="2"/>
      <c r="ONA8" s="2"/>
      <c r="ONB8" s="2"/>
      <c r="ONC8" s="2"/>
      <c r="OND8" s="2"/>
      <c r="ONE8" s="2"/>
      <c r="ONF8" s="2"/>
      <c r="ONG8" s="2"/>
      <c r="ONH8" s="2"/>
      <c r="ONI8" s="2"/>
      <c r="ONJ8" s="2"/>
      <c r="ONK8" s="2"/>
      <c r="ONL8" s="2"/>
      <c r="ONM8" s="2"/>
      <c r="ONN8" s="2"/>
      <c r="ONO8" s="2"/>
      <c r="ONP8" s="2"/>
      <c r="ONQ8" s="2"/>
      <c r="ONR8" s="2"/>
      <c r="ONS8" s="2"/>
      <c r="ONT8" s="2"/>
      <c r="ONU8" s="2"/>
      <c r="ONV8" s="2"/>
      <c r="ONW8" s="2"/>
      <c r="ONX8" s="2"/>
      <c r="ONY8" s="2"/>
      <c r="ONZ8" s="2"/>
      <c r="OOA8" s="2"/>
      <c r="OOB8" s="2"/>
      <c r="OOC8" s="2"/>
      <c r="OOD8" s="2"/>
      <c r="OOE8" s="2"/>
      <c r="OOF8" s="2"/>
      <c r="OOG8" s="2"/>
      <c r="OOH8" s="2"/>
      <c r="OOI8" s="2"/>
      <c r="OOJ8" s="2"/>
      <c r="OOK8" s="2"/>
      <c r="OOL8" s="2"/>
      <c r="OOM8" s="2"/>
      <c r="OON8" s="2"/>
      <c r="OOO8" s="2"/>
      <c r="OOP8" s="2"/>
      <c r="OOQ8" s="2"/>
      <c r="OOR8" s="2"/>
      <c r="OOS8" s="2"/>
      <c r="OOT8" s="2"/>
      <c r="OOU8" s="2"/>
      <c r="OOV8" s="2"/>
      <c r="OOW8" s="2"/>
      <c r="OOX8" s="2"/>
      <c r="OOY8" s="2"/>
      <c r="OOZ8" s="2"/>
      <c r="OPA8" s="2"/>
      <c r="OPB8" s="2"/>
      <c r="OPC8" s="2"/>
      <c r="OPD8" s="2"/>
      <c r="OPE8" s="2"/>
      <c r="OPF8" s="2"/>
      <c r="OPG8" s="2"/>
      <c r="OPH8" s="2"/>
      <c r="OPI8" s="2"/>
      <c r="OPJ8" s="2"/>
      <c r="OPK8" s="2"/>
      <c r="OPL8" s="2"/>
      <c r="OPM8" s="2"/>
      <c r="OPN8" s="2"/>
      <c r="OPO8" s="2"/>
      <c r="OPP8" s="2"/>
      <c r="OPQ8" s="2"/>
      <c r="OPR8" s="2"/>
      <c r="OPS8" s="2"/>
      <c r="OPT8" s="2"/>
      <c r="OPU8" s="2"/>
      <c r="OPV8" s="2"/>
      <c r="OPW8" s="2"/>
      <c r="OPX8" s="2"/>
      <c r="OPY8" s="2"/>
      <c r="OPZ8" s="2"/>
      <c r="OQA8" s="2"/>
      <c r="OQB8" s="2"/>
      <c r="OQC8" s="2"/>
      <c r="OQD8" s="2"/>
      <c r="OQE8" s="2"/>
      <c r="OQF8" s="2"/>
      <c r="OQG8" s="2"/>
      <c r="OQH8" s="2"/>
      <c r="OQI8" s="2"/>
      <c r="OQJ8" s="2"/>
      <c r="OQK8" s="2"/>
      <c r="OQL8" s="2"/>
      <c r="OQM8" s="2"/>
      <c r="OQN8" s="2"/>
      <c r="OQO8" s="2"/>
      <c r="OQP8" s="2"/>
      <c r="OQQ8" s="2"/>
      <c r="OQR8" s="2"/>
      <c r="OQS8" s="2"/>
      <c r="OQT8" s="2"/>
      <c r="OQU8" s="2"/>
      <c r="OQV8" s="2"/>
      <c r="OQW8" s="2"/>
      <c r="OQX8" s="2"/>
      <c r="OQY8" s="2"/>
      <c r="OQZ8" s="2"/>
      <c r="ORA8" s="2"/>
      <c r="ORB8" s="2"/>
      <c r="ORC8" s="2"/>
      <c r="ORD8" s="2"/>
      <c r="ORE8" s="2"/>
      <c r="ORF8" s="2"/>
      <c r="ORG8" s="2"/>
      <c r="ORH8" s="2"/>
      <c r="ORI8" s="2"/>
      <c r="ORJ8" s="2"/>
      <c r="ORK8" s="2"/>
      <c r="ORL8" s="2"/>
      <c r="ORM8" s="2"/>
      <c r="ORN8" s="2"/>
      <c r="ORO8" s="2"/>
      <c r="ORP8" s="2"/>
      <c r="ORQ8" s="2"/>
      <c r="ORR8" s="2"/>
      <c r="ORS8" s="2"/>
      <c r="ORT8" s="2"/>
      <c r="ORU8" s="2"/>
      <c r="ORV8" s="2"/>
      <c r="ORW8" s="2"/>
      <c r="ORX8" s="2"/>
      <c r="ORY8" s="2"/>
      <c r="ORZ8" s="2"/>
      <c r="OSA8" s="2"/>
      <c r="OSB8" s="2"/>
      <c r="OSC8" s="2"/>
      <c r="OSD8" s="2"/>
      <c r="OSE8" s="2"/>
      <c r="OSF8" s="2"/>
      <c r="OSG8" s="2"/>
      <c r="OSH8" s="2"/>
      <c r="OSI8" s="2"/>
      <c r="OSJ8" s="2"/>
      <c r="OSK8" s="2"/>
      <c r="OSL8" s="2"/>
      <c r="OSM8" s="2"/>
      <c r="OSN8" s="2"/>
      <c r="OSO8" s="2"/>
      <c r="OSP8" s="2"/>
      <c r="OSQ8" s="2"/>
      <c r="OSR8" s="2"/>
      <c r="OSS8" s="2"/>
      <c r="OST8" s="2"/>
      <c r="OSU8" s="2"/>
      <c r="OSV8" s="2"/>
      <c r="OSW8" s="2"/>
      <c r="OSX8" s="2"/>
      <c r="OSY8" s="2"/>
      <c r="OSZ8" s="2"/>
      <c r="OTA8" s="2"/>
      <c r="OTB8" s="2"/>
      <c r="OTC8" s="2"/>
      <c r="OTD8" s="2"/>
      <c r="OTE8" s="2"/>
      <c r="OTF8" s="2"/>
      <c r="OTG8" s="2"/>
      <c r="OTH8" s="2"/>
      <c r="OTI8" s="2"/>
      <c r="OTJ8" s="2"/>
      <c r="OTK8" s="2"/>
      <c r="OTL8" s="2"/>
      <c r="OTM8" s="2"/>
      <c r="OTN8" s="2"/>
      <c r="OTO8" s="2"/>
      <c r="OTP8" s="2"/>
      <c r="OTQ8" s="2"/>
      <c r="OTR8" s="2"/>
      <c r="OTS8" s="2"/>
      <c r="OTT8" s="2"/>
      <c r="OTU8" s="2"/>
      <c r="OTV8" s="2"/>
      <c r="OTW8" s="2"/>
      <c r="OTX8" s="2"/>
      <c r="OTY8" s="2"/>
      <c r="OTZ8" s="2"/>
      <c r="OUA8" s="2"/>
      <c r="OUB8" s="2"/>
      <c r="OUC8" s="2"/>
      <c r="OUD8" s="2"/>
      <c r="OUE8" s="2"/>
      <c r="OUF8" s="2"/>
      <c r="OUG8" s="2"/>
      <c r="OUH8" s="2"/>
      <c r="OUI8" s="2"/>
      <c r="OUJ8" s="2"/>
      <c r="OUK8" s="2"/>
      <c r="OUL8" s="2"/>
      <c r="OUM8" s="2"/>
      <c r="OUN8" s="2"/>
      <c r="OUO8" s="2"/>
      <c r="OUP8" s="2"/>
      <c r="OUQ8" s="2"/>
      <c r="OUR8" s="2"/>
      <c r="OUS8" s="2"/>
      <c r="OUT8" s="2"/>
      <c r="OUU8" s="2"/>
      <c r="OUV8" s="2"/>
      <c r="OUW8" s="2"/>
      <c r="OUX8" s="2"/>
      <c r="OUY8" s="2"/>
      <c r="OUZ8" s="2"/>
      <c r="OVA8" s="2"/>
      <c r="OVB8" s="2"/>
      <c r="OVC8" s="2"/>
      <c r="OVD8" s="2"/>
      <c r="OVE8" s="2"/>
      <c r="OVF8" s="2"/>
      <c r="OVG8" s="2"/>
      <c r="OVH8" s="2"/>
      <c r="OVI8" s="2"/>
      <c r="OVJ8" s="2"/>
      <c r="OVK8" s="2"/>
      <c r="OVL8" s="2"/>
      <c r="OVM8" s="2"/>
      <c r="OVN8" s="2"/>
      <c r="OVO8" s="2"/>
      <c r="OVP8" s="2"/>
      <c r="OVQ8" s="2"/>
      <c r="OVR8" s="2"/>
      <c r="OVS8" s="2"/>
      <c r="OVT8" s="2"/>
      <c r="OVU8" s="2"/>
      <c r="OVV8" s="2"/>
      <c r="OVW8" s="2"/>
      <c r="OVX8" s="2"/>
      <c r="OVY8" s="2"/>
      <c r="OVZ8" s="2"/>
      <c r="OWA8" s="2"/>
      <c r="OWB8" s="2"/>
      <c r="OWC8" s="2"/>
      <c r="OWD8" s="2"/>
      <c r="OWE8" s="2"/>
      <c r="OWF8" s="2"/>
      <c r="OWG8" s="2"/>
      <c r="OWH8" s="2"/>
      <c r="OWI8" s="2"/>
      <c r="OWJ8" s="2"/>
      <c r="OWK8" s="2"/>
      <c r="OWL8" s="2"/>
      <c r="OWM8" s="2"/>
      <c r="OWN8" s="2"/>
      <c r="OWO8" s="2"/>
      <c r="OWP8" s="2"/>
      <c r="OWQ8" s="2"/>
      <c r="OWR8" s="2"/>
      <c r="OWS8" s="2"/>
      <c r="OWT8" s="2"/>
      <c r="OWU8" s="2"/>
      <c r="OWV8" s="2"/>
      <c r="OWW8" s="2"/>
      <c r="OWX8" s="2"/>
      <c r="OWY8" s="2"/>
      <c r="OWZ8" s="2"/>
      <c r="OXA8" s="2"/>
      <c r="OXB8" s="2"/>
      <c r="OXC8" s="2"/>
      <c r="OXD8" s="2"/>
      <c r="OXE8" s="2"/>
      <c r="OXF8" s="2"/>
      <c r="OXG8" s="2"/>
      <c r="OXH8" s="2"/>
      <c r="OXI8" s="2"/>
      <c r="OXJ8" s="2"/>
      <c r="OXK8" s="2"/>
      <c r="OXL8" s="2"/>
      <c r="OXM8" s="2"/>
      <c r="OXN8" s="2"/>
      <c r="OXO8" s="2"/>
      <c r="OXP8" s="2"/>
      <c r="OXQ8" s="2"/>
      <c r="OXR8" s="2"/>
      <c r="OXS8" s="2"/>
      <c r="OXT8" s="2"/>
      <c r="OXU8" s="2"/>
      <c r="OXV8" s="2"/>
      <c r="OXW8" s="2"/>
      <c r="OXX8" s="2"/>
      <c r="OXY8" s="2"/>
      <c r="OXZ8" s="2"/>
      <c r="OYA8" s="2"/>
      <c r="OYB8" s="2"/>
      <c r="OYC8" s="2"/>
      <c r="OYD8" s="2"/>
      <c r="OYE8" s="2"/>
      <c r="OYF8" s="2"/>
      <c r="OYG8" s="2"/>
      <c r="OYH8" s="2"/>
      <c r="OYI8" s="2"/>
      <c r="OYJ8" s="2"/>
      <c r="OYK8" s="2"/>
      <c r="OYL8" s="2"/>
      <c r="OYM8" s="2"/>
      <c r="OYN8" s="2"/>
      <c r="OYO8" s="2"/>
      <c r="OYP8" s="2"/>
      <c r="OYQ8" s="2"/>
      <c r="OYR8" s="2"/>
      <c r="OYS8" s="2"/>
      <c r="OYT8" s="2"/>
      <c r="OYU8" s="2"/>
      <c r="OYV8" s="2"/>
      <c r="OYW8" s="2"/>
      <c r="OYX8" s="2"/>
      <c r="OYY8" s="2"/>
      <c r="OYZ8" s="2"/>
      <c r="OZA8" s="2"/>
      <c r="OZB8" s="2"/>
      <c r="OZC8" s="2"/>
      <c r="OZD8" s="2"/>
      <c r="OZE8" s="2"/>
      <c r="OZF8" s="2"/>
      <c r="OZG8" s="2"/>
      <c r="OZH8" s="2"/>
      <c r="OZI8" s="2"/>
      <c r="OZJ8" s="2"/>
      <c r="OZK8" s="2"/>
      <c r="OZL8" s="2"/>
      <c r="OZM8" s="2"/>
      <c r="OZN8" s="2"/>
      <c r="OZO8" s="2"/>
      <c r="OZP8" s="2"/>
      <c r="OZQ8" s="2"/>
      <c r="OZR8" s="2"/>
      <c r="OZS8" s="2"/>
      <c r="OZT8" s="2"/>
      <c r="OZU8" s="2"/>
      <c r="OZV8" s="2"/>
      <c r="OZW8" s="2"/>
      <c r="OZX8" s="2"/>
      <c r="OZY8" s="2"/>
      <c r="OZZ8" s="2"/>
      <c r="PAA8" s="2"/>
      <c r="PAB8" s="2"/>
      <c r="PAC8" s="2"/>
      <c r="PAD8" s="2"/>
      <c r="PAE8" s="2"/>
      <c r="PAF8" s="2"/>
      <c r="PAG8" s="2"/>
      <c r="PAH8" s="2"/>
      <c r="PAI8" s="2"/>
      <c r="PAJ8" s="2"/>
      <c r="PAK8" s="2"/>
      <c r="PAL8" s="2"/>
      <c r="PAM8" s="2"/>
      <c r="PAN8" s="2"/>
      <c r="PAO8" s="2"/>
      <c r="PAP8" s="2"/>
      <c r="PAQ8" s="2"/>
      <c r="PAR8" s="2"/>
      <c r="PAS8" s="2"/>
      <c r="PAT8" s="2"/>
      <c r="PAU8" s="2"/>
      <c r="PAV8" s="2"/>
      <c r="PAW8" s="2"/>
      <c r="PAX8" s="2"/>
      <c r="PAY8" s="2"/>
      <c r="PAZ8" s="2"/>
      <c r="PBA8" s="2"/>
      <c r="PBB8" s="2"/>
      <c r="PBC8" s="2"/>
      <c r="PBD8" s="2"/>
      <c r="PBE8" s="2"/>
      <c r="PBF8" s="2"/>
      <c r="PBG8" s="2"/>
      <c r="PBH8" s="2"/>
      <c r="PBI8" s="2"/>
      <c r="PBJ8" s="2"/>
      <c r="PBK8" s="2"/>
      <c r="PBL8" s="2"/>
      <c r="PBM8" s="2"/>
      <c r="PBN8" s="2"/>
      <c r="PBO8" s="2"/>
      <c r="PBP8" s="2"/>
      <c r="PBQ8" s="2"/>
      <c r="PBR8" s="2"/>
      <c r="PBS8" s="2"/>
      <c r="PBT8" s="2"/>
      <c r="PBU8" s="2"/>
      <c r="PBV8" s="2"/>
      <c r="PBW8" s="2"/>
      <c r="PBX8" s="2"/>
      <c r="PBY8" s="2"/>
      <c r="PBZ8" s="2"/>
      <c r="PCA8" s="2"/>
      <c r="PCB8" s="2"/>
      <c r="PCC8" s="2"/>
      <c r="PCD8" s="2"/>
      <c r="PCE8" s="2"/>
      <c r="PCF8" s="2"/>
      <c r="PCG8" s="2"/>
      <c r="PCH8" s="2"/>
      <c r="PCI8" s="2"/>
      <c r="PCJ8" s="2"/>
      <c r="PCK8" s="2"/>
      <c r="PCL8" s="2"/>
      <c r="PCM8" s="2"/>
      <c r="PCN8" s="2"/>
      <c r="PCO8" s="2"/>
      <c r="PCP8" s="2"/>
      <c r="PCQ8" s="2"/>
      <c r="PCR8" s="2"/>
      <c r="PCS8" s="2"/>
      <c r="PCT8" s="2"/>
      <c r="PCU8" s="2"/>
      <c r="PCV8" s="2"/>
      <c r="PCW8" s="2"/>
      <c r="PCX8" s="2"/>
      <c r="PCY8" s="2"/>
      <c r="PCZ8" s="2"/>
      <c r="PDA8" s="2"/>
      <c r="PDB8" s="2"/>
      <c r="PDC8" s="2"/>
      <c r="PDD8" s="2"/>
      <c r="PDE8" s="2"/>
      <c r="PDF8" s="2"/>
      <c r="PDG8" s="2"/>
      <c r="PDH8" s="2"/>
      <c r="PDI8" s="2"/>
      <c r="PDJ8" s="2"/>
      <c r="PDK8" s="2"/>
      <c r="PDL8" s="2"/>
      <c r="PDM8" s="2"/>
      <c r="PDN8" s="2"/>
      <c r="PDO8" s="2"/>
      <c r="PDP8" s="2"/>
      <c r="PDQ8" s="2"/>
      <c r="PDR8" s="2"/>
      <c r="PDS8" s="2"/>
      <c r="PDT8" s="2"/>
      <c r="PDU8" s="2"/>
      <c r="PDV8" s="2"/>
      <c r="PDW8" s="2"/>
      <c r="PDX8" s="2"/>
      <c r="PDY8" s="2"/>
      <c r="PDZ8" s="2"/>
      <c r="PEA8" s="2"/>
      <c r="PEB8" s="2"/>
      <c r="PEC8" s="2"/>
      <c r="PED8" s="2"/>
      <c r="PEE8" s="2"/>
      <c r="PEF8" s="2"/>
      <c r="PEG8" s="2"/>
      <c r="PEH8" s="2"/>
      <c r="PEI8" s="2"/>
      <c r="PEJ8" s="2"/>
      <c r="PEK8" s="2"/>
      <c r="PEL8" s="2"/>
      <c r="PEM8" s="2"/>
      <c r="PEN8" s="2"/>
      <c r="PEO8" s="2"/>
      <c r="PEP8" s="2"/>
      <c r="PEQ8" s="2"/>
      <c r="PER8" s="2"/>
      <c r="PES8" s="2"/>
      <c r="PET8" s="2"/>
      <c r="PEU8" s="2"/>
      <c r="PEV8" s="2"/>
      <c r="PEW8" s="2"/>
      <c r="PEX8" s="2"/>
      <c r="PEY8" s="2"/>
      <c r="PEZ8" s="2"/>
      <c r="PFA8" s="2"/>
      <c r="PFB8" s="2"/>
      <c r="PFC8" s="2"/>
      <c r="PFD8" s="2"/>
      <c r="PFE8" s="2"/>
      <c r="PFF8" s="2"/>
      <c r="PFG8" s="2"/>
      <c r="PFH8" s="2"/>
      <c r="PFI8" s="2"/>
      <c r="PFJ8" s="2"/>
      <c r="PFK8" s="2"/>
      <c r="PFL8" s="2"/>
      <c r="PFM8" s="2"/>
      <c r="PFN8" s="2"/>
      <c r="PFO8" s="2"/>
      <c r="PFP8" s="2"/>
      <c r="PFQ8" s="2"/>
      <c r="PFR8" s="2"/>
      <c r="PFS8" s="2"/>
      <c r="PFT8" s="2"/>
      <c r="PFU8" s="2"/>
      <c r="PFV8" s="2"/>
      <c r="PFW8" s="2"/>
      <c r="PFX8" s="2"/>
      <c r="PFY8" s="2"/>
      <c r="PFZ8" s="2"/>
      <c r="PGA8" s="2"/>
      <c r="PGB8" s="2"/>
      <c r="PGC8" s="2"/>
      <c r="PGD8" s="2"/>
      <c r="PGE8" s="2"/>
      <c r="PGF8" s="2"/>
      <c r="PGG8" s="2"/>
      <c r="PGH8" s="2"/>
      <c r="PGI8" s="2"/>
      <c r="PGJ8" s="2"/>
      <c r="PGK8" s="2"/>
      <c r="PGL8" s="2"/>
      <c r="PGM8" s="2"/>
      <c r="PGN8" s="2"/>
      <c r="PGO8" s="2"/>
      <c r="PGP8" s="2"/>
      <c r="PGQ8" s="2"/>
      <c r="PGR8" s="2"/>
      <c r="PGS8" s="2"/>
      <c r="PGT8" s="2"/>
      <c r="PGU8" s="2"/>
      <c r="PGV8" s="2"/>
      <c r="PGW8" s="2"/>
      <c r="PGX8" s="2"/>
      <c r="PGY8" s="2"/>
      <c r="PGZ8" s="2"/>
      <c r="PHA8" s="2"/>
      <c r="PHB8" s="2"/>
      <c r="PHC8" s="2"/>
      <c r="PHD8" s="2"/>
      <c r="PHE8" s="2"/>
      <c r="PHF8" s="2"/>
      <c r="PHG8" s="2"/>
      <c r="PHH8" s="2"/>
      <c r="PHI8" s="2"/>
      <c r="PHJ8" s="2"/>
      <c r="PHK8" s="2"/>
      <c r="PHL8" s="2"/>
      <c r="PHM8" s="2"/>
      <c r="PHN8" s="2"/>
      <c r="PHO8" s="2"/>
      <c r="PHP8" s="2"/>
      <c r="PHQ8" s="2"/>
      <c r="PHR8" s="2"/>
      <c r="PHS8" s="2"/>
      <c r="PHT8" s="2"/>
      <c r="PHU8" s="2"/>
      <c r="PHV8" s="2"/>
      <c r="PHW8" s="2"/>
      <c r="PHX8" s="2"/>
      <c r="PHY8" s="2"/>
      <c r="PHZ8" s="2"/>
      <c r="PIA8" s="2"/>
      <c r="PIB8" s="2"/>
      <c r="PIC8" s="2"/>
      <c r="PID8" s="2"/>
      <c r="PIE8" s="2"/>
      <c r="PIF8" s="2"/>
      <c r="PIG8" s="2"/>
      <c r="PIH8" s="2"/>
      <c r="PII8" s="2"/>
      <c r="PIJ8" s="2"/>
      <c r="PIK8" s="2"/>
      <c r="PIL8" s="2"/>
      <c r="PIM8" s="2"/>
      <c r="PIN8" s="2"/>
      <c r="PIO8" s="2"/>
      <c r="PIP8" s="2"/>
      <c r="PIQ8" s="2"/>
      <c r="PIR8" s="2"/>
      <c r="PIS8" s="2"/>
      <c r="PIT8" s="2"/>
      <c r="PIU8" s="2"/>
      <c r="PIV8" s="2"/>
      <c r="PIW8" s="2"/>
      <c r="PIX8" s="2"/>
      <c r="PIY8" s="2"/>
      <c r="PIZ8" s="2"/>
      <c r="PJA8" s="2"/>
      <c r="PJB8" s="2"/>
      <c r="PJC8" s="2"/>
      <c r="PJD8" s="2"/>
      <c r="PJE8" s="2"/>
      <c r="PJF8" s="2"/>
      <c r="PJG8" s="2"/>
      <c r="PJH8" s="2"/>
      <c r="PJI8" s="2"/>
      <c r="PJJ8" s="2"/>
      <c r="PJK8" s="2"/>
      <c r="PJL8" s="2"/>
      <c r="PJM8" s="2"/>
      <c r="PJN8" s="2"/>
      <c r="PJO8" s="2"/>
      <c r="PJP8" s="2"/>
      <c r="PJQ8" s="2"/>
      <c r="PJR8" s="2"/>
      <c r="PJS8" s="2"/>
      <c r="PJT8" s="2"/>
      <c r="PJU8" s="2"/>
      <c r="PJV8" s="2"/>
      <c r="PJW8" s="2"/>
      <c r="PJX8" s="2"/>
      <c r="PJY8" s="2"/>
      <c r="PJZ8" s="2"/>
      <c r="PKA8" s="2"/>
      <c r="PKB8" s="2"/>
      <c r="PKC8" s="2"/>
      <c r="PKD8" s="2"/>
      <c r="PKE8" s="2"/>
      <c r="PKF8" s="2"/>
      <c r="PKG8" s="2"/>
      <c r="PKH8" s="2"/>
      <c r="PKI8" s="2"/>
      <c r="PKJ8" s="2"/>
      <c r="PKK8" s="2"/>
      <c r="PKL8" s="2"/>
      <c r="PKM8" s="2"/>
      <c r="PKN8" s="2"/>
      <c r="PKO8" s="2"/>
      <c r="PKP8" s="2"/>
      <c r="PKQ8" s="2"/>
      <c r="PKR8" s="2"/>
      <c r="PKS8" s="2"/>
      <c r="PKT8" s="2"/>
      <c r="PKU8" s="2"/>
      <c r="PKV8" s="2"/>
      <c r="PKW8" s="2"/>
      <c r="PKX8" s="2"/>
      <c r="PKY8" s="2"/>
      <c r="PKZ8" s="2"/>
      <c r="PLA8" s="2"/>
      <c r="PLB8" s="2"/>
      <c r="PLC8" s="2"/>
      <c r="PLD8" s="2"/>
      <c r="PLE8" s="2"/>
      <c r="PLF8" s="2"/>
      <c r="PLG8" s="2"/>
      <c r="PLH8" s="2"/>
      <c r="PLI8" s="2"/>
      <c r="PLJ8" s="2"/>
      <c r="PLK8" s="2"/>
      <c r="PLL8" s="2"/>
      <c r="PLM8" s="2"/>
      <c r="PLN8" s="2"/>
      <c r="PLO8" s="2"/>
      <c r="PLP8" s="2"/>
      <c r="PLQ8" s="2"/>
      <c r="PLR8" s="2"/>
      <c r="PLS8" s="2"/>
      <c r="PLT8" s="2"/>
      <c r="PLU8" s="2"/>
      <c r="PLV8" s="2"/>
      <c r="PLW8" s="2"/>
      <c r="PLX8" s="2"/>
      <c r="PLY8" s="2"/>
      <c r="PLZ8" s="2"/>
      <c r="PMA8" s="2"/>
      <c r="PMB8" s="2"/>
      <c r="PMC8" s="2"/>
      <c r="PMD8" s="2"/>
      <c r="PME8" s="2"/>
      <c r="PMF8" s="2"/>
      <c r="PMG8" s="2"/>
      <c r="PMH8" s="2"/>
      <c r="PMI8" s="2"/>
      <c r="PMJ8" s="2"/>
      <c r="PMK8" s="2"/>
      <c r="PML8" s="2"/>
      <c r="PMM8" s="2"/>
      <c r="PMN8" s="2"/>
      <c r="PMO8" s="2"/>
      <c r="PMP8" s="2"/>
      <c r="PMQ8" s="2"/>
      <c r="PMR8" s="2"/>
      <c r="PMS8" s="2"/>
      <c r="PMT8" s="2"/>
      <c r="PMU8" s="2"/>
      <c r="PMV8" s="2"/>
      <c r="PMW8" s="2"/>
      <c r="PMX8" s="2"/>
      <c r="PMY8" s="2"/>
      <c r="PMZ8" s="2"/>
      <c r="PNA8" s="2"/>
      <c r="PNB8" s="2"/>
      <c r="PNC8" s="2"/>
      <c r="PND8" s="2"/>
      <c r="PNE8" s="2"/>
      <c r="PNF8" s="2"/>
      <c r="PNG8" s="2"/>
      <c r="PNH8" s="2"/>
      <c r="PNI8" s="2"/>
      <c r="PNJ8" s="2"/>
      <c r="PNK8" s="2"/>
      <c r="PNL8" s="2"/>
      <c r="PNM8" s="2"/>
      <c r="PNN8" s="2"/>
      <c r="PNO8" s="2"/>
      <c r="PNP8" s="2"/>
      <c r="PNQ8" s="2"/>
      <c r="PNR8" s="2"/>
      <c r="PNS8" s="2"/>
      <c r="PNT8" s="2"/>
      <c r="PNU8" s="2"/>
      <c r="PNV8" s="2"/>
      <c r="PNW8" s="2"/>
      <c r="PNX8" s="2"/>
      <c r="PNY8" s="2"/>
      <c r="PNZ8" s="2"/>
      <c r="POA8" s="2"/>
      <c r="POB8" s="2"/>
      <c r="POC8" s="2"/>
      <c r="POD8" s="2"/>
      <c r="POE8" s="2"/>
      <c r="POF8" s="2"/>
      <c r="POG8" s="2"/>
      <c r="POH8" s="2"/>
      <c r="POI8" s="2"/>
      <c r="POJ8" s="2"/>
      <c r="POK8" s="2"/>
      <c r="POL8" s="2"/>
      <c r="POM8" s="2"/>
      <c r="PON8" s="2"/>
      <c r="POO8" s="2"/>
      <c r="POP8" s="2"/>
      <c r="POQ8" s="2"/>
      <c r="POR8" s="2"/>
      <c r="POS8" s="2"/>
      <c r="POT8" s="2"/>
      <c r="POU8" s="2"/>
      <c r="POV8" s="2"/>
      <c r="POW8" s="2"/>
      <c r="POX8" s="2"/>
      <c r="POY8" s="2"/>
      <c r="POZ8" s="2"/>
      <c r="PPA8" s="2"/>
      <c r="PPB8" s="2"/>
      <c r="PPC8" s="2"/>
      <c r="PPD8" s="2"/>
      <c r="PPE8" s="2"/>
      <c r="PPF8" s="2"/>
      <c r="PPG8" s="2"/>
      <c r="PPH8" s="2"/>
      <c r="PPI8" s="2"/>
      <c r="PPJ8" s="2"/>
      <c r="PPK8" s="2"/>
      <c r="PPL8" s="2"/>
      <c r="PPM8" s="2"/>
      <c r="PPN8" s="2"/>
      <c r="PPO8" s="2"/>
      <c r="PPP8" s="2"/>
      <c r="PPQ8" s="2"/>
      <c r="PPR8" s="2"/>
      <c r="PPS8" s="2"/>
      <c r="PPT8" s="2"/>
      <c r="PPU8" s="2"/>
      <c r="PPV8" s="2"/>
      <c r="PPW8" s="2"/>
      <c r="PPX8" s="2"/>
      <c r="PPY8" s="2"/>
      <c r="PPZ8" s="2"/>
      <c r="PQA8" s="2"/>
      <c r="PQB8" s="2"/>
      <c r="PQC8" s="2"/>
      <c r="PQD8" s="2"/>
      <c r="PQE8" s="2"/>
      <c r="PQF8" s="2"/>
      <c r="PQG8" s="2"/>
      <c r="PQH8" s="2"/>
      <c r="PQI8" s="2"/>
      <c r="PQJ8" s="2"/>
      <c r="PQK8" s="2"/>
      <c r="PQL8" s="2"/>
      <c r="PQM8" s="2"/>
      <c r="PQN8" s="2"/>
      <c r="PQO8" s="2"/>
      <c r="PQP8" s="2"/>
      <c r="PQQ8" s="2"/>
      <c r="PQR8" s="2"/>
      <c r="PQS8" s="2"/>
      <c r="PQT8" s="2"/>
      <c r="PQU8" s="2"/>
      <c r="PQV8" s="2"/>
      <c r="PQW8" s="2"/>
      <c r="PQX8" s="2"/>
      <c r="PQY8" s="2"/>
      <c r="PQZ8" s="2"/>
      <c r="PRA8" s="2"/>
      <c r="PRB8" s="2"/>
      <c r="PRC8" s="2"/>
      <c r="PRD8" s="2"/>
      <c r="PRE8" s="2"/>
      <c r="PRF8" s="2"/>
      <c r="PRG8" s="2"/>
      <c r="PRH8" s="2"/>
      <c r="PRI8" s="2"/>
      <c r="PRJ8" s="2"/>
      <c r="PRK8" s="2"/>
      <c r="PRL8" s="2"/>
      <c r="PRM8" s="2"/>
      <c r="PRN8" s="2"/>
      <c r="PRO8" s="2"/>
      <c r="PRP8" s="2"/>
      <c r="PRQ8" s="2"/>
      <c r="PRR8" s="2"/>
      <c r="PRS8" s="2"/>
      <c r="PRT8" s="2"/>
      <c r="PRU8" s="2"/>
      <c r="PRV8" s="2"/>
      <c r="PRW8" s="2"/>
      <c r="PRX8" s="2"/>
      <c r="PRY8" s="2"/>
      <c r="PRZ8" s="2"/>
      <c r="PSA8" s="2"/>
      <c r="PSB8" s="2"/>
      <c r="PSC8" s="2"/>
      <c r="PSD8" s="2"/>
      <c r="PSE8" s="2"/>
      <c r="PSF8" s="2"/>
      <c r="PSG8" s="2"/>
      <c r="PSH8" s="2"/>
      <c r="PSI8" s="2"/>
      <c r="PSJ8" s="2"/>
      <c r="PSK8" s="2"/>
      <c r="PSL8" s="2"/>
      <c r="PSM8" s="2"/>
      <c r="PSN8" s="2"/>
      <c r="PSO8" s="2"/>
      <c r="PSP8" s="2"/>
      <c r="PSQ8" s="2"/>
      <c r="PSR8" s="2"/>
      <c r="PSS8" s="2"/>
      <c r="PST8" s="2"/>
      <c r="PSU8" s="2"/>
      <c r="PSV8" s="2"/>
      <c r="PSW8" s="2"/>
      <c r="PSX8" s="2"/>
      <c r="PSY8" s="2"/>
      <c r="PSZ8" s="2"/>
      <c r="PTA8" s="2"/>
      <c r="PTB8" s="2"/>
      <c r="PTC8" s="2"/>
      <c r="PTD8" s="2"/>
      <c r="PTE8" s="2"/>
      <c r="PTF8" s="2"/>
      <c r="PTG8" s="2"/>
      <c r="PTH8" s="2"/>
      <c r="PTI8" s="2"/>
      <c r="PTJ8" s="2"/>
      <c r="PTK8" s="2"/>
      <c r="PTL8" s="2"/>
      <c r="PTM8" s="2"/>
      <c r="PTN8" s="2"/>
      <c r="PTO8" s="2"/>
      <c r="PTP8" s="2"/>
      <c r="PTQ8" s="2"/>
      <c r="PTR8" s="2"/>
      <c r="PTS8" s="2"/>
      <c r="PTT8" s="2"/>
      <c r="PTU8" s="2"/>
      <c r="PTV8" s="2"/>
      <c r="PTW8" s="2"/>
      <c r="PTX8" s="2"/>
      <c r="PTY8" s="2"/>
      <c r="PTZ8" s="2"/>
      <c r="PUA8" s="2"/>
      <c r="PUB8" s="2"/>
      <c r="PUC8" s="2"/>
      <c r="PUD8" s="2"/>
      <c r="PUE8" s="2"/>
      <c r="PUF8" s="2"/>
      <c r="PUG8" s="2"/>
      <c r="PUH8" s="2"/>
      <c r="PUI8" s="2"/>
      <c r="PUJ8" s="2"/>
      <c r="PUK8" s="2"/>
      <c r="PUL8" s="2"/>
      <c r="PUM8" s="2"/>
      <c r="PUN8" s="2"/>
      <c r="PUO8" s="2"/>
      <c r="PUP8" s="2"/>
      <c r="PUQ8" s="2"/>
      <c r="PUR8" s="2"/>
      <c r="PUS8" s="2"/>
      <c r="PUT8" s="2"/>
      <c r="PUU8" s="2"/>
      <c r="PUV8" s="2"/>
      <c r="PUW8" s="2"/>
      <c r="PUX8" s="2"/>
      <c r="PUY8" s="2"/>
      <c r="PUZ8" s="2"/>
      <c r="PVA8" s="2"/>
      <c r="PVB8" s="2"/>
      <c r="PVC8" s="2"/>
      <c r="PVD8" s="2"/>
      <c r="PVE8" s="2"/>
      <c r="PVF8" s="2"/>
      <c r="PVG8" s="2"/>
      <c r="PVH8" s="2"/>
      <c r="PVI8" s="2"/>
      <c r="PVJ8" s="2"/>
      <c r="PVK8" s="2"/>
      <c r="PVL8" s="2"/>
      <c r="PVM8" s="2"/>
      <c r="PVN8" s="2"/>
      <c r="PVO8" s="2"/>
      <c r="PVP8" s="2"/>
      <c r="PVQ8" s="2"/>
      <c r="PVR8" s="2"/>
      <c r="PVS8" s="2"/>
      <c r="PVT8" s="2"/>
      <c r="PVU8" s="2"/>
      <c r="PVV8" s="2"/>
      <c r="PVW8" s="2"/>
      <c r="PVX8" s="2"/>
      <c r="PVY8" s="2"/>
      <c r="PVZ8" s="2"/>
      <c r="PWA8" s="2"/>
      <c r="PWB8" s="2"/>
      <c r="PWC8" s="2"/>
      <c r="PWD8" s="2"/>
      <c r="PWE8" s="2"/>
      <c r="PWF8" s="2"/>
      <c r="PWG8" s="2"/>
      <c r="PWH8" s="2"/>
      <c r="PWI8" s="2"/>
      <c r="PWJ8" s="2"/>
      <c r="PWK8" s="2"/>
      <c r="PWL8" s="2"/>
      <c r="PWM8" s="2"/>
      <c r="PWN8" s="2"/>
      <c r="PWO8" s="2"/>
      <c r="PWP8" s="2"/>
      <c r="PWQ8" s="2"/>
      <c r="PWR8" s="2"/>
      <c r="PWS8" s="2"/>
      <c r="PWT8" s="2"/>
      <c r="PWU8" s="2"/>
      <c r="PWV8" s="2"/>
      <c r="PWW8" s="2"/>
      <c r="PWX8" s="2"/>
      <c r="PWY8" s="2"/>
      <c r="PWZ8" s="2"/>
      <c r="PXA8" s="2"/>
      <c r="PXB8" s="2"/>
      <c r="PXC8" s="2"/>
      <c r="PXD8" s="2"/>
      <c r="PXE8" s="2"/>
      <c r="PXF8" s="2"/>
      <c r="PXG8" s="2"/>
      <c r="PXH8" s="2"/>
      <c r="PXI8" s="2"/>
      <c r="PXJ8" s="2"/>
      <c r="PXK8" s="2"/>
      <c r="PXL8" s="2"/>
      <c r="PXM8" s="2"/>
      <c r="PXN8" s="2"/>
      <c r="PXO8" s="2"/>
      <c r="PXP8" s="2"/>
      <c r="PXQ8" s="2"/>
      <c r="PXR8" s="2"/>
      <c r="PXS8" s="2"/>
      <c r="PXT8" s="2"/>
      <c r="PXU8" s="2"/>
      <c r="PXV8" s="2"/>
      <c r="PXW8" s="2"/>
      <c r="PXX8" s="2"/>
      <c r="PXY8" s="2"/>
      <c r="PXZ8" s="2"/>
      <c r="PYA8" s="2"/>
      <c r="PYB8" s="2"/>
      <c r="PYC8" s="2"/>
      <c r="PYD8" s="2"/>
      <c r="PYE8" s="2"/>
      <c r="PYF8" s="2"/>
      <c r="PYG8" s="2"/>
      <c r="PYH8" s="2"/>
      <c r="PYI8" s="2"/>
      <c r="PYJ8" s="2"/>
      <c r="PYK8" s="2"/>
      <c r="PYL8" s="2"/>
      <c r="PYM8" s="2"/>
      <c r="PYN8" s="2"/>
      <c r="PYO8" s="2"/>
      <c r="PYP8" s="2"/>
      <c r="PYQ8" s="2"/>
      <c r="PYR8" s="2"/>
      <c r="PYS8" s="2"/>
      <c r="PYT8" s="2"/>
      <c r="PYU8" s="2"/>
      <c r="PYV8" s="2"/>
      <c r="PYW8" s="2"/>
      <c r="PYX8" s="2"/>
      <c r="PYY8" s="2"/>
      <c r="PYZ8" s="2"/>
      <c r="PZA8" s="2"/>
      <c r="PZB8" s="2"/>
      <c r="PZC8" s="2"/>
      <c r="PZD8" s="2"/>
      <c r="PZE8" s="2"/>
      <c r="PZF8" s="2"/>
      <c r="PZG8" s="2"/>
      <c r="PZH8" s="2"/>
      <c r="PZI8" s="2"/>
      <c r="PZJ8" s="2"/>
      <c r="PZK8" s="2"/>
      <c r="PZL8" s="2"/>
      <c r="PZM8" s="2"/>
      <c r="PZN8" s="2"/>
      <c r="PZO8" s="2"/>
      <c r="PZP8" s="2"/>
      <c r="PZQ8" s="2"/>
      <c r="PZR8" s="2"/>
      <c r="PZS8" s="2"/>
      <c r="PZT8" s="2"/>
      <c r="PZU8" s="2"/>
      <c r="PZV8" s="2"/>
      <c r="PZW8" s="2"/>
      <c r="PZX8" s="2"/>
      <c r="PZY8" s="2"/>
      <c r="PZZ8" s="2"/>
      <c r="QAA8" s="2"/>
      <c r="QAB8" s="2"/>
      <c r="QAC8" s="2"/>
      <c r="QAD8" s="2"/>
      <c r="QAE8" s="2"/>
      <c r="QAF8" s="2"/>
      <c r="QAG8" s="2"/>
      <c r="QAH8" s="2"/>
      <c r="QAI8" s="2"/>
      <c r="QAJ8" s="2"/>
      <c r="QAK8" s="2"/>
      <c r="QAL8" s="2"/>
      <c r="QAM8" s="2"/>
      <c r="QAN8" s="2"/>
      <c r="QAO8" s="2"/>
      <c r="QAP8" s="2"/>
      <c r="QAQ8" s="2"/>
      <c r="QAR8" s="2"/>
      <c r="QAS8" s="2"/>
      <c r="QAT8" s="2"/>
      <c r="QAU8" s="2"/>
      <c r="QAV8" s="2"/>
      <c r="QAW8" s="2"/>
      <c r="QAX8" s="2"/>
      <c r="QAY8" s="2"/>
      <c r="QAZ8" s="2"/>
      <c r="QBA8" s="2"/>
      <c r="QBB8" s="2"/>
      <c r="QBC8" s="2"/>
      <c r="QBD8" s="2"/>
      <c r="QBE8" s="2"/>
      <c r="QBF8" s="2"/>
      <c r="QBG8" s="2"/>
      <c r="QBH8" s="2"/>
      <c r="QBI8" s="2"/>
      <c r="QBJ8" s="2"/>
      <c r="QBK8" s="2"/>
      <c r="QBL8" s="2"/>
      <c r="QBM8" s="2"/>
      <c r="QBN8" s="2"/>
      <c r="QBO8" s="2"/>
      <c r="QBP8" s="2"/>
      <c r="QBQ8" s="2"/>
      <c r="QBR8" s="2"/>
      <c r="QBS8" s="2"/>
      <c r="QBT8" s="2"/>
      <c r="QBU8" s="2"/>
      <c r="QBV8" s="2"/>
      <c r="QBW8" s="2"/>
      <c r="QBX8" s="2"/>
      <c r="QBY8" s="2"/>
      <c r="QBZ8" s="2"/>
      <c r="QCA8" s="2"/>
      <c r="QCB8" s="2"/>
      <c r="QCC8" s="2"/>
      <c r="QCD8" s="2"/>
      <c r="QCE8" s="2"/>
      <c r="QCF8" s="2"/>
      <c r="QCG8" s="2"/>
      <c r="QCH8" s="2"/>
      <c r="QCI8" s="2"/>
      <c r="QCJ8" s="2"/>
      <c r="QCK8" s="2"/>
      <c r="QCL8" s="2"/>
      <c r="QCM8" s="2"/>
      <c r="QCN8" s="2"/>
      <c r="QCO8" s="2"/>
      <c r="QCP8" s="2"/>
      <c r="QCQ8" s="2"/>
      <c r="QCR8" s="2"/>
      <c r="QCS8" s="2"/>
      <c r="QCT8" s="2"/>
      <c r="QCU8" s="2"/>
      <c r="QCV8" s="2"/>
      <c r="QCW8" s="2"/>
      <c r="QCX8" s="2"/>
      <c r="QCY8" s="2"/>
      <c r="QCZ8" s="2"/>
      <c r="QDA8" s="2"/>
      <c r="QDB8" s="2"/>
      <c r="QDC8" s="2"/>
      <c r="QDD8" s="2"/>
      <c r="QDE8" s="2"/>
      <c r="QDF8" s="2"/>
      <c r="QDG8" s="2"/>
      <c r="QDH8" s="2"/>
      <c r="QDI8" s="2"/>
      <c r="QDJ8" s="2"/>
      <c r="QDK8" s="2"/>
      <c r="QDL8" s="2"/>
      <c r="QDM8" s="2"/>
      <c r="QDN8" s="2"/>
      <c r="QDO8" s="2"/>
      <c r="QDP8" s="2"/>
      <c r="QDQ8" s="2"/>
      <c r="QDR8" s="2"/>
      <c r="QDS8" s="2"/>
      <c r="QDT8" s="2"/>
      <c r="QDU8" s="2"/>
      <c r="QDV8" s="2"/>
      <c r="QDW8" s="2"/>
      <c r="QDX8" s="2"/>
      <c r="QDY8" s="2"/>
      <c r="QDZ8" s="2"/>
      <c r="QEA8" s="2"/>
      <c r="QEB8" s="2"/>
      <c r="QEC8" s="2"/>
      <c r="QED8" s="2"/>
      <c r="QEE8" s="2"/>
      <c r="QEF8" s="2"/>
      <c r="QEG8" s="2"/>
      <c r="QEH8" s="2"/>
      <c r="QEI8" s="2"/>
      <c r="QEJ8" s="2"/>
      <c r="QEK8" s="2"/>
      <c r="QEL8" s="2"/>
      <c r="QEM8" s="2"/>
      <c r="QEN8" s="2"/>
      <c r="QEO8" s="2"/>
      <c r="QEP8" s="2"/>
      <c r="QEQ8" s="2"/>
      <c r="QER8" s="2"/>
      <c r="QES8" s="2"/>
      <c r="QET8" s="2"/>
      <c r="QEU8" s="2"/>
      <c r="QEV8" s="2"/>
      <c r="QEW8" s="2"/>
      <c r="QEX8" s="2"/>
      <c r="QEY8" s="2"/>
      <c r="QEZ8" s="2"/>
      <c r="QFA8" s="2"/>
      <c r="QFB8" s="2"/>
      <c r="QFC8" s="2"/>
      <c r="QFD8" s="2"/>
      <c r="QFE8" s="2"/>
      <c r="QFF8" s="2"/>
      <c r="QFG8" s="2"/>
      <c r="QFH8" s="2"/>
      <c r="QFI8" s="2"/>
      <c r="QFJ8" s="2"/>
      <c r="QFK8" s="2"/>
      <c r="QFL8" s="2"/>
      <c r="QFM8" s="2"/>
      <c r="QFN8" s="2"/>
      <c r="QFO8" s="2"/>
      <c r="QFP8" s="2"/>
      <c r="QFQ8" s="2"/>
      <c r="QFR8" s="2"/>
      <c r="QFS8" s="2"/>
      <c r="QFT8" s="2"/>
      <c r="QFU8" s="2"/>
      <c r="QFV8" s="2"/>
      <c r="QFW8" s="2"/>
      <c r="QFX8" s="2"/>
      <c r="QFY8" s="2"/>
      <c r="QFZ8" s="2"/>
      <c r="QGA8" s="2"/>
      <c r="QGB8" s="2"/>
      <c r="QGC8" s="2"/>
      <c r="QGD8" s="2"/>
      <c r="QGE8" s="2"/>
      <c r="QGF8" s="2"/>
      <c r="QGG8" s="2"/>
      <c r="QGH8" s="2"/>
      <c r="QGI8" s="2"/>
      <c r="QGJ8" s="2"/>
      <c r="QGK8" s="2"/>
      <c r="QGL8" s="2"/>
      <c r="QGM8" s="2"/>
      <c r="QGN8" s="2"/>
      <c r="QGO8" s="2"/>
      <c r="QGP8" s="2"/>
      <c r="QGQ8" s="2"/>
      <c r="QGR8" s="2"/>
      <c r="QGS8" s="2"/>
      <c r="QGT8" s="2"/>
      <c r="QGU8" s="2"/>
      <c r="QGV8" s="2"/>
      <c r="QGW8" s="2"/>
      <c r="QGX8" s="2"/>
      <c r="QGY8" s="2"/>
      <c r="QGZ8" s="2"/>
      <c r="QHA8" s="2"/>
      <c r="QHB8" s="2"/>
      <c r="QHC8" s="2"/>
      <c r="QHD8" s="2"/>
      <c r="QHE8" s="2"/>
      <c r="QHF8" s="2"/>
      <c r="QHG8" s="2"/>
      <c r="QHH8" s="2"/>
      <c r="QHI8" s="2"/>
      <c r="QHJ8" s="2"/>
      <c r="QHK8" s="2"/>
      <c r="QHL8" s="2"/>
      <c r="QHM8" s="2"/>
      <c r="QHN8" s="2"/>
      <c r="QHO8" s="2"/>
      <c r="QHP8" s="2"/>
      <c r="QHQ8" s="2"/>
      <c r="QHR8" s="2"/>
      <c r="QHS8" s="2"/>
      <c r="QHT8" s="2"/>
      <c r="QHU8" s="2"/>
      <c r="QHV8" s="2"/>
      <c r="QHW8" s="2"/>
      <c r="QHX8" s="2"/>
      <c r="QHY8" s="2"/>
      <c r="QHZ8" s="2"/>
      <c r="QIA8" s="2"/>
      <c r="QIB8" s="2"/>
      <c r="QIC8" s="2"/>
      <c r="QID8" s="2"/>
      <c r="QIE8" s="2"/>
      <c r="QIF8" s="2"/>
      <c r="QIG8" s="2"/>
      <c r="QIH8" s="2"/>
      <c r="QII8" s="2"/>
      <c r="QIJ8" s="2"/>
      <c r="QIK8" s="2"/>
      <c r="QIL8" s="2"/>
      <c r="QIM8" s="2"/>
      <c r="QIN8" s="2"/>
      <c r="QIO8" s="2"/>
      <c r="QIP8" s="2"/>
      <c r="QIQ8" s="2"/>
      <c r="QIR8" s="2"/>
      <c r="QIS8" s="2"/>
      <c r="QIT8" s="2"/>
      <c r="QIU8" s="2"/>
      <c r="QIV8" s="2"/>
      <c r="QIW8" s="2"/>
      <c r="QIX8" s="2"/>
      <c r="QIY8" s="2"/>
      <c r="QIZ8" s="2"/>
      <c r="QJA8" s="2"/>
      <c r="QJB8" s="2"/>
      <c r="QJC8" s="2"/>
      <c r="QJD8" s="2"/>
      <c r="QJE8" s="2"/>
      <c r="QJF8" s="2"/>
      <c r="QJG8" s="2"/>
      <c r="QJH8" s="2"/>
      <c r="QJI8" s="2"/>
      <c r="QJJ8" s="2"/>
      <c r="QJK8" s="2"/>
      <c r="QJL8" s="2"/>
      <c r="QJM8" s="2"/>
      <c r="QJN8" s="2"/>
      <c r="QJO8" s="2"/>
      <c r="QJP8" s="2"/>
      <c r="QJQ8" s="2"/>
      <c r="QJR8" s="2"/>
      <c r="QJS8" s="2"/>
      <c r="QJT8" s="2"/>
      <c r="QJU8" s="2"/>
      <c r="QJV8" s="2"/>
      <c r="QJW8" s="2"/>
      <c r="QJX8" s="2"/>
      <c r="QJY8" s="2"/>
      <c r="QJZ8" s="2"/>
      <c r="QKA8" s="2"/>
      <c r="QKB8" s="2"/>
      <c r="QKC8" s="2"/>
      <c r="QKD8" s="2"/>
      <c r="QKE8" s="2"/>
      <c r="QKF8" s="2"/>
      <c r="QKG8" s="2"/>
      <c r="QKH8" s="2"/>
      <c r="QKI8" s="2"/>
      <c r="QKJ8" s="2"/>
      <c r="QKK8" s="2"/>
      <c r="QKL8" s="2"/>
      <c r="QKM8" s="2"/>
      <c r="QKN8" s="2"/>
      <c r="QKO8" s="2"/>
      <c r="QKP8" s="2"/>
      <c r="QKQ8" s="2"/>
      <c r="QKR8" s="2"/>
      <c r="QKS8" s="2"/>
      <c r="QKT8" s="2"/>
      <c r="QKU8" s="2"/>
      <c r="QKV8" s="2"/>
      <c r="QKW8" s="2"/>
      <c r="QKX8" s="2"/>
      <c r="QKY8" s="2"/>
      <c r="QKZ8" s="2"/>
      <c r="QLA8" s="2"/>
      <c r="QLB8" s="2"/>
      <c r="QLC8" s="2"/>
      <c r="QLD8" s="2"/>
      <c r="QLE8" s="2"/>
      <c r="QLF8" s="2"/>
      <c r="QLG8" s="2"/>
      <c r="QLH8" s="2"/>
      <c r="QLI8" s="2"/>
      <c r="QLJ8" s="2"/>
      <c r="QLK8" s="2"/>
      <c r="QLL8" s="2"/>
      <c r="QLM8" s="2"/>
      <c r="QLN8" s="2"/>
      <c r="QLO8" s="2"/>
      <c r="QLP8" s="2"/>
      <c r="QLQ8" s="2"/>
      <c r="QLR8" s="2"/>
      <c r="QLS8" s="2"/>
      <c r="QLT8" s="2"/>
      <c r="QLU8" s="2"/>
      <c r="QLV8" s="2"/>
      <c r="QLW8" s="2"/>
      <c r="QLX8" s="2"/>
      <c r="QLY8" s="2"/>
      <c r="QLZ8" s="2"/>
      <c r="QMA8" s="2"/>
      <c r="QMB8" s="2"/>
      <c r="QMC8" s="2"/>
      <c r="QMD8" s="2"/>
      <c r="QME8" s="2"/>
      <c r="QMF8" s="2"/>
      <c r="QMG8" s="2"/>
      <c r="QMH8" s="2"/>
      <c r="QMI8" s="2"/>
      <c r="QMJ8" s="2"/>
      <c r="QMK8" s="2"/>
      <c r="QML8" s="2"/>
      <c r="QMM8" s="2"/>
      <c r="QMN8" s="2"/>
      <c r="QMO8" s="2"/>
      <c r="QMP8" s="2"/>
      <c r="QMQ8" s="2"/>
      <c r="QMR8" s="2"/>
      <c r="QMS8" s="2"/>
      <c r="QMT8" s="2"/>
      <c r="QMU8" s="2"/>
      <c r="QMV8" s="2"/>
      <c r="QMW8" s="2"/>
      <c r="QMX8" s="2"/>
      <c r="QMY8" s="2"/>
      <c r="QMZ8" s="2"/>
      <c r="QNA8" s="2"/>
      <c r="QNB8" s="2"/>
      <c r="QNC8" s="2"/>
      <c r="QND8" s="2"/>
      <c r="QNE8" s="2"/>
      <c r="QNF8" s="2"/>
      <c r="QNG8" s="2"/>
      <c r="QNH8" s="2"/>
      <c r="QNI8" s="2"/>
      <c r="QNJ8" s="2"/>
      <c r="QNK8" s="2"/>
      <c r="QNL8" s="2"/>
      <c r="QNM8" s="2"/>
      <c r="QNN8" s="2"/>
      <c r="QNO8" s="2"/>
      <c r="QNP8" s="2"/>
      <c r="QNQ8" s="2"/>
      <c r="QNR8" s="2"/>
      <c r="QNS8" s="2"/>
      <c r="QNT8" s="2"/>
      <c r="QNU8" s="2"/>
      <c r="QNV8" s="2"/>
      <c r="QNW8" s="2"/>
      <c r="QNX8" s="2"/>
      <c r="QNY8" s="2"/>
      <c r="QNZ8" s="2"/>
      <c r="QOA8" s="2"/>
      <c r="QOB8" s="2"/>
      <c r="QOC8" s="2"/>
      <c r="QOD8" s="2"/>
      <c r="QOE8" s="2"/>
      <c r="QOF8" s="2"/>
      <c r="QOG8" s="2"/>
      <c r="QOH8" s="2"/>
      <c r="QOI8" s="2"/>
      <c r="QOJ8" s="2"/>
      <c r="QOK8" s="2"/>
      <c r="QOL8" s="2"/>
      <c r="QOM8" s="2"/>
      <c r="QON8" s="2"/>
      <c r="QOO8" s="2"/>
      <c r="QOP8" s="2"/>
      <c r="QOQ8" s="2"/>
      <c r="QOR8" s="2"/>
      <c r="QOS8" s="2"/>
      <c r="QOT8" s="2"/>
      <c r="QOU8" s="2"/>
      <c r="QOV8" s="2"/>
      <c r="QOW8" s="2"/>
      <c r="QOX8" s="2"/>
      <c r="QOY8" s="2"/>
      <c r="QOZ8" s="2"/>
      <c r="QPA8" s="2"/>
      <c r="QPB8" s="2"/>
      <c r="QPC8" s="2"/>
      <c r="QPD8" s="2"/>
      <c r="QPE8" s="2"/>
      <c r="QPF8" s="2"/>
      <c r="QPG8" s="2"/>
      <c r="QPH8" s="2"/>
      <c r="QPI8" s="2"/>
      <c r="QPJ8" s="2"/>
      <c r="QPK8" s="2"/>
      <c r="QPL8" s="2"/>
      <c r="QPM8" s="2"/>
      <c r="QPN8" s="2"/>
      <c r="QPO8" s="2"/>
      <c r="QPP8" s="2"/>
      <c r="QPQ8" s="2"/>
      <c r="QPR8" s="2"/>
      <c r="QPS8" s="2"/>
      <c r="QPT8" s="2"/>
      <c r="QPU8" s="2"/>
      <c r="QPV8" s="2"/>
      <c r="QPW8" s="2"/>
      <c r="QPX8" s="2"/>
      <c r="QPY8" s="2"/>
      <c r="QPZ8" s="2"/>
      <c r="QQA8" s="2"/>
      <c r="QQB8" s="2"/>
      <c r="QQC8" s="2"/>
      <c r="QQD8" s="2"/>
      <c r="QQE8" s="2"/>
      <c r="QQF8" s="2"/>
      <c r="QQG8" s="2"/>
      <c r="QQH8" s="2"/>
      <c r="QQI8" s="2"/>
      <c r="QQJ8" s="2"/>
      <c r="QQK8" s="2"/>
      <c r="QQL8" s="2"/>
      <c r="QQM8" s="2"/>
      <c r="QQN8" s="2"/>
      <c r="QQO8" s="2"/>
      <c r="QQP8" s="2"/>
      <c r="QQQ8" s="2"/>
      <c r="QQR8" s="2"/>
      <c r="QQS8" s="2"/>
      <c r="QQT8" s="2"/>
      <c r="QQU8" s="2"/>
      <c r="QQV8" s="2"/>
      <c r="QQW8" s="2"/>
      <c r="QQX8" s="2"/>
      <c r="QQY8" s="2"/>
      <c r="QQZ8" s="2"/>
      <c r="QRA8" s="2"/>
      <c r="QRB8" s="2"/>
      <c r="QRC8" s="2"/>
      <c r="QRD8" s="2"/>
      <c r="QRE8" s="2"/>
      <c r="QRF8" s="2"/>
      <c r="QRG8" s="2"/>
      <c r="QRH8" s="2"/>
      <c r="QRI8" s="2"/>
      <c r="QRJ8" s="2"/>
      <c r="QRK8" s="2"/>
      <c r="QRL8" s="2"/>
      <c r="QRM8" s="2"/>
      <c r="QRN8" s="2"/>
      <c r="QRO8" s="2"/>
      <c r="QRP8" s="2"/>
      <c r="QRQ8" s="2"/>
      <c r="QRR8" s="2"/>
      <c r="QRS8" s="2"/>
      <c r="QRT8" s="2"/>
      <c r="QRU8" s="2"/>
      <c r="QRV8" s="2"/>
      <c r="QRW8" s="2"/>
      <c r="QRX8" s="2"/>
      <c r="QRY8" s="2"/>
      <c r="QRZ8" s="2"/>
      <c r="QSA8" s="2"/>
      <c r="QSB8" s="2"/>
      <c r="QSC8" s="2"/>
      <c r="QSD8" s="2"/>
      <c r="QSE8" s="2"/>
      <c r="QSF8" s="2"/>
      <c r="QSG8" s="2"/>
      <c r="QSH8" s="2"/>
      <c r="QSI8" s="2"/>
      <c r="QSJ8" s="2"/>
      <c r="QSK8" s="2"/>
      <c r="QSL8" s="2"/>
      <c r="QSM8" s="2"/>
      <c r="QSN8" s="2"/>
      <c r="QSO8" s="2"/>
      <c r="QSP8" s="2"/>
      <c r="QSQ8" s="2"/>
      <c r="QSR8" s="2"/>
      <c r="QSS8" s="2"/>
      <c r="QST8" s="2"/>
      <c r="QSU8" s="2"/>
      <c r="QSV8" s="2"/>
      <c r="QSW8" s="2"/>
      <c r="QSX8" s="2"/>
      <c r="QSY8" s="2"/>
      <c r="QSZ8" s="2"/>
      <c r="QTA8" s="2"/>
      <c r="QTB8" s="2"/>
      <c r="QTC8" s="2"/>
      <c r="QTD8" s="2"/>
      <c r="QTE8" s="2"/>
      <c r="QTF8" s="2"/>
      <c r="QTG8" s="2"/>
      <c r="QTH8" s="2"/>
      <c r="QTI8" s="2"/>
      <c r="QTJ8" s="2"/>
      <c r="QTK8" s="2"/>
      <c r="QTL8" s="2"/>
      <c r="QTM8" s="2"/>
      <c r="QTN8" s="2"/>
      <c r="QTO8" s="2"/>
      <c r="QTP8" s="2"/>
      <c r="QTQ8" s="2"/>
      <c r="QTR8" s="2"/>
      <c r="QTS8" s="2"/>
      <c r="QTT8" s="2"/>
      <c r="QTU8" s="2"/>
      <c r="QTV8" s="2"/>
      <c r="QTW8" s="2"/>
      <c r="QTX8" s="2"/>
      <c r="QTY8" s="2"/>
      <c r="QTZ8" s="2"/>
      <c r="QUA8" s="2"/>
      <c r="QUB8" s="2"/>
      <c r="QUC8" s="2"/>
      <c r="QUD8" s="2"/>
      <c r="QUE8" s="2"/>
      <c r="QUF8" s="2"/>
      <c r="QUG8" s="2"/>
      <c r="QUH8" s="2"/>
      <c r="QUI8" s="2"/>
      <c r="QUJ8" s="2"/>
      <c r="QUK8" s="2"/>
      <c r="QUL8" s="2"/>
      <c r="QUM8" s="2"/>
      <c r="QUN8" s="2"/>
      <c r="QUO8" s="2"/>
      <c r="QUP8" s="2"/>
      <c r="QUQ8" s="2"/>
      <c r="QUR8" s="2"/>
      <c r="QUS8" s="2"/>
      <c r="QUT8" s="2"/>
      <c r="QUU8" s="2"/>
      <c r="QUV8" s="2"/>
      <c r="QUW8" s="2"/>
      <c r="QUX8" s="2"/>
      <c r="QUY8" s="2"/>
      <c r="QUZ8" s="2"/>
      <c r="QVA8" s="2"/>
      <c r="QVB8" s="2"/>
      <c r="QVC8" s="2"/>
      <c r="QVD8" s="2"/>
      <c r="QVE8" s="2"/>
      <c r="QVF8" s="2"/>
      <c r="QVG8" s="2"/>
      <c r="QVH8" s="2"/>
      <c r="QVI8" s="2"/>
      <c r="QVJ8" s="2"/>
      <c r="QVK8" s="2"/>
      <c r="QVL8" s="2"/>
      <c r="QVM8" s="2"/>
      <c r="QVN8" s="2"/>
      <c r="QVO8" s="2"/>
      <c r="QVP8" s="2"/>
      <c r="QVQ8" s="2"/>
      <c r="QVR8" s="2"/>
      <c r="QVS8" s="2"/>
      <c r="QVT8" s="2"/>
      <c r="QVU8" s="2"/>
      <c r="QVV8" s="2"/>
      <c r="QVW8" s="2"/>
      <c r="QVX8" s="2"/>
      <c r="QVY8" s="2"/>
      <c r="QVZ8" s="2"/>
      <c r="QWA8" s="2"/>
      <c r="QWB8" s="2"/>
      <c r="QWC8" s="2"/>
      <c r="QWD8" s="2"/>
      <c r="QWE8" s="2"/>
      <c r="QWF8" s="2"/>
      <c r="QWG8" s="2"/>
      <c r="QWH8" s="2"/>
      <c r="QWI8" s="2"/>
      <c r="QWJ8" s="2"/>
      <c r="QWK8" s="2"/>
      <c r="QWL8" s="2"/>
      <c r="QWM8" s="2"/>
      <c r="QWN8" s="2"/>
      <c r="QWO8" s="2"/>
      <c r="QWP8" s="2"/>
      <c r="QWQ8" s="2"/>
      <c r="QWR8" s="2"/>
      <c r="QWS8" s="2"/>
      <c r="QWT8" s="2"/>
      <c r="QWU8" s="2"/>
      <c r="QWV8" s="2"/>
      <c r="QWW8" s="2"/>
      <c r="QWX8" s="2"/>
      <c r="QWY8" s="2"/>
      <c r="QWZ8" s="2"/>
      <c r="QXA8" s="2"/>
      <c r="QXB8" s="2"/>
      <c r="QXC8" s="2"/>
      <c r="QXD8" s="2"/>
      <c r="QXE8" s="2"/>
      <c r="QXF8" s="2"/>
      <c r="QXG8" s="2"/>
      <c r="QXH8" s="2"/>
      <c r="QXI8" s="2"/>
      <c r="QXJ8" s="2"/>
      <c r="QXK8" s="2"/>
      <c r="QXL8" s="2"/>
      <c r="QXM8" s="2"/>
      <c r="QXN8" s="2"/>
      <c r="QXO8" s="2"/>
      <c r="QXP8" s="2"/>
      <c r="QXQ8" s="2"/>
      <c r="QXR8" s="2"/>
      <c r="QXS8" s="2"/>
      <c r="QXT8" s="2"/>
      <c r="QXU8" s="2"/>
      <c r="QXV8" s="2"/>
      <c r="QXW8" s="2"/>
      <c r="QXX8" s="2"/>
      <c r="QXY8" s="2"/>
      <c r="QXZ8" s="2"/>
      <c r="QYA8" s="2"/>
      <c r="QYB8" s="2"/>
      <c r="QYC8" s="2"/>
      <c r="QYD8" s="2"/>
      <c r="QYE8" s="2"/>
      <c r="QYF8" s="2"/>
      <c r="QYG8" s="2"/>
      <c r="QYH8" s="2"/>
      <c r="QYI8" s="2"/>
      <c r="QYJ8" s="2"/>
      <c r="QYK8" s="2"/>
      <c r="QYL8" s="2"/>
      <c r="QYM8" s="2"/>
      <c r="QYN8" s="2"/>
      <c r="QYO8" s="2"/>
      <c r="QYP8" s="2"/>
      <c r="QYQ8" s="2"/>
      <c r="QYR8" s="2"/>
      <c r="QYS8" s="2"/>
      <c r="QYT8" s="2"/>
      <c r="QYU8" s="2"/>
      <c r="QYV8" s="2"/>
      <c r="QYW8" s="2"/>
      <c r="QYX8" s="2"/>
      <c r="QYY8" s="2"/>
      <c r="QYZ8" s="2"/>
      <c r="QZA8" s="2"/>
      <c r="QZB8" s="2"/>
      <c r="QZC8" s="2"/>
      <c r="QZD8" s="2"/>
      <c r="QZE8" s="2"/>
      <c r="QZF8" s="2"/>
      <c r="QZG8" s="2"/>
      <c r="QZH8" s="2"/>
      <c r="QZI8" s="2"/>
      <c r="QZJ8" s="2"/>
      <c r="QZK8" s="2"/>
      <c r="QZL8" s="2"/>
      <c r="QZM8" s="2"/>
      <c r="QZN8" s="2"/>
      <c r="QZO8" s="2"/>
      <c r="QZP8" s="2"/>
      <c r="QZQ8" s="2"/>
      <c r="QZR8" s="2"/>
      <c r="QZS8" s="2"/>
      <c r="QZT8" s="2"/>
      <c r="QZU8" s="2"/>
      <c r="QZV8" s="2"/>
      <c r="QZW8" s="2"/>
      <c r="QZX8" s="2"/>
      <c r="QZY8" s="2"/>
      <c r="QZZ8" s="2"/>
      <c r="RAA8" s="2"/>
      <c r="RAB8" s="2"/>
      <c r="RAC8" s="2"/>
      <c r="RAD8" s="2"/>
      <c r="RAE8" s="2"/>
      <c r="RAF8" s="2"/>
      <c r="RAG8" s="2"/>
      <c r="RAH8" s="2"/>
      <c r="RAI8" s="2"/>
      <c r="RAJ8" s="2"/>
      <c r="RAK8" s="2"/>
      <c r="RAL8" s="2"/>
      <c r="RAM8" s="2"/>
      <c r="RAN8" s="2"/>
      <c r="RAO8" s="2"/>
      <c r="RAP8" s="2"/>
      <c r="RAQ8" s="2"/>
      <c r="RAR8" s="2"/>
      <c r="RAS8" s="2"/>
      <c r="RAT8" s="2"/>
      <c r="RAU8" s="2"/>
      <c r="RAV8" s="2"/>
      <c r="RAW8" s="2"/>
      <c r="RAX8" s="2"/>
      <c r="RAY8" s="2"/>
      <c r="RAZ8" s="2"/>
      <c r="RBA8" s="2"/>
      <c r="RBB8" s="2"/>
      <c r="RBC8" s="2"/>
      <c r="RBD8" s="2"/>
      <c r="RBE8" s="2"/>
      <c r="RBF8" s="2"/>
      <c r="RBG8" s="2"/>
      <c r="RBH8" s="2"/>
      <c r="RBI8" s="2"/>
      <c r="RBJ8" s="2"/>
      <c r="RBK8" s="2"/>
      <c r="RBL8" s="2"/>
      <c r="RBM8" s="2"/>
      <c r="RBN8" s="2"/>
      <c r="RBO8" s="2"/>
      <c r="RBP8" s="2"/>
      <c r="RBQ8" s="2"/>
      <c r="RBR8" s="2"/>
      <c r="RBS8" s="2"/>
      <c r="RBT8" s="2"/>
      <c r="RBU8" s="2"/>
      <c r="RBV8" s="2"/>
      <c r="RBW8" s="2"/>
      <c r="RBX8" s="2"/>
      <c r="RBY8" s="2"/>
      <c r="RBZ8" s="2"/>
      <c r="RCA8" s="2"/>
      <c r="RCB8" s="2"/>
      <c r="RCC8" s="2"/>
      <c r="RCD8" s="2"/>
      <c r="RCE8" s="2"/>
      <c r="RCF8" s="2"/>
      <c r="RCG8" s="2"/>
      <c r="RCH8" s="2"/>
      <c r="RCI8" s="2"/>
      <c r="RCJ8" s="2"/>
      <c r="RCK8" s="2"/>
      <c r="RCL8" s="2"/>
      <c r="RCM8" s="2"/>
      <c r="RCN8" s="2"/>
      <c r="RCO8" s="2"/>
      <c r="RCP8" s="2"/>
      <c r="RCQ8" s="2"/>
      <c r="RCR8" s="2"/>
      <c r="RCS8" s="2"/>
      <c r="RCT8" s="2"/>
      <c r="RCU8" s="2"/>
      <c r="RCV8" s="2"/>
      <c r="RCW8" s="2"/>
      <c r="RCX8" s="2"/>
      <c r="RCY8" s="2"/>
      <c r="RCZ8" s="2"/>
      <c r="RDA8" s="2"/>
      <c r="RDB8" s="2"/>
      <c r="RDC8" s="2"/>
      <c r="RDD8" s="2"/>
      <c r="RDE8" s="2"/>
      <c r="RDF8" s="2"/>
      <c r="RDG8" s="2"/>
      <c r="RDH8" s="2"/>
      <c r="RDI8" s="2"/>
      <c r="RDJ8" s="2"/>
      <c r="RDK8" s="2"/>
      <c r="RDL8" s="2"/>
      <c r="RDM8" s="2"/>
      <c r="RDN8" s="2"/>
      <c r="RDO8" s="2"/>
      <c r="RDP8" s="2"/>
      <c r="RDQ8" s="2"/>
      <c r="RDR8" s="2"/>
      <c r="RDS8" s="2"/>
      <c r="RDT8" s="2"/>
      <c r="RDU8" s="2"/>
      <c r="RDV8" s="2"/>
      <c r="RDW8" s="2"/>
      <c r="RDX8" s="2"/>
      <c r="RDY8" s="2"/>
      <c r="RDZ8" s="2"/>
      <c r="REA8" s="2"/>
      <c r="REB8" s="2"/>
      <c r="REC8" s="2"/>
      <c r="RED8" s="2"/>
      <c r="REE8" s="2"/>
      <c r="REF8" s="2"/>
      <c r="REG8" s="2"/>
      <c r="REH8" s="2"/>
      <c r="REI8" s="2"/>
      <c r="REJ8" s="2"/>
      <c r="REK8" s="2"/>
      <c r="REL8" s="2"/>
      <c r="REM8" s="2"/>
      <c r="REN8" s="2"/>
      <c r="REO8" s="2"/>
      <c r="REP8" s="2"/>
      <c r="REQ8" s="2"/>
      <c r="RER8" s="2"/>
      <c r="RES8" s="2"/>
      <c r="RET8" s="2"/>
      <c r="REU8" s="2"/>
      <c r="REV8" s="2"/>
      <c r="REW8" s="2"/>
      <c r="REX8" s="2"/>
      <c r="REY8" s="2"/>
      <c r="REZ8" s="2"/>
      <c r="RFA8" s="2"/>
      <c r="RFB8" s="2"/>
      <c r="RFC8" s="2"/>
      <c r="RFD8" s="2"/>
      <c r="RFE8" s="2"/>
      <c r="RFF8" s="2"/>
      <c r="RFG8" s="2"/>
      <c r="RFH8" s="2"/>
      <c r="RFI8" s="2"/>
      <c r="RFJ8" s="2"/>
      <c r="RFK8" s="2"/>
      <c r="RFL8" s="2"/>
      <c r="RFM8" s="2"/>
      <c r="RFN8" s="2"/>
      <c r="RFO8" s="2"/>
      <c r="RFP8" s="2"/>
      <c r="RFQ8" s="2"/>
      <c r="RFR8" s="2"/>
      <c r="RFS8" s="2"/>
      <c r="RFT8" s="2"/>
      <c r="RFU8" s="2"/>
      <c r="RFV8" s="2"/>
      <c r="RFW8" s="2"/>
      <c r="RFX8" s="2"/>
      <c r="RFY8" s="2"/>
      <c r="RFZ8" s="2"/>
      <c r="RGA8" s="2"/>
      <c r="RGB8" s="2"/>
      <c r="RGC8" s="2"/>
      <c r="RGD8" s="2"/>
      <c r="RGE8" s="2"/>
      <c r="RGF8" s="2"/>
      <c r="RGG8" s="2"/>
      <c r="RGH8" s="2"/>
      <c r="RGI8" s="2"/>
      <c r="RGJ8" s="2"/>
      <c r="RGK8" s="2"/>
      <c r="RGL8" s="2"/>
      <c r="RGM8" s="2"/>
      <c r="RGN8" s="2"/>
      <c r="RGO8" s="2"/>
      <c r="RGP8" s="2"/>
      <c r="RGQ8" s="2"/>
      <c r="RGR8" s="2"/>
      <c r="RGS8" s="2"/>
      <c r="RGT8" s="2"/>
      <c r="RGU8" s="2"/>
      <c r="RGV8" s="2"/>
      <c r="RGW8" s="2"/>
      <c r="RGX8" s="2"/>
      <c r="RGY8" s="2"/>
      <c r="RGZ8" s="2"/>
      <c r="RHA8" s="2"/>
      <c r="RHB8" s="2"/>
      <c r="RHC8" s="2"/>
      <c r="RHD8" s="2"/>
      <c r="RHE8" s="2"/>
      <c r="RHF8" s="2"/>
      <c r="RHG8" s="2"/>
      <c r="RHH8" s="2"/>
      <c r="RHI8" s="2"/>
      <c r="RHJ8" s="2"/>
      <c r="RHK8" s="2"/>
      <c r="RHL8" s="2"/>
      <c r="RHM8" s="2"/>
      <c r="RHN8" s="2"/>
      <c r="RHO8" s="2"/>
      <c r="RHP8" s="2"/>
      <c r="RHQ8" s="2"/>
      <c r="RHR8" s="2"/>
      <c r="RHS8" s="2"/>
      <c r="RHT8" s="2"/>
      <c r="RHU8" s="2"/>
      <c r="RHV8" s="2"/>
      <c r="RHW8" s="2"/>
      <c r="RHX8" s="2"/>
      <c r="RHY8" s="2"/>
      <c r="RHZ8" s="2"/>
      <c r="RIA8" s="2"/>
      <c r="RIB8" s="2"/>
      <c r="RIC8" s="2"/>
      <c r="RID8" s="2"/>
      <c r="RIE8" s="2"/>
      <c r="RIF8" s="2"/>
      <c r="RIG8" s="2"/>
      <c r="RIH8" s="2"/>
      <c r="RII8" s="2"/>
      <c r="RIJ8" s="2"/>
      <c r="RIK8" s="2"/>
      <c r="RIL8" s="2"/>
      <c r="RIM8" s="2"/>
      <c r="RIN8" s="2"/>
      <c r="RIO8" s="2"/>
      <c r="RIP8" s="2"/>
      <c r="RIQ8" s="2"/>
      <c r="RIR8" s="2"/>
      <c r="RIS8" s="2"/>
      <c r="RIT8" s="2"/>
      <c r="RIU8" s="2"/>
      <c r="RIV8" s="2"/>
      <c r="RIW8" s="2"/>
      <c r="RIX8" s="2"/>
      <c r="RIY8" s="2"/>
      <c r="RIZ8" s="2"/>
      <c r="RJA8" s="2"/>
      <c r="RJB8" s="2"/>
      <c r="RJC8" s="2"/>
      <c r="RJD8" s="2"/>
      <c r="RJE8" s="2"/>
      <c r="RJF8" s="2"/>
      <c r="RJG8" s="2"/>
      <c r="RJH8" s="2"/>
      <c r="RJI8" s="2"/>
      <c r="RJJ8" s="2"/>
      <c r="RJK8" s="2"/>
      <c r="RJL8" s="2"/>
      <c r="RJM8" s="2"/>
      <c r="RJN8" s="2"/>
      <c r="RJO8" s="2"/>
      <c r="RJP8" s="2"/>
      <c r="RJQ8" s="2"/>
      <c r="RJR8" s="2"/>
      <c r="RJS8" s="2"/>
      <c r="RJT8" s="2"/>
      <c r="RJU8" s="2"/>
      <c r="RJV8" s="2"/>
      <c r="RJW8" s="2"/>
      <c r="RJX8" s="2"/>
      <c r="RJY8" s="2"/>
      <c r="RJZ8" s="2"/>
      <c r="RKA8" s="2"/>
      <c r="RKB8" s="2"/>
      <c r="RKC8" s="2"/>
      <c r="RKD8" s="2"/>
      <c r="RKE8" s="2"/>
      <c r="RKF8" s="2"/>
      <c r="RKG8" s="2"/>
      <c r="RKH8" s="2"/>
      <c r="RKI8" s="2"/>
      <c r="RKJ8" s="2"/>
      <c r="RKK8" s="2"/>
      <c r="RKL8" s="2"/>
      <c r="RKM8" s="2"/>
      <c r="RKN8" s="2"/>
      <c r="RKO8" s="2"/>
      <c r="RKP8" s="2"/>
      <c r="RKQ8" s="2"/>
      <c r="RKR8" s="2"/>
      <c r="RKS8" s="2"/>
      <c r="RKT8" s="2"/>
      <c r="RKU8" s="2"/>
      <c r="RKV8" s="2"/>
      <c r="RKW8" s="2"/>
      <c r="RKX8" s="2"/>
      <c r="RKY8" s="2"/>
      <c r="RKZ8" s="2"/>
      <c r="RLA8" s="2"/>
      <c r="RLB8" s="2"/>
      <c r="RLC8" s="2"/>
      <c r="RLD8" s="2"/>
      <c r="RLE8" s="2"/>
      <c r="RLF8" s="2"/>
      <c r="RLG8" s="2"/>
      <c r="RLH8" s="2"/>
      <c r="RLI8" s="2"/>
      <c r="RLJ8" s="2"/>
      <c r="RLK8" s="2"/>
      <c r="RLL8" s="2"/>
      <c r="RLM8" s="2"/>
      <c r="RLN8" s="2"/>
      <c r="RLO8" s="2"/>
      <c r="RLP8" s="2"/>
      <c r="RLQ8" s="2"/>
      <c r="RLR8" s="2"/>
      <c r="RLS8" s="2"/>
      <c r="RLT8" s="2"/>
      <c r="RLU8" s="2"/>
      <c r="RLV8" s="2"/>
      <c r="RLW8" s="2"/>
      <c r="RLX8" s="2"/>
      <c r="RLY8" s="2"/>
      <c r="RLZ8" s="2"/>
      <c r="RMA8" s="2"/>
      <c r="RMB8" s="2"/>
      <c r="RMC8" s="2"/>
      <c r="RMD8" s="2"/>
      <c r="RME8" s="2"/>
      <c r="RMF8" s="2"/>
      <c r="RMG8" s="2"/>
      <c r="RMH8" s="2"/>
      <c r="RMI8" s="2"/>
      <c r="RMJ8" s="2"/>
      <c r="RMK8" s="2"/>
      <c r="RML8" s="2"/>
      <c r="RMM8" s="2"/>
      <c r="RMN8" s="2"/>
      <c r="RMO8" s="2"/>
      <c r="RMP8" s="2"/>
      <c r="RMQ8" s="2"/>
      <c r="RMR8" s="2"/>
      <c r="RMS8" s="2"/>
      <c r="RMT8" s="2"/>
      <c r="RMU8" s="2"/>
      <c r="RMV8" s="2"/>
      <c r="RMW8" s="2"/>
      <c r="RMX8" s="2"/>
      <c r="RMY8" s="2"/>
      <c r="RMZ8" s="2"/>
      <c r="RNA8" s="2"/>
      <c r="RNB8" s="2"/>
      <c r="RNC8" s="2"/>
      <c r="RND8" s="2"/>
      <c r="RNE8" s="2"/>
      <c r="RNF8" s="2"/>
      <c r="RNG8" s="2"/>
      <c r="RNH8" s="2"/>
      <c r="RNI8" s="2"/>
      <c r="RNJ8" s="2"/>
      <c r="RNK8" s="2"/>
      <c r="RNL8" s="2"/>
      <c r="RNM8" s="2"/>
      <c r="RNN8" s="2"/>
      <c r="RNO8" s="2"/>
      <c r="RNP8" s="2"/>
      <c r="RNQ8" s="2"/>
      <c r="RNR8" s="2"/>
      <c r="RNS8" s="2"/>
      <c r="RNT8" s="2"/>
      <c r="RNU8" s="2"/>
      <c r="RNV8" s="2"/>
      <c r="RNW8" s="2"/>
      <c r="RNX8" s="2"/>
      <c r="RNY8" s="2"/>
      <c r="RNZ8" s="2"/>
      <c r="ROA8" s="2"/>
      <c r="ROB8" s="2"/>
      <c r="ROC8" s="2"/>
      <c r="ROD8" s="2"/>
      <c r="ROE8" s="2"/>
      <c r="ROF8" s="2"/>
      <c r="ROG8" s="2"/>
      <c r="ROH8" s="2"/>
      <c r="ROI8" s="2"/>
      <c r="ROJ8" s="2"/>
      <c r="ROK8" s="2"/>
      <c r="ROL8" s="2"/>
      <c r="ROM8" s="2"/>
      <c r="RON8" s="2"/>
      <c r="ROO8" s="2"/>
      <c r="ROP8" s="2"/>
      <c r="ROQ8" s="2"/>
      <c r="ROR8" s="2"/>
      <c r="ROS8" s="2"/>
      <c r="ROT8" s="2"/>
      <c r="ROU8" s="2"/>
      <c r="ROV8" s="2"/>
      <c r="ROW8" s="2"/>
      <c r="ROX8" s="2"/>
      <c r="ROY8" s="2"/>
      <c r="ROZ8" s="2"/>
      <c r="RPA8" s="2"/>
      <c r="RPB8" s="2"/>
      <c r="RPC8" s="2"/>
      <c r="RPD8" s="2"/>
      <c r="RPE8" s="2"/>
      <c r="RPF8" s="2"/>
      <c r="RPG8" s="2"/>
      <c r="RPH8" s="2"/>
      <c r="RPI8" s="2"/>
      <c r="RPJ8" s="2"/>
      <c r="RPK8" s="2"/>
      <c r="RPL8" s="2"/>
      <c r="RPM8" s="2"/>
      <c r="RPN8" s="2"/>
      <c r="RPO8" s="2"/>
      <c r="RPP8" s="2"/>
      <c r="RPQ8" s="2"/>
      <c r="RPR8" s="2"/>
      <c r="RPS8" s="2"/>
      <c r="RPT8" s="2"/>
      <c r="RPU8" s="2"/>
      <c r="RPV8" s="2"/>
      <c r="RPW8" s="2"/>
      <c r="RPX8" s="2"/>
      <c r="RPY8" s="2"/>
      <c r="RPZ8" s="2"/>
      <c r="RQA8" s="2"/>
      <c r="RQB8" s="2"/>
      <c r="RQC8" s="2"/>
      <c r="RQD8" s="2"/>
      <c r="RQE8" s="2"/>
      <c r="RQF8" s="2"/>
      <c r="RQG8" s="2"/>
      <c r="RQH8" s="2"/>
      <c r="RQI8" s="2"/>
      <c r="RQJ8" s="2"/>
      <c r="RQK8" s="2"/>
      <c r="RQL8" s="2"/>
      <c r="RQM8" s="2"/>
      <c r="RQN8" s="2"/>
      <c r="RQO8" s="2"/>
      <c r="RQP8" s="2"/>
      <c r="RQQ8" s="2"/>
      <c r="RQR8" s="2"/>
      <c r="RQS8" s="2"/>
      <c r="RQT8" s="2"/>
      <c r="RQU8" s="2"/>
      <c r="RQV8" s="2"/>
      <c r="RQW8" s="2"/>
      <c r="RQX8" s="2"/>
      <c r="RQY8" s="2"/>
      <c r="RQZ8" s="2"/>
      <c r="RRA8" s="2"/>
      <c r="RRB8" s="2"/>
      <c r="RRC8" s="2"/>
      <c r="RRD8" s="2"/>
      <c r="RRE8" s="2"/>
      <c r="RRF8" s="2"/>
      <c r="RRG8" s="2"/>
      <c r="RRH8" s="2"/>
      <c r="RRI8" s="2"/>
      <c r="RRJ8" s="2"/>
      <c r="RRK8" s="2"/>
      <c r="RRL8" s="2"/>
      <c r="RRM8" s="2"/>
      <c r="RRN8" s="2"/>
      <c r="RRO8" s="2"/>
      <c r="RRP8" s="2"/>
      <c r="RRQ8" s="2"/>
      <c r="RRR8" s="2"/>
      <c r="RRS8" s="2"/>
      <c r="RRT8" s="2"/>
      <c r="RRU8" s="2"/>
      <c r="RRV8" s="2"/>
      <c r="RRW8" s="2"/>
      <c r="RRX8" s="2"/>
      <c r="RRY8" s="2"/>
      <c r="RRZ8" s="2"/>
      <c r="RSA8" s="2"/>
      <c r="RSB8" s="2"/>
      <c r="RSC8" s="2"/>
      <c r="RSD8" s="2"/>
      <c r="RSE8" s="2"/>
      <c r="RSF8" s="2"/>
      <c r="RSG8" s="2"/>
      <c r="RSH8" s="2"/>
      <c r="RSI8" s="2"/>
      <c r="RSJ8" s="2"/>
      <c r="RSK8" s="2"/>
      <c r="RSL8" s="2"/>
      <c r="RSM8" s="2"/>
      <c r="RSN8" s="2"/>
      <c r="RSO8" s="2"/>
      <c r="RSP8" s="2"/>
      <c r="RSQ8" s="2"/>
      <c r="RSR8" s="2"/>
      <c r="RSS8" s="2"/>
      <c r="RST8" s="2"/>
      <c r="RSU8" s="2"/>
      <c r="RSV8" s="2"/>
      <c r="RSW8" s="2"/>
      <c r="RSX8" s="2"/>
      <c r="RSY8" s="2"/>
      <c r="RSZ8" s="2"/>
      <c r="RTA8" s="2"/>
      <c r="RTB8" s="2"/>
      <c r="RTC8" s="2"/>
      <c r="RTD8" s="2"/>
      <c r="RTE8" s="2"/>
      <c r="RTF8" s="2"/>
      <c r="RTG8" s="2"/>
      <c r="RTH8" s="2"/>
      <c r="RTI8" s="2"/>
      <c r="RTJ8" s="2"/>
      <c r="RTK8" s="2"/>
      <c r="RTL8" s="2"/>
      <c r="RTM8" s="2"/>
      <c r="RTN8" s="2"/>
      <c r="RTO8" s="2"/>
      <c r="RTP8" s="2"/>
      <c r="RTQ8" s="2"/>
      <c r="RTR8" s="2"/>
      <c r="RTS8" s="2"/>
      <c r="RTT8" s="2"/>
      <c r="RTU8" s="2"/>
      <c r="RTV8" s="2"/>
      <c r="RTW8" s="2"/>
      <c r="RTX8" s="2"/>
      <c r="RTY8" s="2"/>
      <c r="RTZ8" s="2"/>
      <c r="RUA8" s="2"/>
      <c r="RUB8" s="2"/>
      <c r="RUC8" s="2"/>
      <c r="RUD8" s="2"/>
      <c r="RUE8" s="2"/>
      <c r="RUF8" s="2"/>
      <c r="RUG8" s="2"/>
      <c r="RUH8" s="2"/>
      <c r="RUI8" s="2"/>
      <c r="RUJ8" s="2"/>
      <c r="RUK8" s="2"/>
      <c r="RUL8" s="2"/>
      <c r="RUM8" s="2"/>
      <c r="RUN8" s="2"/>
      <c r="RUO8" s="2"/>
      <c r="RUP8" s="2"/>
      <c r="RUQ8" s="2"/>
      <c r="RUR8" s="2"/>
      <c r="RUS8" s="2"/>
      <c r="RUT8" s="2"/>
      <c r="RUU8" s="2"/>
      <c r="RUV8" s="2"/>
      <c r="RUW8" s="2"/>
      <c r="RUX8" s="2"/>
      <c r="RUY8" s="2"/>
      <c r="RUZ8" s="2"/>
      <c r="RVA8" s="2"/>
      <c r="RVB8" s="2"/>
      <c r="RVC8" s="2"/>
      <c r="RVD8" s="2"/>
      <c r="RVE8" s="2"/>
      <c r="RVF8" s="2"/>
      <c r="RVG8" s="2"/>
      <c r="RVH8" s="2"/>
      <c r="RVI8" s="2"/>
      <c r="RVJ8" s="2"/>
      <c r="RVK8" s="2"/>
      <c r="RVL8" s="2"/>
      <c r="RVM8" s="2"/>
      <c r="RVN8" s="2"/>
      <c r="RVO8" s="2"/>
      <c r="RVP8" s="2"/>
      <c r="RVQ8" s="2"/>
      <c r="RVR8" s="2"/>
      <c r="RVS8" s="2"/>
      <c r="RVT8" s="2"/>
      <c r="RVU8" s="2"/>
      <c r="RVV8" s="2"/>
      <c r="RVW8" s="2"/>
      <c r="RVX8" s="2"/>
      <c r="RVY8" s="2"/>
      <c r="RVZ8" s="2"/>
      <c r="RWA8" s="2"/>
      <c r="RWB8" s="2"/>
      <c r="RWC8" s="2"/>
      <c r="RWD8" s="2"/>
      <c r="RWE8" s="2"/>
      <c r="RWF8" s="2"/>
      <c r="RWG8" s="2"/>
      <c r="RWH8" s="2"/>
      <c r="RWI8" s="2"/>
      <c r="RWJ8" s="2"/>
      <c r="RWK8" s="2"/>
      <c r="RWL8" s="2"/>
      <c r="RWM8" s="2"/>
      <c r="RWN8" s="2"/>
      <c r="RWO8" s="2"/>
      <c r="RWP8" s="2"/>
      <c r="RWQ8" s="2"/>
      <c r="RWR8" s="2"/>
      <c r="RWS8" s="2"/>
      <c r="RWT8" s="2"/>
      <c r="RWU8" s="2"/>
      <c r="RWV8" s="2"/>
      <c r="RWW8" s="2"/>
      <c r="RWX8" s="2"/>
      <c r="RWY8" s="2"/>
      <c r="RWZ8" s="2"/>
      <c r="RXA8" s="2"/>
      <c r="RXB8" s="2"/>
      <c r="RXC8" s="2"/>
      <c r="RXD8" s="2"/>
      <c r="RXE8" s="2"/>
      <c r="RXF8" s="2"/>
      <c r="RXG8" s="2"/>
      <c r="RXH8" s="2"/>
      <c r="RXI8" s="2"/>
      <c r="RXJ8" s="2"/>
      <c r="RXK8" s="2"/>
      <c r="RXL8" s="2"/>
      <c r="RXM8" s="2"/>
      <c r="RXN8" s="2"/>
      <c r="RXO8" s="2"/>
      <c r="RXP8" s="2"/>
      <c r="RXQ8" s="2"/>
      <c r="RXR8" s="2"/>
      <c r="RXS8" s="2"/>
      <c r="RXT8" s="2"/>
      <c r="RXU8" s="2"/>
      <c r="RXV8" s="2"/>
      <c r="RXW8" s="2"/>
      <c r="RXX8" s="2"/>
      <c r="RXY8" s="2"/>
      <c r="RXZ8" s="2"/>
      <c r="RYA8" s="2"/>
      <c r="RYB8" s="2"/>
      <c r="RYC8" s="2"/>
      <c r="RYD8" s="2"/>
      <c r="RYE8" s="2"/>
      <c r="RYF8" s="2"/>
      <c r="RYG8" s="2"/>
      <c r="RYH8" s="2"/>
      <c r="RYI8" s="2"/>
      <c r="RYJ8" s="2"/>
      <c r="RYK8" s="2"/>
      <c r="RYL8" s="2"/>
      <c r="RYM8" s="2"/>
      <c r="RYN8" s="2"/>
      <c r="RYO8" s="2"/>
      <c r="RYP8" s="2"/>
      <c r="RYQ8" s="2"/>
      <c r="RYR8" s="2"/>
      <c r="RYS8" s="2"/>
      <c r="RYT8" s="2"/>
      <c r="RYU8" s="2"/>
      <c r="RYV8" s="2"/>
      <c r="RYW8" s="2"/>
      <c r="RYX8" s="2"/>
      <c r="RYY8" s="2"/>
      <c r="RYZ8" s="2"/>
      <c r="RZA8" s="2"/>
      <c r="RZB8" s="2"/>
      <c r="RZC8" s="2"/>
      <c r="RZD8" s="2"/>
      <c r="RZE8" s="2"/>
      <c r="RZF8" s="2"/>
      <c r="RZG8" s="2"/>
      <c r="RZH8" s="2"/>
      <c r="RZI8" s="2"/>
      <c r="RZJ8" s="2"/>
      <c r="RZK8" s="2"/>
      <c r="RZL8" s="2"/>
      <c r="RZM8" s="2"/>
      <c r="RZN8" s="2"/>
      <c r="RZO8" s="2"/>
      <c r="RZP8" s="2"/>
      <c r="RZQ8" s="2"/>
      <c r="RZR8" s="2"/>
      <c r="RZS8" s="2"/>
      <c r="RZT8" s="2"/>
      <c r="RZU8" s="2"/>
      <c r="RZV8" s="2"/>
      <c r="RZW8" s="2"/>
      <c r="RZX8" s="2"/>
      <c r="RZY8" s="2"/>
      <c r="RZZ8" s="2"/>
      <c r="SAA8" s="2"/>
      <c r="SAB8" s="2"/>
      <c r="SAC8" s="2"/>
      <c r="SAD8" s="2"/>
      <c r="SAE8" s="2"/>
      <c r="SAF8" s="2"/>
      <c r="SAG8" s="2"/>
      <c r="SAH8" s="2"/>
      <c r="SAI8" s="2"/>
      <c r="SAJ8" s="2"/>
      <c r="SAK8" s="2"/>
      <c r="SAL8" s="2"/>
      <c r="SAM8" s="2"/>
      <c r="SAN8" s="2"/>
      <c r="SAO8" s="2"/>
      <c r="SAP8" s="2"/>
      <c r="SAQ8" s="2"/>
      <c r="SAR8" s="2"/>
      <c r="SAS8" s="2"/>
      <c r="SAT8" s="2"/>
      <c r="SAU8" s="2"/>
      <c r="SAV8" s="2"/>
      <c r="SAW8" s="2"/>
      <c r="SAX8" s="2"/>
      <c r="SAY8" s="2"/>
      <c r="SAZ8" s="2"/>
      <c r="SBA8" s="2"/>
      <c r="SBB8" s="2"/>
      <c r="SBC8" s="2"/>
      <c r="SBD8" s="2"/>
      <c r="SBE8" s="2"/>
      <c r="SBF8" s="2"/>
      <c r="SBG8" s="2"/>
      <c r="SBH8" s="2"/>
      <c r="SBI8" s="2"/>
      <c r="SBJ8" s="2"/>
      <c r="SBK8" s="2"/>
      <c r="SBL8" s="2"/>
      <c r="SBM8" s="2"/>
      <c r="SBN8" s="2"/>
      <c r="SBO8" s="2"/>
      <c r="SBP8" s="2"/>
      <c r="SBQ8" s="2"/>
      <c r="SBR8" s="2"/>
      <c r="SBS8" s="2"/>
      <c r="SBT8" s="2"/>
      <c r="SBU8" s="2"/>
      <c r="SBV8" s="2"/>
      <c r="SBW8" s="2"/>
      <c r="SBX8" s="2"/>
      <c r="SBY8" s="2"/>
      <c r="SBZ8" s="2"/>
      <c r="SCA8" s="2"/>
      <c r="SCB8" s="2"/>
      <c r="SCC8" s="2"/>
      <c r="SCD8" s="2"/>
      <c r="SCE8" s="2"/>
      <c r="SCF8" s="2"/>
      <c r="SCG8" s="2"/>
      <c r="SCH8" s="2"/>
      <c r="SCI8" s="2"/>
      <c r="SCJ8" s="2"/>
      <c r="SCK8" s="2"/>
      <c r="SCL8" s="2"/>
      <c r="SCM8" s="2"/>
      <c r="SCN8" s="2"/>
      <c r="SCO8" s="2"/>
      <c r="SCP8" s="2"/>
      <c r="SCQ8" s="2"/>
      <c r="SCR8" s="2"/>
      <c r="SCS8" s="2"/>
      <c r="SCT8" s="2"/>
      <c r="SCU8" s="2"/>
      <c r="SCV8" s="2"/>
      <c r="SCW8" s="2"/>
      <c r="SCX8" s="2"/>
      <c r="SCY8" s="2"/>
      <c r="SCZ8" s="2"/>
      <c r="SDA8" s="2"/>
      <c r="SDB8" s="2"/>
      <c r="SDC8" s="2"/>
      <c r="SDD8" s="2"/>
      <c r="SDE8" s="2"/>
      <c r="SDF8" s="2"/>
      <c r="SDG8" s="2"/>
      <c r="SDH8" s="2"/>
      <c r="SDI8" s="2"/>
      <c r="SDJ8" s="2"/>
      <c r="SDK8" s="2"/>
      <c r="SDL8" s="2"/>
      <c r="SDM8" s="2"/>
      <c r="SDN8" s="2"/>
      <c r="SDO8" s="2"/>
      <c r="SDP8" s="2"/>
      <c r="SDQ8" s="2"/>
      <c r="SDR8" s="2"/>
      <c r="SDS8" s="2"/>
      <c r="SDT8" s="2"/>
      <c r="SDU8" s="2"/>
      <c r="SDV8" s="2"/>
      <c r="SDW8" s="2"/>
      <c r="SDX8" s="2"/>
      <c r="SDY8" s="2"/>
      <c r="SDZ8" s="2"/>
      <c r="SEA8" s="2"/>
      <c r="SEB8" s="2"/>
      <c r="SEC8" s="2"/>
      <c r="SED8" s="2"/>
      <c r="SEE8" s="2"/>
      <c r="SEF8" s="2"/>
      <c r="SEG8" s="2"/>
      <c r="SEH8" s="2"/>
      <c r="SEI8" s="2"/>
      <c r="SEJ8" s="2"/>
      <c r="SEK8" s="2"/>
      <c r="SEL8" s="2"/>
      <c r="SEM8" s="2"/>
      <c r="SEN8" s="2"/>
      <c r="SEO8" s="2"/>
      <c r="SEP8" s="2"/>
      <c r="SEQ8" s="2"/>
      <c r="SER8" s="2"/>
      <c r="SES8" s="2"/>
      <c r="SET8" s="2"/>
      <c r="SEU8" s="2"/>
      <c r="SEV8" s="2"/>
      <c r="SEW8" s="2"/>
      <c r="SEX8" s="2"/>
      <c r="SEY8" s="2"/>
      <c r="SEZ8" s="2"/>
      <c r="SFA8" s="2"/>
      <c r="SFB8" s="2"/>
      <c r="SFC8" s="2"/>
      <c r="SFD8" s="2"/>
      <c r="SFE8" s="2"/>
      <c r="SFF8" s="2"/>
      <c r="SFG8" s="2"/>
      <c r="SFH8" s="2"/>
      <c r="SFI8" s="2"/>
      <c r="SFJ8" s="2"/>
      <c r="SFK8" s="2"/>
      <c r="SFL8" s="2"/>
      <c r="SFM8" s="2"/>
      <c r="SFN8" s="2"/>
      <c r="SFO8" s="2"/>
      <c r="SFP8" s="2"/>
      <c r="SFQ8" s="2"/>
      <c r="SFR8" s="2"/>
      <c r="SFS8" s="2"/>
      <c r="SFT8" s="2"/>
      <c r="SFU8" s="2"/>
      <c r="SFV8" s="2"/>
      <c r="SFW8" s="2"/>
      <c r="SFX8" s="2"/>
      <c r="SFY8" s="2"/>
      <c r="SFZ8" s="2"/>
      <c r="SGA8" s="2"/>
      <c r="SGB8" s="2"/>
      <c r="SGC8" s="2"/>
      <c r="SGD8" s="2"/>
      <c r="SGE8" s="2"/>
      <c r="SGF8" s="2"/>
      <c r="SGG8" s="2"/>
      <c r="SGH8" s="2"/>
      <c r="SGI8" s="2"/>
      <c r="SGJ8" s="2"/>
      <c r="SGK8" s="2"/>
      <c r="SGL8" s="2"/>
      <c r="SGM8" s="2"/>
      <c r="SGN8" s="2"/>
      <c r="SGO8" s="2"/>
      <c r="SGP8" s="2"/>
      <c r="SGQ8" s="2"/>
      <c r="SGR8" s="2"/>
      <c r="SGS8" s="2"/>
      <c r="SGT8" s="2"/>
      <c r="SGU8" s="2"/>
      <c r="SGV8" s="2"/>
      <c r="SGW8" s="2"/>
      <c r="SGX8" s="2"/>
      <c r="SGY8" s="2"/>
      <c r="SGZ8" s="2"/>
      <c r="SHA8" s="2"/>
      <c r="SHB8" s="2"/>
      <c r="SHC8" s="2"/>
      <c r="SHD8" s="2"/>
      <c r="SHE8" s="2"/>
      <c r="SHF8" s="2"/>
      <c r="SHG8" s="2"/>
      <c r="SHH8" s="2"/>
      <c r="SHI8" s="2"/>
      <c r="SHJ8" s="2"/>
      <c r="SHK8" s="2"/>
      <c r="SHL8" s="2"/>
      <c r="SHM8" s="2"/>
      <c r="SHN8" s="2"/>
      <c r="SHO8" s="2"/>
      <c r="SHP8" s="2"/>
      <c r="SHQ8" s="2"/>
      <c r="SHR8" s="2"/>
      <c r="SHS8" s="2"/>
      <c r="SHT8" s="2"/>
      <c r="SHU8" s="2"/>
      <c r="SHV8" s="2"/>
      <c r="SHW8" s="2"/>
      <c r="SHX8" s="2"/>
      <c r="SHY8" s="2"/>
      <c r="SHZ8" s="2"/>
      <c r="SIA8" s="2"/>
      <c r="SIB8" s="2"/>
      <c r="SIC8" s="2"/>
      <c r="SID8" s="2"/>
      <c r="SIE8" s="2"/>
      <c r="SIF8" s="2"/>
      <c r="SIG8" s="2"/>
      <c r="SIH8" s="2"/>
      <c r="SII8" s="2"/>
      <c r="SIJ8" s="2"/>
      <c r="SIK8" s="2"/>
      <c r="SIL8" s="2"/>
      <c r="SIM8" s="2"/>
      <c r="SIN8" s="2"/>
      <c r="SIO8" s="2"/>
      <c r="SIP8" s="2"/>
      <c r="SIQ8" s="2"/>
      <c r="SIR8" s="2"/>
      <c r="SIS8" s="2"/>
      <c r="SIT8" s="2"/>
      <c r="SIU8" s="2"/>
      <c r="SIV8" s="2"/>
      <c r="SIW8" s="2"/>
      <c r="SIX8" s="2"/>
      <c r="SIY8" s="2"/>
      <c r="SIZ8" s="2"/>
      <c r="SJA8" s="2"/>
      <c r="SJB8" s="2"/>
      <c r="SJC8" s="2"/>
      <c r="SJD8" s="2"/>
      <c r="SJE8" s="2"/>
      <c r="SJF8" s="2"/>
      <c r="SJG8" s="2"/>
      <c r="SJH8" s="2"/>
      <c r="SJI8" s="2"/>
      <c r="SJJ8" s="2"/>
      <c r="SJK8" s="2"/>
      <c r="SJL8" s="2"/>
      <c r="SJM8" s="2"/>
      <c r="SJN8" s="2"/>
      <c r="SJO8" s="2"/>
      <c r="SJP8" s="2"/>
      <c r="SJQ8" s="2"/>
      <c r="SJR8" s="2"/>
      <c r="SJS8" s="2"/>
      <c r="SJT8" s="2"/>
      <c r="SJU8" s="2"/>
      <c r="SJV8" s="2"/>
      <c r="SJW8" s="2"/>
      <c r="SJX8" s="2"/>
      <c r="SJY8" s="2"/>
      <c r="SJZ8" s="2"/>
      <c r="SKA8" s="2"/>
      <c r="SKB8" s="2"/>
      <c r="SKC8" s="2"/>
      <c r="SKD8" s="2"/>
      <c r="SKE8" s="2"/>
      <c r="SKF8" s="2"/>
      <c r="SKG8" s="2"/>
      <c r="SKH8" s="2"/>
      <c r="SKI8" s="2"/>
      <c r="SKJ8" s="2"/>
      <c r="SKK8" s="2"/>
      <c r="SKL8" s="2"/>
      <c r="SKM8" s="2"/>
      <c r="SKN8" s="2"/>
      <c r="SKO8" s="2"/>
      <c r="SKP8" s="2"/>
      <c r="SKQ8" s="2"/>
      <c r="SKR8" s="2"/>
      <c r="SKS8" s="2"/>
      <c r="SKT8" s="2"/>
      <c r="SKU8" s="2"/>
      <c r="SKV8" s="2"/>
      <c r="SKW8" s="2"/>
      <c r="SKX8" s="2"/>
      <c r="SKY8" s="2"/>
      <c r="SKZ8" s="2"/>
      <c r="SLA8" s="2"/>
      <c r="SLB8" s="2"/>
      <c r="SLC8" s="2"/>
      <c r="SLD8" s="2"/>
      <c r="SLE8" s="2"/>
      <c r="SLF8" s="2"/>
      <c r="SLG8" s="2"/>
      <c r="SLH8" s="2"/>
      <c r="SLI8" s="2"/>
      <c r="SLJ8" s="2"/>
      <c r="SLK8" s="2"/>
      <c r="SLL8" s="2"/>
      <c r="SLM8" s="2"/>
      <c r="SLN8" s="2"/>
      <c r="SLO8" s="2"/>
      <c r="SLP8" s="2"/>
      <c r="SLQ8" s="2"/>
      <c r="SLR8" s="2"/>
      <c r="SLS8" s="2"/>
      <c r="SLT8" s="2"/>
      <c r="SLU8" s="2"/>
      <c r="SLV8" s="2"/>
      <c r="SLW8" s="2"/>
      <c r="SLX8" s="2"/>
      <c r="SLY8" s="2"/>
      <c r="SLZ8" s="2"/>
      <c r="SMA8" s="2"/>
      <c r="SMB8" s="2"/>
      <c r="SMC8" s="2"/>
      <c r="SMD8" s="2"/>
      <c r="SME8" s="2"/>
      <c r="SMF8" s="2"/>
      <c r="SMG8" s="2"/>
      <c r="SMH8" s="2"/>
      <c r="SMI8" s="2"/>
      <c r="SMJ8" s="2"/>
      <c r="SMK8" s="2"/>
      <c r="SML8" s="2"/>
      <c r="SMM8" s="2"/>
      <c r="SMN8" s="2"/>
      <c r="SMO8" s="2"/>
      <c r="SMP8" s="2"/>
      <c r="SMQ8" s="2"/>
      <c r="SMR8" s="2"/>
      <c r="SMS8" s="2"/>
      <c r="SMT8" s="2"/>
      <c r="SMU8" s="2"/>
      <c r="SMV8" s="2"/>
      <c r="SMW8" s="2"/>
      <c r="SMX8" s="2"/>
      <c r="SMY8" s="2"/>
      <c r="SMZ8" s="2"/>
      <c r="SNA8" s="2"/>
      <c r="SNB8" s="2"/>
      <c r="SNC8" s="2"/>
      <c r="SND8" s="2"/>
      <c r="SNE8" s="2"/>
      <c r="SNF8" s="2"/>
      <c r="SNG8" s="2"/>
      <c r="SNH8" s="2"/>
      <c r="SNI8" s="2"/>
      <c r="SNJ8" s="2"/>
      <c r="SNK8" s="2"/>
      <c r="SNL8" s="2"/>
      <c r="SNM8" s="2"/>
      <c r="SNN8" s="2"/>
      <c r="SNO8" s="2"/>
      <c r="SNP8" s="2"/>
      <c r="SNQ8" s="2"/>
      <c r="SNR8" s="2"/>
      <c r="SNS8" s="2"/>
      <c r="SNT8" s="2"/>
      <c r="SNU8" s="2"/>
      <c r="SNV8" s="2"/>
      <c r="SNW8" s="2"/>
      <c r="SNX8" s="2"/>
      <c r="SNY8" s="2"/>
      <c r="SNZ8" s="2"/>
      <c r="SOA8" s="2"/>
      <c r="SOB8" s="2"/>
      <c r="SOC8" s="2"/>
      <c r="SOD8" s="2"/>
      <c r="SOE8" s="2"/>
      <c r="SOF8" s="2"/>
      <c r="SOG8" s="2"/>
      <c r="SOH8" s="2"/>
      <c r="SOI8" s="2"/>
      <c r="SOJ8" s="2"/>
      <c r="SOK8" s="2"/>
      <c r="SOL8" s="2"/>
      <c r="SOM8" s="2"/>
      <c r="SON8" s="2"/>
      <c r="SOO8" s="2"/>
      <c r="SOP8" s="2"/>
      <c r="SOQ8" s="2"/>
      <c r="SOR8" s="2"/>
      <c r="SOS8" s="2"/>
      <c r="SOT8" s="2"/>
      <c r="SOU8" s="2"/>
      <c r="SOV8" s="2"/>
      <c r="SOW8" s="2"/>
      <c r="SOX8" s="2"/>
      <c r="SOY8" s="2"/>
      <c r="SOZ8" s="2"/>
      <c r="SPA8" s="2"/>
      <c r="SPB8" s="2"/>
      <c r="SPC8" s="2"/>
      <c r="SPD8" s="2"/>
      <c r="SPE8" s="2"/>
      <c r="SPF8" s="2"/>
      <c r="SPG8" s="2"/>
      <c r="SPH8" s="2"/>
      <c r="SPI8" s="2"/>
      <c r="SPJ8" s="2"/>
      <c r="SPK8" s="2"/>
      <c r="SPL8" s="2"/>
      <c r="SPM8" s="2"/>
      <c r="SPN8" s="2"/>
      <c r="SPO8" s="2"/>
      <c r="SPP8" s="2"/>
      <c r="SPQ8" s="2"/>
      <c r="SPR8" s="2"/>
      <c r="SPS8" s="2"/>
      <c r="SPT8" s="2"/>
      <c r="SPU8" s="2"/>
      <c r="SPV8" s="2"/>
      <c r="SPW8" s="2"/>
      <c r="SPX8" s="2"/>
      <c r="SPY8" s="2"/>
      <c r="SPZ8" s="2"/>
      <c r="SQA8" s="2"/>
      <c r="SQB8" s="2"/>
      <c r="SQC8" s="2"/>
      <c r="SQD8" s="2"/>
      <c r="SQE8" s="2"/>
      <c r="SQF8" s="2"/>
      <c r="SQG8" s="2"/>
      <c r="SQH8" s="2"/>
      <c r="SQI8" s="2"/>
      <c r="SQJ8" s="2"/>
      <c r="SQK8" s="2"/>
      <c r="SQL8" s="2"/>
      <c r="SQM8" s="2"/>
      <c r="SQN8" s="2"/>
      <c r="SQO8" s="2"/>
      <c r="SQP8" s="2"/>
      <c r="SQQ8" s="2"/>
      <c r="SQR8" s="2"/>
      <c r="SQS8" s="2"/>
      <c r="SQT8" s="2"/>
      <c r="SQU8" s="2"/>
      <c r="SQV8" s="2"/>
      <c r="SQW8" s="2"/>
      <c r="SQX8" s="2"/>
      <c r="SQY8" s="2"/>
      <c r="SQZ8" s="2"/>
      <c r="SRA8" s="2"/>
      <c r="SRB8" s="2"/>
      <c r="SRC8" s="2"/>
      <c r="SRD8" s="2"/>
      <c r="SRE8" s="2"/>
      <c r="SRF8" s="2"/>
      <c r="SRG8" s="2"/>
      <c r="SRH8" s="2"/>
      <c r="SRI8" s="2"/>
      <c r="SRJ8" s="2"/>
      <c r="SRK8" s="2"/>
      <c r="SRL8" s="2"/>
      <c r="SRM8" s="2"/>
      <c r="SRN8" s="2"/>
      <c r="SRO8" s="2"/>
      <c r="SRP8" s="2"/>
      <c r="SRQ8" s="2"/>
      <c r="SRR8" s="2"/>
      <c r="SRS8" s="2"/>
      <c r="SRT8" s="2"/>
      <c r="SRU8" s="2"/>
      <c r="SRV8" s="2"/>
      <c r="SRW8" s="2"/>
      <c r="SRX8" s="2"/>
      <c r="SRY8" s="2"/>
      <c r="SRZ8" s="2"/>
      <c r="SSA8" s="2"/>
      <c r="SSB8" s="2"/>
      <c r="SSC8" s="2"/>
      <c r="SSD8" s="2"/>
      <c r="SSE8" s="2"/>
      <c r="SSF8" s="2"/>
      <c r="SSG8" s="2"/>
      <c r="SSH8" s="2"/>
      <c r="SSI8" s="2"/>
      <c r="SSJ8" s="2"/>
      <c r="SSK8" s="2"/>
      <c r="SSL8" s="2"/>
      <c r="SSM8" s="2"/>
      <c r="SSN8" s="2"/>
      <c r="SSO8" s="2"/>
      <c r="SSP8" s="2"/>
      <c r="SSQ8" s="2"/>
      <c r="SSR8" s="2"/>
      <c r="SSS8" s="2"/>
      <c r="SST8" s="2"/>
      <c r="SSU8" s="2"/>
      <c r="SSV8" s="2"/>
      <c r="SSW8" s="2"/>
      <c r="SSX8" s="2"/>
      <c r="SSY8" s="2"/>
      <c r="SSZ8" s="2"/>
      <c r="STA8" s="2"/>
      <c r="STB8" s="2"/>
      <c r="STC8" s="2"/>
      <c r="STD8" s="2"/>
      <c r="STE8" s="2"/>
      <c r="STF8" s="2"/>
      <c r="STG8" s="2"/>
      <c r="STH8" s="2"/>
      <c r="STI8" s="2"/>
      <c r="STJ8" s="2"/>
      <c r="STK8" s="2"/>
      <c r="STL8" s="2"/>
      <c r="STM8" s="2"/>
      <c r="STN8" s="2"/>
      <c r="STO8" s="2"/>
      <c r="STP8" s="2"/>
      <c r="STQ8" s="2"/>
      <c r="STR8" s="2"/>
      <c r="STS8" s="2"/>
      <c r="STT8" s="2"/>
      <c r="STU8" s="2"/>
      <c r="STV8" s="2"/>
      <c r="STW8" s="2"/>
      <c r="STX8" s="2"/>
      <c r="STY8" s="2"/>
      <c r="STZ8" s="2"/>
      <c r="SUA8" s="2"/>
      <c r="SUB8" s="2"/>
      <c r="SUC8" s="2"/>
      <c r="SUD8" s="2"/>
      <c r="SUE8" s="2"/>
      <c r="SUF8" s="2"/>
      <c r="SUG8" s="2"/>
      <c r="SUH8" s="2"/>
      <c r="SUI8" s="2"/>
      <c r="SUJ8" s="2"/>
      <c r="SUK8" s="2"/>
      <c r="SUL8" s="2"/>
      <c r="SUM8" s="2"/>
      <c r="SUN8" s="2"/>
      <c r="SUO8" s="2"/>
      <c r="SUP8" s="2"/>
      <c r="SUQ8" s="2"/>
      <c r="SUR8" s="2"/>
      <c r="SUS8" s="2"/>
      <c r="SUT8" s="2"/>
      <c r="SUU8" s="2"/>
      <c r="SUV8" s="2"/>
      <c r="SUW8" s="2"/>
      <c r="SUX8" s="2"/>
      <c r="SUY8" s="2"/>
      <c r="SUZ8" s="2"/>
      <c r="SVA8" s="2"/>
      <c r="SVB8" s="2"/>
      <c r="SVC8" s="2"/>
      <c r="SVD8" s="2"/>
      <c r="SVE8" s="2"/>
      <c r="SVF8" s="2"/>
      <c r="SVG8" s="2"/>
      <c r="SVH8" s="2"/>
      <c r="SVI8" s="2"/>
      <c r="SVJ8" s="2"/>
      <c r="SVK8" s="2"/>
      <c r="SVL8" s="2"/>
      <c r="SVM8" s="2"/>
      <c r="SVN8" s="2"/>
      <c r="SVO8" s="2"/>
      <c r="SVP8" s="2"/>
      <c r="SVQ8" s="2"/>
      <c r="SVR8" s="2"/>
      <c r="SVS8" s="2"/>
      <c r="SVT8" s="2"/>
      <c r="SVU8" s="2"/>
      <c r="SVV8" s="2"/>
      <c r="SVW8" s="2"/>
      <c r="SVX8" s="2"/>
      <c r="SVY8" s="2"/>
      <c r="SVZ8" s="2"/>
      <c r="SWA8" s="2"/>
      <c r="SWB8" s="2"/>
      <c r="SWC8" s="2"/>
      <c r="SWD8" s="2"/>
      <c r="SWE8" s="2"/>
      <c r="SWF8" s="2"/>
      <c r="SWG8" s="2"/>
      <c r="SWH8" s="2"/>
      <c r="SWI8" s="2"/>
      <c r="SWJ8" s="2"/>
      <c r="SWK8" s="2"/>
      <c r="SWL8" s="2"/>
      <c r="SWM8" s="2"/>
      <c r="SWN8" s="2"/>
      <c r="SWO8" s="2"/>
      <c r="SWP8" s="2"/>
      <c r="SWQ8" s="2"/>
      <c r="SWR8" s="2"/>
      <c r="SWS8" s="2"/>
      <c r="SWT8" s="2"/>
      <c r="SWU8" s="2"/>
      <c r="SWV8" s="2"/>
      <c r="SWW8" s="2"/>
      <c r="SWX8" s="2"/>
      <c r="SWY8" s="2"/>
      <c r="SWZ8" s="2"/>
      <c r="SXA8" s="2"/>
      <c r="SXB8" s="2"/>
      <c r="SXC8" s="2"/>
      <c r="SXD8" s="2"/>
      <c r="SXE8" s="2"/>
      <c r="SXF8" s="2"/>
      <c r="SXG8" s="2"/>
      <c r="SXH8" s="2"/>
      <c r="SXI8" s="2"/>
      <c r="SXJ8" s="2"/>
      <c r="SXK8" s="2"/>
      <c r="SXL8" s="2"/>
      <c r="SXM8" s="2"/>
      <c r="SXN8" s="2"/>
      <c r="SXO8" s="2"/>
      <c r="SXP8" s="2"/>
      <c r="SXQ8" s="2"/>
      <c r="SXR8" s="2"/>
      <c r="SXS8" s="2"/>
      <c r="SXT8" s="2"/>
      <c r="SXU8" s="2"/>
      <c r="SXV8" s="2"/>
      <c r="SXW8" s="2"/>
      <c r="SXX8" s="2"/>
      <c r="SXY8" s="2"/>
      <c r="SXZ8" s="2"/>
      <c r="SYA8" s="2"/>
      <c r="SYB8" s="2"/>
      <c r="SYC8" s="2"/>
      <c r="SYD8" s="2"/>
      <c r="SYE8" s="2"/>
      <c r="SYF8" s="2"/>
      <c r="SYG8" s="2"/>
      <c r="SYH8" s="2"/>
      <c r="SYI8" s="2"/>
      <c r="SYJ8" s="2"/>
      <c r="SYK8" s="2"/>
      <c r="SYL8" s="2"/>
      <c r="SYM8" s="2"/>
      <c r="SYN8" s="2"/>
      <c r="SYO8" s="2"/>
      <c r="SYP8" s="2"/>
      <c r="SYQ8" s="2"/>
      <c r="SYR8" s="2"/>
      <c r="SYS8" s="2"/>
      <c r="SYT8" s="2"/>
      <c r="SYU8" s="2"/>
      <c r="SYV8" s="2"/>
      <c r="SYW8" s="2"/>
      <c r="SYX8" s="2"/>
      <c r="SYY8" s="2"/>
      <c r="SYZ8" s="2"/>
      <c r="SZA8" s="2"/>
      <c r="SZB8" s="2"/>
      <c r="SZC8" s="2"/>
      <c r="SZD8" s="2"/>
      <c r="SZE8" s="2"/>
      <c r="SZF8" s="2"/>
      <c r="SZG8" s="2"/>
      <c r="SZH8" s="2"/>
      <c r="SZI8" s="2"/>
      <c r="SZJ8" s="2"/>
      <c r="SZK8" s="2"/>
      <c r="SZL8" s="2"/>
      <c r="SZM8" s="2"/>
      <c r="SZN8" s="2"/>
      <c r="SZO8" s="2"/>
      <c r="SZP8" s="2"/>
      <c r="SZQ8" s="2"/>
      <c r="SZR8" s="2"/>
      <c r="SZS8" s="2"/>
      <c r="SZT8" s="2"/>
      <c r="SZU8" s="2"/>
      <c r="SZV8" s="2"/>
      <c r="SZW8" s="2"/>
      <c r="SZX8" s="2"/>
      <c r="SZY8" s="2"/>
      <c r="SZZ8" s="2"/>
      <c r="TAA8" s="2"/>
      <c r="TAB8" s="2"/>
      <c r="TAC8" s="2"/>
      <c r="TAD8" s="2"/>
      <c r="TAE8" s="2"/>
      <c r="TAF8" s="2"/>
      <c r="TAG8" s="2"/>
      <c r="TAH8" s="2"/>
      <c r="TAI8" s="2"/>
      <c r="TAJ8" s="2"/>
      <c r="TAK8" s="2"/>
      <c r="TAL8" s="2"/>
      <c r="TAM8" s="2"/>
      <c r="TAN8" s="2"/>
      <c r="TAO8" s="2"/>
      <c r="TAP8" s="2"/>
      <c r="TAQ8" s="2"/>
      <c r="TAR8" s="2"/>
      <c r="TAS8" s="2"/>
      <c r="TAT8" s="2"/>
      <c r="TAU8" s="2"/>
      <c r="TAV8" s="2"/>
      <c r="TAW8" s="2"/>
      <c r="TAX8" s="2"/>
      <c r="TAY8" s="2"/>
      <c r="TAZ8" s="2"/>
      <c r="TBA8" s="2"/>
      <c r="TBB8" s="2"/>
      <c r="TBC8" s="2"/>
      <c r="TBD8" s="2"/>
      <c r="TBE8" s="2"/>
      <c r="TBF8" s="2"/>
      <c r="TBG8" s="2"/>
      <c r="TBH8" s="2"/>
      <c r="TBI8" s="2"/>
      <c r="TBJ8" s="2"/>
      <c r="TBK8" s="2"/>
      <c r="TBL8" s="2"/>
      <c r="TBM8" s="2"/>
      <c r="TBN8" s="2"/>
      <c r="TBO8" s="2"/>
      <c r="TBP8" s="2"/>
      <c r="TBQ8" s="2"/>
      <c r="TBR8" s="2"/>
      <c r="TBS8" s="2"/>
      <c r="TBT8" s="2"/>
      <c r="TBU8" s="2"/>
      <c r="TBV8" s="2"/>
      <c r="TBW8" s="2"/>
      <c r="TBX8" s="2"/>
      <c r="TBY8" s="2"/>
      <c r="TBZ8" s="2"/>
      <c r="TCA8" s="2"/>
      <c r="TCB8" s="2"/>
      <c r="TCC8" s="2"/>
      <c r="TCD8" s="2"/>
      <c r="TCE8" s="2"/>
      <c r="TCF8" s="2"/>
      <c r="TCG8" s="2"/>
      <c r="TCH8" s="2"/>
      <c r="TCI8" s="2"/>
      <c r="TCJ8" s="2"/>
      <c r="TCK8" s="2"/>
      <c r="TCL8" s="2"/>
      <c r="TCM8" s="2"/>
      <c r="TCN8" s="2"/>
      <c r="TCO8" s="2"/>
      <c r="TCP8" s="2"/>
      <c r="TCQ8" s="2"/>
      <c r="TCR8" s="2"/>
      <c r="TCS8" s="2"/>
      <c r="TCT8" s="2"/>
      <c r="TCU8" s="2"/>
      <c r="TCV8" s="2"/>
      <c r="TCW8" s="2"/>
      <c r="TCX8" s="2"/>
      <c r="TCY8" s="2"/>
      <c r="TCZ8" s="2"/>
      <c r="TDA8" s="2"/>
      <c r="TDB8" s="2"/>
      <c r="TDC8" s="2"/>
      <c r="TDD8" s="2"/>
      <c r="TDE8" s="2"/>
      <c r="TDF8" s="2"/>
      <c r="TDG8" s="2"/>
      <c r="TDH8" s="2"/>
      <c r="TDI8" s="2"/>
      <c r="TDJ8" s="2"/>
      <c r="TDK8" s="2"/>
      <c r="TDL8" s="2"/>
      <c r="TDM8" s="2"/>
      <c r="TDN8" s="2"/>
      <c r="TDO8" s="2"/>
      <c r="TDP8" s="2"/>
      <c r="TDQ8" s="2"/>
      <c r="TDR8" s="2"/>
      <c r="TDS8" s="2"/>
      <c r="TDT8" s="2"/>
      <c r="TDU8" s="2"/>
      <c r="TDV8" s="2"/>
      <c r="TDW8" s="2"/>
      <c r="TDX8" s="2"/>
      <c r="TDY8" s="2"/>
      <c r="TDZ8" s="2"/>
      <c r="TEA8" s="2"/>
      <c r="TEB8" s="2"/>
      <c r="TEC8" s="2"/>
      <c r="TED8" s="2"/>
      <c r="TEE8" s="2"/>
      <c r="TEF8" s="2"/>
      <c r="TEG8" s="2"/>
      <c r="TEH8" s="2"/>
      <c r="TEI8" s="2"/>
      <c r="TEJ8" s="2"/>
      <c r="TEK8" s="2"/>
      <c r="TEL8" s="2"/>
      <c r="TEM8" s="2"/>
      <c r="TEN8" s="2"/>
      <c r="TEO8" s="2"/>
      <c r="TEP8" s="2"/>
      <c r="TEQ8" s="2"/>
      <c r="TER8" s="2"/>
      <c r="TES8" s="2"/>
      <c r="TET8" s="2"/>
      <c r="TEU8" s="2"/>
      <c r="TEV8" s="2"/>
      <c r="TEW8" s="2"/>
      <c r="TEX8" s="2"/>
      <c r="TEY8" s="2"/>
      <c r="TEZ8" s="2"/>
      <c r="TFA8" s="2"/>
      <c r="TFB8" s="2"/>
      <c r="TFC8" s="2"/>
      <c r="TFD8" s="2"/>
      <c r="TFE8" s="2"/>
      <c r="TFF8" s="2"/>
      <c r="TFG8" s="2"/>
      <c r="TFH8" s="2"/>
      <c r="TFI8" s="2"/>
      <c r="TFJ8" s="2"/>
      <c r="TFK8" s="2"/>
      <c r="TFL8" s="2"/>
      <c r="TFM8" s="2"/>
      <c r="TFN8" s="2"/>
      <c r="TFO8" s="2"/>
      <c r="TFP8" s="2"/>
      <c r="TFQ8" s="2"/>
      <c r="TFR8" s="2"/>
      <c r="TFS8" s="2"/>
      <c r="TFT8" s="2"/>
      <c r="TFU8" s="2"/>
      <c r="TFV8" s="2"/>
      <c r="TFW8" s="2"/>
      <c r="TFX8" s="2"/>
      <c r="TFY8" s="2"/>
      <c r="TFZ8" s="2"/>
      <c r="TGA8" s="2"/>
      <c r="TGB8" s="2"/>
      <c r="TGC8" s="2"/>
      <c r="TGD8" s="2"/>
      <c r="TGE8" s="2"/>
      <c r="TGF8" s="2"/>
      <c r="TGG8" s="2"/>
      <c r="TGH8" s="2"/>
      <c r="TGI8" s="2"/>
      <c r="TGJ8" s="2"/>
      <c r="TGK8" s="2"/>
      <c r="TGL8" s="2"/>
      <c r="TGM8" s="2"/>
      <c r="TGN8" s="2"/>
      <c r="TGO8" s="2"/>
      <c r="TGP8" s="2"/>
      <c r="TGQ8" s="2"/>
      <c r="TGR8" s="2"/>
      <c r="TGS8" s="2"/>
      <c r="TGT8" s="2"/>
      <c r="TGU8" s="2"/>
      <c r="TGV8" s="2"/>
      <c r="TGW8" s="2"/>
      <c r="TGX8" s="2"/>
      <c r="TGY8" s="2"/>
      <c r="TGZ8" s="2"/>
      <c r="THA8" s="2"/>
      <c r="THB8" s="2"/>
      <c r="THC8" s="2"/>
      <c r="THD8" s="2"/>
      <c r="THE8" s="2"/>
      <c r="THF8" s="2"/>
      <c r="THG8" s="2"/>
      <c r="THH8" s="2"/>
      <c r="THI8" s="2"/>
      <c r="THJ8" s="2"/>
      <c r="THK8" s="2"/>
      <c r="THL8" s="2"/>
      <c r="THM8" s="2"/>
      <c r="THN8" s="2"/>
      <c r="THO8" s="2"/>
      <c r="THP8" s="2"/>
      <c r="THQ8" s="2"/>
      <c r="THR8" s="2"/>
      <c r="THS8" s="2"/>
      <c r="THT8" s="2"/>
      <c r="THU8" s="2"/>
      <c r="THV8" s="2"/>
      <c r="THW8" s="2"/>
      <c r="THX8" s="2"/>
      <c r="THY8" s="2"/>
      <c r="THZ8" s="2"/>
      <c r="TIA8" s="2"/>
      <c r="TIB8" s="2"/>
      <c r="TIC8" s="2"/>
      <c r="TID8" s="2"/>
      <c r="TIE8" s="2"/>
      <c r="TIF8" s="2"/>
      <c r="TIG8" s="2"/>
      <c r="TIH8" s="2"/>
      <c r="TII8" s="2"/>
      <c r="TIJ8" s="2"/>
      <c r="TIK8" s="2"/>
      <c r="TIL8" s="2"/>
      <c r="TIM8" s="2"/>
      <c r="TIN8" s="2"/>
      <c r="TIO8" s="2"/>
      <c r="TIP8" s="2"/>
      <c r="TIQ8" s="2"/>
      <c r="TIR8" s="2"/>
      <c r="TIS8" s="2"/>
      <c r="TIT8" s="2"/>
      <c r="TIU8" s="2"/>
      <c r="TIV8" s="2"/>
      <c r="TIW8" s="2"/>
      <c r="TIX8" s="2"/>
      <c r="TIY8" s="2"/>
      <c r="TIZ8" s="2"/>
      <c r="TJA8" s="2"/>
      <c r="TJB8" s="2"/>
      <c r="TJC8" s="2"/>
      <c r="TJD8" s="2"/>
      <c r="TJE8" s="2"/>
      <c r="TJF8" s="2"/>
      <c r="TJG8" s="2"/>
      <c r="TJH8" s="2"/>
      <c r="TJI8" s="2"/>
      <c r="TJJ8" s="2"/>
      <c r="TJK8" s="2"/>
      <c r="TJL8" s="2"/>
      <c r="TJM8" s="2"/>
      <c r="TJN8" s="2"/>
      <c r="TJO8" s="2"/>
      <c r="TJP8" s="2"/>
      <c r="TJQ8" s="2"/>
      <c r="TJR8" s="2"/>
      <c r="TJS8" s="2"/>
      <c r="TJT8" s="2"/>
      <c r="TJU8" s="2"/>
      <c r="TJV8" s="2"/>
      <c r="TJW8" s="2"/>
      <c r="TJX8" s="2"/>
      <c r="TJY8" s="2"/>
      <c r="TJZ8" s="2"/>
      <c r="TKA8" s="2"/>
      <c r="TKB8" s="2"/>
      <c r="TKC8" s="2"/>
      <c r="TKD8" s="2"/>
      <c r="TKE8" s="2"/>
      <c r="TKF8" s="2"/>
      <c r="TKG8" s="2"/>
      <c r="TKH8" s="2"/>
      <c r="TKI8" s="2"/>
      <c r="TKJ8" s="2"/>
      <c r="TKK8" s="2"/>
      <c r="TKL8" s="2"/>
      <c r="TKM8" s="2"/>
      <c r="TKN8" s="2"/>
      <c r="TKO8" s="2"/>
      <c r="TKP8" s="2"/>
      <c r="TKQ8" s="2"/>
      <c r="TKR8" s="2"/>
      <c r="TKS8" s="2"/>
      <c r="TKT8" s="2"/>
      <c r="TKU8" s="2"/>
      <c r="TKV8" s="2"/>
      <c r="TKW8" s="2"/>
      <c r="TKX8" s="2"/>
      <c r="TKY8" s="2"/>
      <c r="TKZ8" s="2"/>
      <c r="TLA8" s="2"/>
      <c r="TLB8" s="2"/>
      <c r="TLC8" s="2"/>
      <c r="TLD8" s="2"/>
      <c r="TLE8" s="2"/>
      <c r="TLF8" s="2"/>
      <c r="TLG8" s="2"/>
      <c r="TLH8" s="2"/>
      <c r="TLI8" s="2"/>
      <c r="TLJ8" s="2"/>
      <c r="TLK8" s="2"/>
      <c r="TLL8" s="2"/>
      <c r="TLM8" s="2"/>
      <c r="TLN8" s="2"/>
      <c r="TLO8" s="2"/>
      <c r="TLP8" s="2"/>
      <c r="TLQ8" s="2"/>
      <c r="TLR8" s="2"/>
      <c r="TLS8" s="2"/>
      <c r="TLT8" s="2"/>
      <c r="TLU8" s="2"/>
      <c r="TLV8" s="2"/>
      <c r="TLW8" s="2"/>
      <c r="TLX8" s="2"/>
      <c r="TLY8" s="2"/>
      <c r="TLZ8" s="2"/>
      <c r="TMA8" s="2"/>
      <c r="TMB8" s="2"/>
      <c r="TMC8" s="2"/>
      <c r="TMD8" s="2"/>
      <c r="TME8" s="2"/>
      <c r="TMF8" s="2"/>
      <c r="TMG8" s="2"/>
      <c r="TMH8" s="2"/>
      <c r="TMI8" s="2"/>
      <c r="TMJ8" s="2"/>
      <c r="TMK8" s="2"/>
      <c r="TML8" s="2"/>
      <c r="TMM8" s="2"/>
      <c r="TMN8" s="2"/>
      <c r="TMO8" s="2"/>
      <c r="TMP8" s="2"/>
      <c r="TMQ8" s="2"/>
      <c r="TMR8" s="2"/>
      <c r="TMS8" s="2"/>
      <c r="TMT8" s="2"/>
      <c r="TMU8" s="2"/>
      <c r="TMV8" s="2"/>
      <c r="TMW8" s="2"/>
      <c r="TMX8" s="2"/>
      <c r="TMY8" s="2"/>
      <c r="TMZ8" s="2"/>
      <c r="TNA8" s="2"/>
      <c r="TNB8" s="2"/>
      <c r="TNC8" s="2"/>
      <c r="TND8" s="2"/>
      <c r="TNE8" s="2"/>
      <c r="TNF8" s="2"/>
      <c r="TNG8" s="2"/>
      <c r="TNH8" s="2"/>
      <c r="TNI8" s="2"/>
      <c r="TNJ8" s="2"/>
      <c r="TNK8" s="2"/>
      <c r="TNL8" s="2"/>
      <c r="TNM8" s="2"/>
      <c r="TNN8" s="2"/>
      <c r="TNO8" s="2"/>
      <c r="TNP8" s="2"/>
      <c r="TNQ8" s="2"/>
      <c r="TNR8" s="2"/>
      <c r="TNS8" s="2"/>
      <c r="TNT8" s="2"/>
      <c r="TNU8" s="2"/>
      <c r="TNV8" s="2"/>
      <c r="TNW8" s="2"/>
      <c r="TNX8" s="2"/>
      <c r="TNY8" s="2"/>
      <c r="TNZ8" s="2"/>
      <c r="TOA8" s="2"/>
      <c r="TOB8" s="2"/>
      <c r="TOC8" s="2"/>
      <c r="TOD8" s="2"/>
      <c r="TOE8" s="2"/>
      <c r="TOF8" s="2"/>
      <c r="TOG8" s="2"/>
      <c r="TOH8" s="2"/>
      <c r="TOI8" s="2"/>
      <c r="TOJ8" s="2"/>
      <c r="TOK8" s="2"/>
      <c r="TOL8" s="2"/>
      <c r="TOM8" s="2"/>
      <c r="TON8" s="2"/>
      <c r="TOO8" s="2"/>
      <c r="TOP8" s="2"/>
      <c r="TOQ8" s="2"/>
      <c r="TOR8" s="2"/>
      <c r="TOS8" s="2"/>
      <c r="TOT8" s="2"/>
      <c r="TOU8" s="2"/>
      <c r="TOV8" s="2"/>
      <c r="TOW8" s="2"/>
      <c r="TOX8" s="2"/>
      <c r="TOY8" s="2"/>
      <c r="TOZ8" s="2"/>
      <c r="TPA8" s="2"/>
      <c r="TPB8" s="2"/>
      <c r="TPC8" s="2"/>
      <c r="TPD8" s="2"/>
      <c r="TPE8" s="2"/>
      <c r="TPF8" s="2"/>
      <c r="TPG8" s="2"/>
      <c r="TPH8" s="2"/>
      <c r="TPI8" s="2"/>
      <c r="TPJ8" s="2"/>
      <c r="TPK8" s="2"/>
      <c r="TPL8" s="2"/>
      <c r="TPM8" s="2"/>
      <c r="TPN8" s="2"/>
      <c r="TPO8" s="2"/>
      <c r="TPP8" s="2"/>
      <c r="TPQ8" s="2"/>
      <c r="TPR8" s="2"/>
      <c r="TPS8" s="2"/>
      <c r="TPT8" s="2"/>
      <c r="TPU8" s="2"/>
      <c r="TPV8" s="2"/>
      <c r="TPW8" s="2"/>
      <c r="TPX8" s="2"/>
      <c r="TPY8" s="2"/>
      <c r="TPZ8" s="2"/>
      <c r="TQA8" s="2"/>
      <c r="TQB8" s="2"/>
      <c r="TQC8" s="2"/>
      <c r="TQD8" s="2"/>
      <c r="TQE8" s="2"/>
      <c r="TQF8" s="2"/>
      <c r="TQG8" s="2"/>
      <c r="TQH8" s="2"/>
      <c r="TQI8" s="2"/>
      <c r="TQJ8" s="2"/>
      <c r="TQK8" s="2"/>
      <c r="TQL8" s="2"/>
      <c r="TQM8" s="2"/>
      <c r="TQN8" s="2"/>
      <c r="TQO8" s="2"/>
      <c r="TQP8" s="2"/>
      <c r="TQQ8" s="2"/>
      <c r="TQR8" s="2"/>
      <c r="TQS8" s="2"/>
      <c r="TQT8" s="2"/>
      <c r="TQU8" s="2"/>
      <c r="TQV8" s="2"/>
      <c r="TQW8" s="2"/>
      <c r="TQX8" s="2"/>
      <c r="TQY8" s="2"/>
      <c r="TQZ8" s="2"/>
      <c r="TRA8" s="2"/>
      <c r="TRB8" s="2"/>
      <c r="TRC8" s="2"/>
      <c r="TRD8" s="2"/>
      <c r="TRE8" s="2"/>
      <c r="TRF8" s="2"/>
      <c r="TRG8" s="2"/>
      <c r="TRH8" s="2"/>
      <c r="TRI8" s="2"/>
      <c r="TRJ8" s="2"/>
      <c r="TRK8" s="2"/>
      <c r="TRL8" s="2"/>
      <c r="TRM8" s="2"/>
      <c r="TRN8" s="2"/>
      <c r="TRO8" s="2"/>
      <c r="TRP8" s="2"/>
      <c r="TRQ8" s="2"/>
      <c r="TRR8" s="2"/>
      <c r="TRS8" s="2"/>
      <c r="TRT8" s="2"/>
      <c r="TRU8" s="2"/>
      <c r="TRV8" s="2"/>
      <c r="TRW8" s="2"/>
      <c r="TRX8" s="2"/>
      <c r="TRY8" s="2"/>
      <c r="TRZ8" s="2"/>
      <c r="TSA8" s="2"/>
      <c r="TSB8" s="2"/>
      <c r="TSC8" s="2"/>
      <c r="TSD8" s="2"/>
      <c r="TSE8" s="2"/>
      <c r="TSF8" s="2"/>
      <c r="TSG8" s="2"/>
      <c r="TSH8" s="2"/>
      <c r="TSI8" s="2"/>
      <c r="TSJ8" s="2"/>
      <c r="TSK8" s="2"/>
      <c r="TSL8" s="2"/>
      <c r="TSM8" s="2"/>
      <c r="TSN8" s="2"/>
      <c r="TSO8" s="2"/>
      <c r="TSP8" s="2"/>
      <c r="TSQ8" s="2"/>
      <c r="TSR8" s="2"/>
      <c r="TSS8" s="2"/>
      <c r="TST8" s="2"/>
      <c r="TSU8" s="2"/>
      <c r="TSV8" s="2"/>
      <c r="TSW8" s="2"/>
      <c r="TSX8" s="2"/>
      <c r="TSY8" s="2"/>
      <c r="TSZ8" s="2"/>
      <c r="TTA8" s="2"/>
      <c r="TTB8" s="2"/>
      <c r="TTC8" s="2"/>
      <c r="TTD8" s="2"/>
      <c r="TTE8" s="2"/>
      <c r="TTF8" s="2"/>
      <c r="TTG8" s="2"/>
      <c r="TTH8" s="2"/>
      <c r="TTI8" s="2"/>
      <c r="TTJ8" s="2"/>
      <c r="TTK8" s="2"/>
      <c r="TTL8" s="2"/>
      <c r="TTM8" s="2"/>
      <c r="TTN8" s="2"/>
      <c r="TTO8" s="2"/>
      <c r="TTP8" s="2"/>
      <c r="TTQ8" s="2"/>
      <c r="TTR8" s="2"/>
      <c r="TTS8" s="2"/>
      <c r="TTT8" s="2"/>
      <c r="TTU8" s="2"/>
      <c r="TTV8" s="2"/>
      <c r="TTW8" s="2"/>
      <c r="TTX8" s="2"/>
      <c r="TTY8" s="2"/>
      <c r="TTZ8" s="2"/>
      <c r="TUA8" s="2"/>
      <c r="TUB8" s="2"/>
      <c r="TUC8" s="2"/>
      <c r="TUD8" s="2"/>
      <c r="TUE8" s="2"/>
      <c r="TUF8" s="2"/>
      <c r="TUG8" s="2"/>
      <c r="TUH8" s="2"/>
      <c r="TUI8" s="2"/>
      <c r="TUJ8" s="2"/>
      <c r="TUK8" s="2"/>
      <c r="TUL8" s="2"/>
      <c r="TUM8" s="2"/>
      <c r="TUN8" s="2"/>
      <c r="TUO8" s="2"/>
      <c r="TUP8" s="2"/>
      <c r="TUQ8" s="2"/>
      <c r="TUR8" s="2"/>
      <c r="TUS8" s="2"/>
      <c r="TUT8" s="2"/>
      <c r="TUU8" s="2"/>
      <c r="TUV8" s="2"/>
      <c r="TUW8" s="2"/>
      <c r="TUX8" s="2"/>
      <c r="TUY8" s="2"/>
      <c r="TUZ8" s="2"/>
      <c r="TVA8" s="2"/>
      <c r="TVB8" s="2"/>
      <c r="TVC8" s="2"/>
      <c r="TVD8" s="2"/>
      <c r="TVE8" s="2"/>
      <c r="TVF8" s="2"/>
      <c r="TVG8" s="2"/>
      <c r="TVH8" s="2"/>
      <c r="TVI8" s="2"/>
      <c r="TVJ8" s="2"/>
      <c r="TVK8" s="2"/>
      <c r="TVL8" s="2"/>
      <c r="TVM8" s="2"/>
      <c r="TVN8" s="2"/>
      <c r="TVO8" s="2"/>
      <c r="TVP8" s="2"/>
      <c r="TVQ8" s="2"/>
      <c r="TVR8" s="2"/>
      <c r="TVS8" s="2"/>
      <c r="TVT8" s="2"/>
      <c r="TVU8" s="2"/>
      <c r="TVV8" s="2"/>
      <c r="TVW8" s="2"/>
      <c r="TVX8" s="2"/>
      <c r="TVY8" s="2"/>
      <c r="TVZ8" s="2"/>
      <c r="TWA8" s="2"/>
      <c r="TWB8" s="2"/>
      <c r="TWC8" s="2"/>
      <c r="TWD8" s="2"/>
      <c r="TWE8" s="2"/>
      <c r="TWF8" s="2"/>
      <c r="TWG8" s="2"/>
      <c r="TWH8" s="2"/>
      <c r="TWI8" s="2"/>
      <c r="TWJ8" s="2"/>
      <c r="TWK8" s="2"/>
      <c r="TWL8" s="2"/>
      <c r="TWM8" s="2"/>
      <c r="TWN8" s="2"/>
      <c r="TWO8" s="2"/>
      <c r="TWP8" s="2"/>
      <c r="TWQ8" s="2"/>
      <c r="TWR8" s="2"/>
      <c r="TWS8" s="2"/>
      <c r="TWT8" s="2"/>
      <c r="TWU8" s="2"/>
      <c r="TWV8" s="2"/>
      <c r="TWW8" s="2"/>
      <c r="TWX8" s="2"/>
      <c r="TWY8" s="2"/>
      <c r="TWZ8" s="2"/>
      <c r="TXA8" s="2"/>
      <c r="TXB8" s="2"/>
      <c r="TXC8" s="2"/>
      <c r="TXD8" s="2"/>
      <c r="TXE8" s="2"/>
      <c r="TXF8" s="2"/>
      <c r="TXG8" s="2"/>
      <c r="TXH8" s="2"/>
      <c r="TXI8" s="2"/>
      <c r="TXJ8" s="2"/>
      <c r="TXK8" s="2"/>
      <c r="TXL8" s="2"/>
      <c r="TXM8" s="2"/>
      <c r="TXN8" s="2"/>
      <c r="TXO8" s="2"/>
      <c r="TXP8" s="2"/>
      <c r="TXQ8" s="2"/>
      <c r="TXR8" s="2"/>
      <c r="TXS8" s="2"/>
      <c r="TXT8" s="2"/>
      <c r="TXU8" s="2"/>
      <c r="TXV8" s="2"/>
      <c r="TXW8" s="2"/>
      <c r="TXX8" s="2"/>
      <c r="TXY8" s="2"/>
      <c r="TXZ8" s="2"/>
      <c r="TYA8" s="2"/>
      <c r="TYB8" s="2"/>
      <c r="TYC8" s="2"/>
      <c r="TYD8" s="2"/>
      <c r="TYE8" s="2"/>
      <c r="TYF8" s="2"/>
      <c r="TYG8" s="2"/>
      <c r="TYH8" s="2"/>
      <c r="TYI8" s="2"/>
      <c r="TYJ8" s="2"/>
      <c r="TYK8" s="2"/>
      <c r="TYL8" s="2"/>
      <c r="TYM8" s="2"/>
      <c r="TYN8" s="2"/>
      <c r="TYO8" s="2"/>
      <c r="TYP8" s="2"/>
      <c r="TYQ8" s="2"/>
      <c r="TYR8" s="2"/>
      <c r="TYS8" s="2"/>
      <c r="TYT8" s="2"/>
      <c r="TYU8" s="2"/>
      <c r="TYV8" s="2"/>
      <c r="TYW8" s="2"/>
      <c r="TYX8" s="2"/>
      <c r="TYY8" s="2"/>
      <c r="TYZ8" s="2"/>
      <c r="TZA8" s="2"/>
      <c r="TZB8" s="2"/>
      <c r="TZC8" s="2"/>
      <c r="TZD8" s="2"/>
      <c r="TZE8" s="2"/>
      <c r="TZF8" s="2"/>
      <c r="TZG8" s="2"/>
      <c r="TZH8" s="2"/>
      <c r="TZI8" s="2"/>
      <c r="TZJ8" s="2"/>
      <c r="TZK8" s="2"/>
      <c r="TZL8" s="2"/>
      <c r="TZM8" s="2"/>
      <c r="TZN8" s="2"/>
      <c r="TZO8" s="2"/>
      <c r="TZP8" s="2"/>
      <c r="TZQ8" s="2"/>
      <c r="TZR8" s="2"/>
      <c r="TZS8" s="2"/>
      <c r="TZT8" s="2"/>
      <c r="TZU8" s="2"/>
      <c r="TZV8" s="2"/>
      <c r="TZW8" s="2"/>
      <c r="TZX8" s="2"/>
      <c r="TZY8" s="2"/>
      <c r="TZZ8" s="2"/>
      <c r="UAA8" s="2"/>
      <c r="UAB8" s="2"/>
      <c r="UAC8" s="2"/>
      <c r="UAD8" s="2"/>
      <c r="UAE8" s="2"/>
      <c r="UAF8" s="2"/>
      <c r="UAG8" s="2"/>
      <c r="UAH8" s="2"/>
      <c r="UAI8" s="2"/>
      <c r="UAJ8" s="2"/>
      <c r="UAK8" s="2"/>
      <c r="UAL8" s="2"/>
      <c r="UAM8" s="2"/>
      <c r="UAN8" s="2"/>
      <c r="UAO8" s="2"/>
      <c r="UAP8" s="2"/>
      <c r="UAQ8" s="2"/>
      <c r="UAR8" s="2"/>
      <c r="UAS8" s="2"/>
      <c r="UAT8" s="2"/>
      <c r="UAU8" s="2"/>
      <c r="UAV8" s="2"/>
      <c r="UAW8" s="2"/>
      <c r="UAX8" s="2"/>
      <c r="UAY8" s="2"/>
      <c r="UAZ8" s="2"/>
      <c r="UBA8" s="2"/>
      <c r="UBB8" s="2"/>
      <c r="UBC8" s="2"/>
      <c r="UBD8" s="2"/>
      <c r="UBE8" s="2"/>
      <c r="UBF8" s="2"/>
      <c r="UBG8" s="2"/>
      <c r="UBH8" s="2"/>
      <c r="UBI8" s="2"/>
      <c r="UBJ8" s="2"/>
      <c r="UBK8" s="2"/>
      <c r="UBL8" s="2"/>
      <c r="UBM8" s="2"/>
      <c r="UBN8" s="2"/>
      <c r="UBO8" s="2"/>
      <c r="UBP8" s="2"/>
      <c r="UBQ8" s="2"/>
      <c r="UBR8" s="2"/>
      <c r="UBS8" s="2"/>
      <c r="UBT8" s="2"/>
      <c r="UBU8" s="2"/>
      <c r="UBV8" s="2"/>
      <c r="UBW8" s="2"/>
      <c r="UBX8" s="2"/>
      <c r="UBY8" s="2"/>
      <c r="UBZ8" s="2"/>
      <c r="UCA8" s="2"/>
      <c r="UCB8" s="2"/>
      <c r="UCC8" s="2"/>
      <c r="UCD8" s="2"/>
      <c r="UCE8" s="2"/>
      <c r="UCF8" s="2"/>
      <c r="UCG8" s="2"/>
      <c r="UCH8" s="2"/>
      <c r="UCI8" s="2"/>
      <c r="UCJ8" s="2"/>
      <c r="UCK8" s="2"/>
      <c r="UCL8" s="2"/>
      <c r="UCM8" s="2"/>
      <c r="UCN8" s="2"/>
      <c r="UCO8" s="2"/>
      <c r="UCP8" s="2"/>
      <c r="UCQ8" s="2"/>
      <c r="UCR8" s="2"/>
      <c r="UCS8" s="2"/>
      <c r="UCT8" s="2"/>
      <c r="UCU8" s="2"/>
      <c r="UCV8" s="2"/>
      <c r="UCW8" s="2"/>
      <c r="UCX8" s="2"/>
      <c r="UCY8" s="2"/>
      <c r="UCZ8" s="2"/>
      <c r="UDA8" s="2"/>
      <c r="UDB8" s="2"/>
      <c r="UDC8" s="2"/>
      <c r="UDD8" s="2"/>
      <c r="UDE8" s="2"/>
      <c r="UDF8" s="2"/>
      <c r="UDG8" s="2"/>
      <c r="UDH8" s="2"/>
      <c r="UDI8" s="2"/>
      <c r="UDJ8" s="2"/>
      <c r="UDK8" s="2"/>
      <c r="UDL8" s="2"/>
      <c r="UDM8" s="2"/>
      <c r="UDN8" s="2"/>
      <c r="UDO8" s="2"/>
      <c r="UDP8" s="2"/>
      <c r="UDQ8" s="2"/>
      <c r="UDR8" s="2"/>
      <c r="UDS8" s="2"/>
      <c r="UDT8" s="2"/>
      <c r="UDU8" s="2"/>
      <c r="UDV8" s="2"/>
      <c r="UDW8" s="2"/>
      <c r="UDX8" s="2"/>
      <c r="UDY8" s="2"/>
      <c r="UDZ8" s="2"/>
      <c r="UEA8" s="2"/>
      <c r="UEB8" s="2"/>
      <c r="UEC8" s="2"/>
      <c r="UED8" s="2"/>
      <c r="UEE8" s="2"/>
      <c r="UEF8" s="2"/>
      <c r="UEG8" s="2"/>
      <c r="UEH8" s="2"/>
      <c r="UEI8" s="2"/>
      <c r="UEJ8" s="2"/>
      <c r="UEK8" s="2"/>
      <c r="UEL8" s="2"/>
      <c r="UEM8" s="2"/>
      <c r="UEN8" s="2"/>
      <c r="UEO8" s="2"/>
      <c r="UEP8" s="2"/>
      <c r="UEQ8" s="2"/>
      <c r="UER8" s="2"/>
      <c r="UES8" s="2"/>
      <c r="UET8" s="2"/>
      <c r="UEU8" s="2"/>
      <c r="UEV8" s="2"/>
      <c r="UEW8" s="2"/>
      <c r="UEX8" s="2"/>
      <c r="UEY8" s="2"/>
      <c r="UEZ8" s="2"/>
      <c r="UFA8" s="2"/>
      <c r="UFB8" s="2"/>
      <c r="UFC8" s="2"/>
      <c r="UFD8" s="2"/>
      <c r="UFE8" s="2"/>
      <c r="UFF8" s="2"/>
      <c r="UFG8" s="2"/>
      <c r="UFH8" s="2"/>
      <c r="UFI8" s="2"/>
      <c r="UFJ8" s="2"/>
      <c r="UFK8" s="2"/>
      <c r="UFL8" s="2"/>
      <c r="UFM8" s="2"/>
      <c r="UFN8" s="2"/>
      <c r="UFO8" s="2"/>
      <c r="UFP8" s="2"/>
      <c r="UFQ8" s="2"/>
      <c r="UFR8" s="2"/>
      <c r="UFS8" s="2"/>
      <c r="UFT8" s="2"/>
      <c r="UFU8" s="2"/>
      <c r="UFV8" s="2"/>
      <c r="UFW8" s="2"/>
      <c r="UFX8" s="2"/>
      <c r="UFY8" s="2"/>
      <c r="UFZ8" s="2"/>
      <c r="UGA8" s="2"/>
      <c r="UGB8" s="2"/>
      <c r="UGC8" s="2"/>
      <c r="UGD8" s="2"/>
      <c r="UGE8" s="2"/>
      <c r="UGF8" s="2"/>
      <c r="UGG8" s="2"/>
      <c r="UGH8" s="2"/>
      <c r="UGI8" s="2"/>
      <c r="UGJ8" s="2"/>
      <c r="UGK8" s="2"/>
      <c r="UGL8" s="2"/>
      <c r="UGM8" s="2"/>
      <c r="UGN8" s="2"/>
      <c r="UGO8" s="2"/>
      <c r="UGP8" s="2"/>
      <c r="UGQ8" s="2"/>
      <c r="UGR8" s="2"/>
      <c r="UGS8" s="2"/>
      <c r="UGT8" s="2"/>
      <c r="UGU8" s="2"/>
      <c r="UGV8" s="2"/>
      <c r="UGW8" s="2"/>
      <c r="UGX8" s="2"/>
      <c r="UGY8" s="2"/>
      <c r="UGZ8" s="2"/>
      <c r="UHA8" s="2"/>
      <c r="UHB8" s="2"/>
      <c r="UHC8" s="2"/>
      <c r="UHD8" s="2"/>
      <c r="UHE8" s="2"/>
      <c r="UHF8" s="2"/>
      <c r="UHG8" s="2"/>
      <c r="UHH8" s="2"/>
      <c r="UHI8" s="2"/>
      <c r="UHJ8" s="2"/>
      <c r="UHK8" s="2"/>
      <c r="UHL8" s="2"/>
      <c r="UHM8" s="2"/>
      <c r="UHN8" s="2"/>
      <c r="UHO8" s="2"/>
      <c r="UHP8" s="2"/>
      <c r="UHQ8" s="2"/>
      <c r="UHR8" s="2"/>
      <c r="UHS8" s="2"/>
      <c r="UHT8" s="2"/>
      <c r="UHU8" s="2"/>
      <c r="UHV8" s="2"/>
      <c r="UHW8" s="2"/>
      <c r="UHX8" s="2"/>
      <c r="UHY8" s="2"/>
      <c r="UHZ8" s="2"/>
      <c r="UIA8" s="2"/>
      <c r="UIB8" s="2"/>
      <c r="UIC8" s="2"/>
      <c r="UID8" s="2"/>
      <c r="UIE8" s="2"/>
      <c r="UIF8" s="2"/>
      <c r="UIG8" s="2"/>
      <c r="UIH8" s="2"/>
      <c r="UII8" s="2"/>
      <c r="UIJ8" s="2"/>
      <c r="UIK8" s="2"/>
      <c r="UIL8" s="2"/>
      <c r="UIM8" s="2"/>
      <c r="UIN8" s="2"/>
      <c r="UIO8" s="2"/>
      <c r="UIP8" s="2"/>
      <c r="UIQ8" s="2"/>
      <c r="UIR8" s="2"/>
      <c r="UIS8" s="2"/>
      <c r="UIT8" s="2"/>
      <c r="UIU8" s="2"/>
      <c r="UIV8" s="2"/>
      <c r="UIW8" s="2"/>
      <c r="UIX8" s="2"/>
      <c r="UIY8" s="2"/>
      <c r="UIZ8" s="2"/>
      <c r="UJA8" s="2"/>
      <c r="UJB8" s="2"/>
      <c r="UJC8" s="2"/>
      <c r="UJD8" s="2"/>
      <c r="UJE8" s="2"/>
      <c r="UJF8" s="2"/>
      <c r="UJG8" s="2"/>
      <c r="UJH8" s="2"/>
      <c r="UJI8" s="2"/>
      <c r="UJJ8" s="2"/>
      <c r="UJK8" s="2"/>
      <c r="UJL8" s="2"/>
      <c r="UJM8" s="2"/>
      <c r="UJN8" s="2"/>
      <c r="UJO8" s="2"/>
      <c r="UJP8" s="2"/>
      <c r="UJQ8" s="2"/>
      <c r="UJR8" s="2"/>
      <c r="UJS8" s="2"/>
      <c r="UJT8" s="2"/>
      <c r="UJU8" s="2"/>
      <c r="UJV8" s="2"/>
      <c r="UJW8" s="2"/>
      <c r="UJX8" s="2"/>
      <c r="UJY8" s="2"/>
      <c r="UJZ8" s="2"/>
      <c r="UKA8" s="2"/>
      <c r="UKB8" s="2"/>
      <c r="UKC8" s="2"/>
      <c r="UKD8" s="2"/>
      <c r="UKE8" s="2"/>
      <c r="UKF8" s="2"/>
      <c r="UKG8" s="2"/>
      <c r="UKH8" s="2"/>
      <c r="UKI8" s="2"/>
      <c r="UKJ8" s="2"/>
      <c r="UKK8" s="2"/>
      <c r="UKL8" s="2"/>
      <c r="UKM8" s="2"/>
      <c r="UKN8" s="2"/>
      <c r="UKO8" s="2"/>
      <c r="UKP8" s="2"/>
      <c r="UKQ8" s="2"/>
      <c r="UKR8" s="2"/>
      <c r="UKS8" s="2"/>
      <c r="UKT8" s="2"/>
      <c r="UKU8" s="2"/>
      <c r="UKV8" s="2"/>
      <c r="UKW8" s="2"/>
      <c r="UKX8" s="2"/>
      <c r="UKY8" s="2"/>
      <c r="UKZ8" s="2"/>
      <c r="ULA8" s="2"/>
      <c r="ULB8" s="2"/>
      <c r="ULC8" s="2"/>
      <c r="ULD8" s="2"/>
      <c r="ULE8" s="2"/>
      <c r="ULF8" s="2"/>
      <c r="ULG8" s="2"/>
      <c r="ULH8" s="2"/>
      <c r="ULI8" s="2"/>
      <c r="ULJ8" s="2"/>
      <c r="ULK8" s="2"/>
      <c r="ULL8" s="2"/>
      <c r="ULM8" s="2"/>
      <c r="ULN8" s="2"/>
      <c r="ULO8" s="2"/>
      <c r="ULP8" s="2"/>
      <c r="ULQ8" s="2"/>
      <c r="ULR8" s="2"/>
      <c r="ULS8" s="2"/>
      <c r="ULT8" s="2"/>
      <c r="ULU8" s="2"/>
      <c r="ULV8" s="2"/>
      <c r="ULW8" s="2"/>
      <c r="ULX8" s="2"/>
      <c r="ULY8" s="2"/>
      <c r="ULZ8" s="2"/>
      <c r="UMA8" s="2"/>
      <c r="UMB8" s="2"/>
      <c r="UMC8" s="2"/>
      <c r="UMD8" s="2"/>
      <c r="UME8" s="2"/>
      <c r="UMF8" s="2"/>
      <c r="UMG8" s="2"/>
      <c r="UMH8" s="2"/>
      <c r="UMI8" s="2"/>
      <c r="UMJ8" s="2"/>
      <c r="UMK8" s="2"/>
      <c r="UML8" s="2"/>
      <c r="UMM8" s="2"/>
      <c r="UMN8" s="2"/>
      <c r="UMO8" s="2"/>
      <c r="UMP8" s="2"/>
      <c r="UMQ8" s="2"/>
      <c r="UMR8" s="2"/>
      <c r="UMS8" s="2"/>
      <c r="UMT8" s="2"/>
      <c r="UMU8" s="2"/>
      <c r="UMV8" s="2"/>
      <c r="UMW8" s="2"/>
      <c r="UMX8" s="2"/>
      <c r="UMY8" s="2"/>
      <c r="UMZ8" s="2"/>
      <c r="UNA8" s="2"/>
      <c r="UNB8" s="2"/>
      <c r="UNC8" s="2"/>
      <c r="UND8" s="2"/>
      <c r="UNE8" s="2"/>
      <c r="UNF8" s="2"/>
      <c r="UNG8" s="2"/>
      <c r="UNH8" s="2"/>
      <c r="UNI8" s="2"/>
      <c r="UNJ8" s="2"/>
      <c r="UNK8" s="2"/>
      <c r="UNL8" s="2"/>
      <c r="UNM8" s="2"/>
      <c r="UNN8" s="2"/>
      <c r="UNO8" s="2"/>
      <c r="UNP8" s="2"/>
      <c r="UNQ8" s="2"/>
      <c r="UNR8" s="2"/>
      <c r="UNS8" s="2"/>
      <c r="UNT8" s="2"/>
      <c r="UNU8" s="2"/>
      <c r="UNV8" s="2"/>
      <c r="UNW8" s="2"/>
      <c r="UNX8" s="2"/>
      <c r="UNY8" s="2"/>
      <c r="UNZ8" s="2"/>
      <c r="UOA8" s="2"/>
      <c r="UOB8" s="2"/>
      <c r="UOC8" s="2"/>
      <c r="UOD8" s="2"/>
      <c r="UOE8" s="2"/>
      <c r="UOF8" s="2"/>
      <c r="UOG8" s="2"/>
      <c r="UOH8" s="2"/>
      <c r="UOI8" s="2"/>
      <c r="UOJ8" s="2"/>
      <c r="UOK8" s="2"/>
      <c r="UOL8" s="2"/>
      <c r="UOM8" s="2"/>
      <c r="UON8" s="2"/>
      <c r="UOO8" s="2"/>
      <c r="UOP8" s="2"/>
      <c r="UOQ8" s="2"/>
      <c r="UOR8" s="2"/>
      <c r="UOS8" s="2"/>
      <c r="UOT8" s="2"/>
      <c r="UOU8" s="2"/>
      <c r="UOV8" s="2"/>
      <c r="UOW8" s="2"/>
      <c r="UOX8" s="2"/>
      <c r="UOY8" s="2"/>
      <c r="UOZ8" s="2"/>
      <c r="UPA8" s="2"/>
      <c r="UPB8" s="2"/>
      <c r="UPC8" s="2"/>
      <c r="UPD8" s="2"/>
      <c r="UPE8" s="2"/>
      <c r="UPF8" s="2"/>
      <c r="UPG8" s="2"/>
      <c r="UPH8" s="2"/>
      <c r="UPI8" s="2"/>
      <c r="UPJ8" s="2"/>
      <c r="UPK8" s="2"/>
      <c r="UPL8" s="2"/>
      <c r="UPM8" s="2"/>
      <c r="UPN8" s="2"/>
      <c r="UPO8" s="2"/>
      <c r="UPP8" s="2"/>
      <c r="UPQ8" s="2"/>
      <c r="UPR8" s="2"/>
      <c r="UPS8" s="2"/>
      <c r="UPT8" s="2"/>
      <c r="UPU8" s="2"/>
      <c r="UPV8" s="2"/>
      <c r="UPW8" s="2"/>
      <c r="UPX8" s="2"/>
      <c r="UPY8" s="2"/>
      <c r="UPZ8" s="2"/>
      <c r="UQA8" s="2"/>
      <c r="UQB8" s="2"/>
      <c r="UQC8" s="2"/>
      <c r="UQD8" s="2"/>
      <c r="UQE8" s="2"/>
      <c r="UQF8" s="2"/>
      <c r="UQG8" s="2"/>
      <c r="UQH8" s="2"/>
      <c r="UQI8" s="2"/>
      <c r="UQJ8" s="2"/>
      <c r="UQK8" s="2"/>
      <c r="UQL8" s="2"/>
      <c r="UQM8" s="2"/>
      <c r="UQN8" s="2"/>
      <c r="UQO8" s="2"/>
      <c r="UQP8" s="2"/>
      <c r="UQQ8" s="2"/>
      <c r="UQR8" s="2"/>
      <c r="UQS8" s="2"/>
      <c r="UQT8" s="2"/>
      <c r="UQU8" s="2"/>
      <c r="UQV8" s="2"/>
      <c r="UQW8" s="2"/>
      <c r="UQX8" s="2"/>
      <c r="UQY8" s="2"/>
      <c r="UQZ8" s="2"/>
      <c r="URA8" s="2"/>
      <c r="URB8" s="2"/>
      <c r="URC8" s="2"/>
      <c r="URD8" s="2"/>
      <c r="URE8" s="2"/>
      <c r="URF8" s="2"/>
      <c r="URG8" s="2"/>
      <c r="URH8" s="2"/>
      <c r="URI8" s="2"/>
      <c r="URJ8" s="2"/>
      <c r="URK8" s="2"/>
      <c r="URL8" s="2"/>
      <c r="URM8" s="2"/>
      <c r="URN8" s="2"/>
      <c r="URO8" s="2"/>
      <c r="URP8" s="2"/>
      <c r="URQ8" s="2"/>
      <c r="URR8" s="2"/>
      <c r="URS8" s="2"/>
      <c r="URT8" s="2"/>
      <c r="URU8" s="2"/>
      <c r="URV8" s="2"/>
      <c r="URW8" s="2"/>
      <c r="URX8" s="2"/>
      <c r="URY8" s="2"/>
      <c r="URZ8" s="2"/>
      <c r="USA8" s="2"/>
      <c r="USB8" s="2"/>
      <c r="USC8" s="2"/>
      <c r="USD8" s="2"/>
      <c r="USE8" s="2"/>
      <c r="USF8" s="2"/>
      <c r="USG8" s="2"/>
      <c r="USH8" s="2"/>
      <c r="USI8" s="2"/>
      <c r="USJ8" s="2"/>
      <c r="USK8" s="2"/>
      <c r="USL8" s="2"/>
      <c r="USM8" s="2"/>
      <c r="USN8" s="2"/>
      <c r="USO8" s="2"/>
      <c r="USP8" s="2"/>
      <c r="USQ8" s="2"/>
      <c r="USR8" s="2"/>
      <c r="USS8" s="2"/>
      <c r="UST8" s="2"/>
      <c r="USU8" s="2"/>
      <c r="USV8" s="2"/>
      <c r="USW8" s="2"/>
      <c r="USX8" s="2"/>
      <c r="USY8" s="2"/>
      <c r="USZ8" s="2"/>
      <c r="UTA8" s="2"/>
      <c r="UTB8" s="2"/>
      <c r="UTC8" s="2"/>
      <c r="UTD8" s="2"/>
      <c r="UTE8" s="2"/>
      <c r="UTF8" s="2"/>
      <c r="UTG8" s="2"/>
      <c r="UTH8" s="2"/>
      <c r="UTI8" s="2"/>
      <c r="UTJ8" s="2"/>
      <c r="UTK8" s="2"/>
      <c r="UTL8" s="2"/>
      <c r="UTM8" s="2"/>
      <c r="UTN8" s="2"/>
      <c r="UTO8" s="2"/>
      <c r="UTP8" s="2"/>
      <c r="UTQ8" s="2"/>
      <c r="UTR8" s="2"/>
      <c r="UTS8" s="2"/>
      <c r="UTT8" s="2"/>
      <c r="UTU8" s="2"/>
      <c r="UTV8" s="2"/>
      <c r="UTW8" s="2"/>
      <c r="UTX8" s="2"/>
      <c r="UTY8" s="2"/>
      <c r="UTZ8" s="2"/>
      <c r="UUA8" s="2"/>
      <c r="UUB8" s="2"/>
      <c r="UUC8" s="2"/>
      <c r="UUD8" s="2"/>
      <c r="UUE8" s="2"/>
      <c r="UUF8" s="2"/>
      <c r="UUG8" s="2"/>
      <c r="UUH8" s="2"/>
      <c r="UUI8" s="2"/>
      <c r="UUJ8" s="2"/>
      <c r="UUK8" s="2"/>
      <c r="UUL8" s="2"/>
      <c r="UUM8" s="2"/>
      <c r="UUN8" s="2"/>
      <c r="UUO8" s="2"/>
      <c r="UUP8" s="2"/>
      <c r="UUQ8" s="2"/>
      <c r="UUR8" s="2"/>
      <c r="UUS8" s="2"/>
      <c r="UUT8" s="2"/>
      <c r="UUU8" s="2"/>
      <c r="UUV8" s="2"/>
      <c r="UUW8" s="2"/>
      <c r="UUX8" s="2"/>
      <c r="UUY8" s="2"/>
      <c r="UUZ8" s="2"/>
      <c r="UVA8" s="2"/>
      <c r="UVB8" s="2"/>
      <c r="UVC8" s="2"/>
      <c r="UVD8" s="2"/>
      <c r="UVE8" s="2"/>
      <c r="UVF8" s="2"/>
      <c r="UVG8" s="2"/>
      <c r="UVH8" s="2"/>
      <c r="UVI8" s="2"/>
      <c r="UVJ8" s="2"/>
      <c r="UVK8" s="2"/>
      <c r="UVL8" s="2"/>
      <c r="UVM8" s="2"/>
      <c r="UVN8" s="2"/>
      <c r="UVO8" s="2"/>
      <c r="UVP8" s="2"/>
      <c r="UVQ8" s="2"/>
      <c r="UVR8" s="2"/>
      <c r="UVS8" s="2"/>
      <c r="UVT8" s="2"/>
      <c r="UVU8" s="2"/>
      <c r="UVV8" s="2"/>
      <c r="UVW8" s="2"/>
      <c r="UVX8" s="2"/>
      <c r="UVY8" s="2"/>
      <c r="UVZ8" s="2"/>
      <c r="UWA8" s="2"/>
      <c r="UWB8" s="2"/>
      <c r="UWC8" s="2"/>
      <c r="UWD8" s="2"/>
      <c r="UWE8" s="2"/>
      <c r="UWF8" s="2"/>
      <c r="UWG8" s="2"/>
      <c r="UWH8" s="2"/>
      <c r="UWI8" s="2"/>
      <c r="UWJ8" s="2"/>
      <c r="UWK8" s="2"/>
      <c r="UWL8" s="2"/>
      <c r="UWM8" s="2"/>
      <c r="UWN8" s="2"/>
      <c r="UWO8" s="2"/>
      <c r="UWP8" s="2"/>
      <c r="UWQ8" s="2"/>
      <c r="UWR8" s="2"/>
      <c r="UWS8" s="2"/>
      <c r="UWT8" s="2"/>
      <c r="UWU8" s="2"/>
      <c r="UWV8" s="2"/>
      <c r="UWW8" s="2"/>
      <c r="UWX8" s="2"/>
      <c r="UWY8" s="2"/>
      <c r="UWZ8" s="2"/>
      <c r="UXA8" s="2"/>
      <c r="UXB8" s="2"/>
      <c r="UXC8" s="2"/>
      <c r="UXD8" s="2"/>
      <c r="UXE8" s="2"/>
      <c r="UXF8" s="2"/>
      <c r="UXG8" s="2"/>
      <c r="UXH8" s="2"/>
      <c r="UXI8" s="2"/>
      <c r="UXJ8" s="2"/>
      <c r="UXK8" s="2"/>
      <c r="UXL8" s="2"/>
      <c r="UXM8" s="2"/>
      <c r="UXN8" s="2"/>
      <c r="UXO8" s="2"/>
      <c r="UXP8" s="2"/>
      <c r="UXQ8" s="2"/>
      <c r="UXR8" s="2"/>
      <c r="UXS8" s="2"/>
      <c r="UXT8" s="2"/>
      <c r="UXU8" s="2"/>
      <c r="UXV8" s="2"/>
      <c r="UXW8" s="2"/>
      <c r="UXX8" s="2"/>
      <c r="UXY8" s="2"/>
      <c r="UXZ8" s="2"/>
      <c r="UYA8" s="2"/>
      <c r="UYB8" s="2"/>
      <c r="UYC8" s="2"/>
      <c r="UYD8" s="2"/>
      <c r="UYE8" s="2"/>
      <c r="UYF8" s="2"/>
      <c r="UYG8" s="2"/>
      <c r="UYH8" s="2"/>
      <c r="UYI8" s="2"/>
      <c r="UYJ8" s="2"/>
      <c r="UYK8" s="2"/>
      <c r="UYL8" s="2"/>
      <c r="UYM8" s="2"/>
      <c r="UYN8" s="2"/>
      <c r="UYO8" s="2"/>
      <c r="UYP8" s="2"/>
      <c r="UYQ8" s="2"/>
      <c r="UYR8" s="2"/>
      <c r="UYS8" s="2"/>
      <c r="UYT8" s="2"/>
      <c r="UYU8" s="2"/>
      <c r="UYV8" s="2"/>
      <c r="UYW8" s="2"/>
      <c r="UYX8" s="2"/>
      <c r="UYY8" s="2"/>
      <c r="UYZ8" s="2"/>
      <c r="UZA8" s="2"/>
      <c r="UZB8" s="2"/>
      <c r="UZC8" s="2"/>
      <c r="UZD8" s="2"/>
      <c r="UZE8" s="2"/>
      <c r="UZF8" s="2"/>
      <c r="UZG8" s="2"/>
      <c r="UZH8" s="2"/>
      <c r="UZI8" s="2"/>
      <c r="UZJ8" s="2"/>
      <c r="UZK8" s="2"/>
      <c r="UZL8" s="2"/>
      <c r="UZM8" s="2"/>
      <c r="UZN8" s="2"/>
      <c r="UZO8" s="2"/>
      <c r="UZP8" s="2"/>
      <c r="UZQ8" s="2"/>
      <c r="UZR8" s="2"/>
      <c r="UZS8" s="2"/>
      <c r="UZT8" s="2"/>
      <c r="UZU8" s="2"/>
      <c r="UZV8" s="2"/>
      <c r="UZW8" s="2"/>
      <c r="UZX8" s="2"/>
      <c r="UZY8" s="2"/>
      <c r="UZZ8" s="2"/>
      <c r="VAA8" s="2"/>
      <c r="VAB8" s="2"/>
      <c r="VAC8" s="2"/>
      <c r="VAD8" s="2"/>
      <c r="VAE8" s="2"/>
      <c r="VAF8" s="2"/>
      <c r="VAG8" s="2"/>
      <c r="VAH8" s="2"/>
      <c r="VAI8" s="2"/>
      <c r="VAJ8" s="2"/>
      <c r="VAK8" s="2"/>
      <c r="VAL8" s="2"/>
      <c r="VAM8" s="2"/>
      <c r="VAN8" s="2"/>
      <c r="VAO8" s="2"/>
      <c r="VAP8" s="2"/>
      <c r="VAQ8" s="2"/>
      <c r="VAR8" s="2"/>
      <c r="VAS8" s="2"/>
      <c r="VAT8" s="2"/>
      <c r="VAU8" s="2"/>
      <c r="VAV8" s="2"/>
      <c r="VAW8" s="2"/>
      <c r="VAX8" s="2"/>
      <c r="VAY8" s="2"/>
      <c r="VAZ8" s="2"/>
      <c r="VBA8" s="2"/>
      <c r="VBB8" s="2"/>
      <c r="VBC8" s="2"/>
      <c r="VBD8" s="2"/>
      <c r="VBE8" s="2"/>
      <c r="VBF8" s="2"/>
      <c r="VBG8" s="2"/>
      <c r="VBH8" s="2"/>
      <c r="VBI8" s="2"/>
      <c r="VBJ8" s="2"/>
      <c r="VBK8" s="2"/>
      <c r="VBL8" s="2"/>
      <c r="VBM8" s="2"/>
      <c r="VBN8" s="2"/>
      <c r="VBO8" s="2"/>
      <c r="VBP8" s="2"/>
      <c r="VBQ8" s="2"/>
      <c r="VBR8" s="2"/>
      <c r="VBS8" s="2"/>
      <c r="VBT8" s="2"/>
      <c r="VBU8" s="2"/>
      <c r="VBV8" s="2"/>
      <c r="VBW8" s="2"/>
      <c r="VBX8" s="2"/>
      <c r="VBY8" s="2"/>
      <c r="VBZ8" s="2"/>
      <c r="VCA8" s="2"/>
      <c r="VCB8" s="2"/>
      <c r="VCC8" s="2"/>
      <c r="VCD8" s="2"/>
      <c r="VCE8" s="2"/>
      <c r="VCF8" s="2"/>
      <c r="VCG8" s="2"/>
      <c r="VCH8" s="2"/>
      <c r="VCI8" s="2"/>
      <c r="VCJ8" s="2"/>
      <c r="VCK8" s="2"/>
      <c r="VCL8" s="2"/>
      <c r="VCM8" s="2"/>
      <c r="VCN8" s="2"/>
      <c r="VCO8" s="2"/>
      <c r="VCP8" s="2"/>
      <c r="VCQ8" s="2"/>
      <c r="VCR8" s="2"/>
      <c r="VCS8" s="2"/>
      <c r="VCT8" s="2"/>
      <c r="VCU8" s="2"/>
      <c r="VCV8" s="2"/>
      <c r="VCW8" s="2"/>
      <c r="VCX8" s="2"/>
      <c r="VCY8" s="2"/>
      <c r="VCZ8" s="2"/>
      <c r="VDA8" s="2"/>
      <c r="VDB8" s="2"/>
      <c r="VDC8" s="2"/>
      <c r="VDD8" s="2"/>
      <c r="VDE8" s="2"/>
      <c r="VDF8" s="2"/>
      <c r="VDG8" s="2"/>
      <c r="VDH8" s="2"/>
      <c r="VDI8" s="2"/>
      <c r="VDJ8" s="2"/>
      <c r="VDK8" s="2"/>
      <c r="VDL8" s="2"/>
      <c r="VDM8" s="2"/>
      <c r="VDN8" s="2"/>
      <c r="VDO8" s="2"/>
      <c r="VDP8" s="2"/>
      <c r="VDQ8" s="2"/>
      <c r="VDR8" s="2"/>
      <c r="VDS8" s="2"/>
      <c r="VDT8" s="2"/>
      <c r="VDU8" s="2"/>
      <c r="VDV8" s="2"/>
      <c r="VDW8" s="2"/>
      <c r="VDX8" s="2"/>
      <c r="VDY8" s="2"/>
      <c r="VDZ8" s="2"/>
      <c r="VEA8" s="2"/>
      <c r="VEB8" s="2"/>
      <c r="VEC8" s="2"/>
      <c r="VED8" s="2"/>
      <c r="VEE8" s="2"/>
      <c r="VEF8" s="2"/>
      <c r="VEG8" s="2"/>
      <c r="VEH8" s="2"/>
      <c r="VEI8" s="2"/>
      <c r="VEJ8" s="2"/>
      <c r="VEK8" s="2"/>
      <c r="VEL8" s="2"/>
      <c r="VEM8" s="2"/>
      <c r="VEN8" s="2"/>
      <c r="VEO8" s="2"/>
      <c r="VEP8" s="2"/>
      <c r="VEQ8" s="2"/>
      <c r="VER8" s="2"/>
      <c r="VES8" s="2"/>
      <c r="VET8" s="2"/>
      <c r="VEU8" s="2"/>
      <c r="VEV8" s="2"/>
      <c r="VEW8" s="2"/>
      <c r="VEX8" s="2"/>
      <c r="VEY8" s="2"/>
      <c r="VEZ8" s="2"/>
      <c r="VFA8" s="2"/>
      <c r="VFB8" s="2"/>
      <c r="VFC8" s="2"/>
      <c r="VFD8" s="2"/>
      <c r="VFE8" s="2"/>
      <c r="VFF8" s="2"/>
      <c r="VFG8" s="2"/>
      <c r="VFH8" s="2"/>
      <c r="VFI8" s="2"/>
      <c r="VFJ8" s="2"/>
      <c r="VFK8" s="2"/>
      <c r="VFL8" s="2"/>
      <c r="VFM8" s="2"/>
      <c r="VFN8" s="2"/>
      <c r="VFO8" s="2"/>
      <c r="VFP8" s="2"/>
      <c r="VFQ8" s="2"/>
      <c r="VFR8" s="2"/>
      <c r="VFS8" s="2"/>
      <c r="VFT8" s="2"/>
      <c r="VFU8" s="2"/>
      <c r="VFV8" s="2"/>
      <c r="VFW8" s="2"/>
      <c r="VFX8" s="2"/>
      <c r="VFY8" s="2"/>
      <c r="VFZ8" s="2"/>
      <c r="VGA8" s="2"/>
      <c r="VGB8" s="2"/>
      <c r="VGC8" s="2"/>
      <c r="VGD8" s="2"/>
      <c r="VGE8" s="2"/>
      <c r="VGF8" s="2"/>
      <c r="VGG8" s="2"/>
      <c r="VGH8" s="2"/>
      <c r="VGI8" s="2"/>
      <c r="VGJ8" s="2"/>
      <c r="VGK8" s="2"/>
      <c r="VGL8" s="2"/>
      <c r="VGM8" s="2"/>
      <c r="VGN8" s="2"/>
      <c r="VGO8" s="2"/>
      <c r="VGP8" s="2"/>
      <c r="VGQ8" s="2"/>
      <c r="VGR8" s="2"/>
      <c r="VGS8" s="2"/>
      <c r="VGT8" s="2"/>
      <c r="VGU8" s="2"/>
      <c r="VGV8" s="2"/>
      <c r="VGW8" s="2"/>
      <c r="VGX8" s="2"/>
      <c r="VGY8" s="2"/>
      <c r="VGZ8" s="2"/>
      <c r="VHA8" s="2"/>
      <c r="VHB8" s="2"/>
      <c r="VHC8" s="2"/>
      <c r="VHD8" s="2"/>
      <c r="VHE8" s="2"/>
      <c r="VHF8" s="2"/>
      <c r="VHG8" s="2"/>
      <c r="VHH8" s="2"/>
      <c r="VHI8" s="2"/>
      <c r="VHJ8" s="2"/>
      <c r="VHK8" s="2"/>
      <c r="VHL8" s="2"/>
      <c r="VHM8" s="2"/>
      <c r="VHN8" s="2"/>
      <c r="VHO8" s="2"/>
      <c r="VHP8" s="2"/>
      <c r="VHQ8" s="2"/>
      <c r="VHR8" s="2"/>
      <c r="VHS8" s="2"/>
      <c r="VHT8" s="2"/>
      <c r="VHU8" s="2"/>
      <c r="VHV8" s="2"/>
      <c r="VHW8" s="2"/>
      <c r="VHX8" s="2"/>
      <c r="VHY8" s="2"/>
      <c r="VHZ8" s="2"/>
      <c r="VIA8" s="2"/>
      <c r="VIB8" s="2"/>
      <c r="VIC8" s="2"/>
      <c r="VID8" s="2"/>
      <c r="VIE8" s="2"/>
      <c r="VIF8" s="2"/>
      <c r="VIG8" s="2"/>
      <c r="VIH8" s="2"/>
      <c r="VII8" s="2"/>
      <c r="VIJ8" s="2"/>
      <c r="VIK8" s="2"/>
      <c r="VIL8" s="2"/>
      <c r="VIM8" s="2"/>
      <c r="VIN8" s="2"/>
      <c r="VIO8" s="2"/>
      <c r="VIP8" s="2"/>
      <c r="VIQ8" s="2"/>
      <c r="VIR8" s="2"/>
      <c r="VIS8" s="2"/>
      <c r="VIT8" s="2"/>
      <c r="VIU8" s="2"/>
      <c r="VIV8" s="2"/>
      <c r="VIW8" s="2"/>
      <c r="VIX8" s="2"/>
      <c r="VIY8" s="2"/>
      <c r="VIZ8" s="2"/>
      <c r="VJA8" s="2"/>
      <c r="VJB8" s="2"/>
      <c r="VJC8" s="2"/>
      <c r="VJD8" s="2"/>
      <c r="VJE8" s="2"/>
      <c r="VJF8" s="2"/>
      <c r="VJG8" s="2"/>
      <c r="VJH8" s="2"/>
      <c r="VJI8" s="2"/>
      <c r="VJJ8" s="2"/>
      <c r="VJK8" s="2"/>
      <c r="VJL8" s="2"/>
      <c r="VJM8" s="2"/>
      <c r="VJN8" s="2"/>
      <c r="VJO8" s="2"/>
      <c r="VJP8" s="2"/>
      <c r="VJQ8" s="2"/>
      <c r="VJR8" s="2"/>
      <c r="VJS8" s="2"/>
      <c r="VJT8" s="2"/>
      <c r="VJU8" s="2"/>
      <c r="VJV8" s="2"/>
      <c r="VJW8" s="2"/>
      <c r="VJX8" s="2"/>
      <c r="VJY8" s="2"/>
      <c r="VJZ8" s="2"/>
      <c r="VKA8" s="2"/>
      <c r="VKB8" s="2"/>
      <c r="VKC8" s="2"/>
      <c r="VKD8" s="2"/>
      <c r="VKE8" s="2"/>
      <c r="VKF8" s="2"/>
      <c r="VKG8" s="2"/>
      <c r="VKH8" s="2"/>
      <c r="VKI8" s="2"/>
      <c r="VKJ8" s="2"/>
      <c r="VKK8" s="2"/>
      <c r="VKL8" s="2"/>
      <c r="VKM8" s="2"/>
      <c r="VKN8" s="2"/>
      <c r="VKO8" s="2"/>
      <c r="VKP8" s="2"/>
      <c r="VKQ8" s="2"/>
      <c r="VKR8" s="2"/>
      <c r="VKS8" s="2"/>
      <c r="VKT8" s="2"/>
      <c r="VKU8" s="2"/>
      <c r="VKV8" s="2"/>
      <c r="VKW8" s="2"/>
      <c r="VKX8" s="2"/>
      <c r="VKY8" s="2"/>
      <c r="VKZ8" s="2"/>
      <c r="VLA8" s="2"/>
      <c r="VLB8" s="2"/>
      <c r="VLC8" s="2"/>
      <c r="VLD8" s="2"/>
      <c r="VLE8" s="2"/>
      <c r="VLF8" s="2"/>
      <c r="VLG8" s="2"/>
      <c r="VLH8" s="2"/>
      <c r="VLI8" s="2"/>
      <c r="VLJ8" s="2"/>
      <c r="VLK8" s="2"/>
      <c r="VLL8" s="2"/>
      <c r="VLM8" s="2"/>
      <c r="VLN8" s="2"/>
      <c r="VLO8" s="2"/>
      <c r="VLP8" s="2"/>
      <c r="VLQ8" s="2"/>
      <c r="VLR8" s="2"/>
      <c r="VLS8" s="2"/>
      <c r="VLT8" s="2"/>
      <c r="VLU8" s="2"/>
      <c r="VLV8" s="2"/>
      <c r="VLW8" s="2"/>
      <c r="VLX8" s="2"/>
      <c r="VLY8" s="2"/>
      <c r="VLZ8" s="2"/>
      <c r="VMA8" s="2"/>
      <c r="VMB8" s="2"/>
      <c r="VMC8" s="2"/>
      <c r="VMD8" s="2"/>
      <c r="VME8" s="2"/>
      <c r="VMF8" s="2"/>
      <c r="VMG8" s="2"/>
      <c r="VMH8" s="2"/>
      <c r="VMI8" s="2"/>
      <c r="VMJ8" s="2"/>
      <c r="VMK8" s="2"/>
      <c r="VML8" s="2"/>
      <c r="VMM8" s="2"/>
      <c r="VMN8" s="2"/>
      <c r="VMO8" s="2"/>
      <c r="VMP8" s="2"/>
      <c r="VMQ8" s="2"/>
      <c r="VMR8" s="2"/>
      <c r="VMS8" s="2"/>
      <c r="VMT8" s="2"/>
      <c r="VMU8" s="2"/>
      <c r="VMV8" s="2"/>
      <c r="VMW8" s="2"/>
      <c r="VMX8" s="2"/>
      <c r="VMY8" s="2"/>
      <c r="VMZ8" s="2"/>
      <c r="VNA8" s="2"/>
      <c r="VNB8" s="2"/>
      <c r="VNC8" s="2"/>
      <c r="VND8" s="2"/>
      <c r="VNE8" s="2"/>
      <c r="VNF8" s="2"/>
      <c r="VNG8" s="2"/>
      <c r="VNH8" s="2"/>
      <c r="VNI8" s="2"/>
      <c r="VNJ8" s="2"/>
      <c r="VNK8" s="2"/>
      <c r="VNL8" s="2"/>
      <c r="VNM8" s="2"/>
      <c r="VNN8" s="2"/>
      <c r="VNO8" s="2"/>
      <c r="VNP8" s="2"/>
      <c r="VNQ8" s="2"/>
      <c r="VNR8" s="2"/>
      <c r="VNS8" s="2"/>
      <c r="VNT8" s="2"/>
      <c r="VNU8" s="2"/>
      <c r="VNV8" s="2"/>
      <c r="VNW8" s="2"/>
      <c r="VNX8" s="2"/>
      <c r="VNY8" s="2"/>
      <c r="VNZ8" s="2"/>
      <c r="VOA8" s="2"/>
      <c r="VOB8" s="2"/>
      <c r="VOC8" s="2"/>
      <c r="VOD8" s="2"/>
      <c r="VOE8" s="2"/>
      <c r="VOF8" s="2"/>
      <c r="VOG8" s="2"/>
      <c r="VOH8" s="2"/>
      <c r="VOI8" s="2"/>
      <c r="VOJ8" s="2"/>
      <c r="VOK8" s="2"/>
      <c r="VOL8" s="2"/>
      <c r="VOM8" s="2"/>
      <c r="VON8" s="2"/>
      <c r="VOO8" s="2"/>
      <c r="VOP8" s="2"/>
      <c r="VOQ8" s="2"/>
      <c r="VOR8" s="2"/>
      <c r="VOS8" s="2"/>
      <c r="VOT8" s="2"/>
      <c r="VOU8" s="2"/>
      <c r="VOV8" s="2"/>
      <c r="VOW8" s="2"/>
      <c r="VOX8" s="2"/>
      <c r="VOY8" s="2"/>
      <c r="VOZ8" s="2"/>
      <c r="VPA8" s="2"/>
      <c r="VPB8" s="2"/>
      <c r="VPC8" s="2"/>
      <c r="VPD8" s="2"/>
      <c r="VPE8" s="2"/>
      <c r="VPF8" s="2"/>
      <c r="VPG8" s="2"/>
      <c r="VPH8" s="2"/>
      <c r="VPI8" s="2"/>
      <c r="VPJ8" s="2"/>
      <c r="VPK8" s="2"/>
      <c r="VPL8" s="2"/>
      <c r="VPM8" s="2"/>
      <c r="VPN8" s="2"/>
      <c r="VPO8" s="2"/>
      <c r="VPP8" s="2"/>
      <c r="VPQ8" s="2"/>
      <c r="VPR8" s="2"/>
      <c r="VPS8" s="2"/>
      <c r="VPT8" s="2"/>
      <c r="VPU8" s="2"/>
      <c r="VPV8" s="2"/>
      <c r="VPW8" s="2"/>
      <c r="VPX8" s="2"/>
      <c r="VPY8" s="2"/>
      <c r="VPZ8" s="2"/>
      <c r="VQA8" s="2"/>
      <c r="VQB8" s="2"/>
      <c r="VQC8" s="2"/>
      <c r="VQD8" s="2"/>
      <c r="VQE8" s="2"/>
      <c r="VQF8" s="2"/>
      <c r="VQG8" s="2"/>
      <c r="VQH8" s="2"/>
      <c r="VQI8" s="2"/>
      <c r="VQJ8" s="2"/>
      <c r="VQK8" s="2"/>
      <c r="VQL8" s="2"/>
      <c r="VQM8" s="2"/>
      <c r="VQN8" s="2"/>
      <c r="VQO8" s="2"/>
      <c r="VQP8" s="2"/>
      <c r="VQQ8" s="2"/>
      <c r="VQR8" s="2"/>
      <c r="VQS8" s="2"/>
      <c r="VQT8" s="2"/>
      <c r="VQU8" s="2"/>
      <c r="VQV8" s="2"/>
      <c r="VQW8" s="2"/>
      <c r="VQX8" s="2"/>
      <c r="VQY8" s="2"/>
      <c r="VQZ8" s="2"/>
      <c r="VRA8" s="2"/>
      <c r="VRB8" s="2"/>
      <c r="VRC8" s="2"/>
      <c r="VRD8" s="2"/>
      <c r="VRE8" s="2"/>
      <c r="VRF8" s="2"/>
      <c r="VRG8" s="2"/>
      <c r="VRH8" s="2"/>
      <c r="VRI8" s="2"/>
      <c r="VRJ8" s="2"/>
      <c r="VRK8" s="2"/>
      <c r="VRL8" s="2"/>
      <c r="VRM8" s="2"/>
      <c r="VRN8" s="2"/>
      <c r="VRO8" s="2"/>
      <c r="VRP8" s="2"/>
      <c r="VRQ8" s="2"/>
      <c r="VRR8" s="2"/>
      <c r="VRS8" s="2"/>
      <c r="VRT8" s="2"/>
      <c r="VRU8" s="2"/>
      <c r="VRV8" s="2"/>
      <c r="VRW8" s="2"/>
      <c r="VRX8" s="2"/>
      <c r="VRY8" s="2"/>
      <c r="VRZ8" s="2"/>
      <c r="VSA8" s="2"/>
      <c r="VSB8" s="2"/>
      <c r="VSC8" s="2"/>
      <c r="VSD8" s="2"/>
      <c r="VSE8" s="2"/>
      <c r="VSF8" s="2"/>
      <c r="VSG8" s="2"/>
      <c r="VSH8" s="2"/>
      <c r="VSI8" s="2"/>
      <c r="VSJ8" s="2"/>
      <c r="VSK8" s="2"/>
      <c r="VSL8" s="2"/>
      <c r="VSM8" s="2"/>
      <c r="VSN8" s="2"/>
      <c r="VSO8" s="2"/>
      <c r="VSP8" s="2"/>
      <c r="VSQ8" s="2"/>
      <c r="VSR8" s="2"/>
      <c r="VSS8" s="2"/>
      <c r="VST8" s="2"/>
      <c r="VSU8" s="2"/>
      <c r="VSV8" s="2"/>
      <c r="VSW8" s="2"/>
      <c r="VSX8" s="2"/>
      <c r="VSY8" s="2"/>
      <c r="VSZ8" s="2"/>
      <c r="VTA8" s="2"/>
      <c r="VTB8" s="2"/>
      <c r="VTC8" s="2"/>
      <c r="VTD8" s="2"/>
      <c r="VTE8" s="2"/>
      <c r="VTF8" s="2"/>
      <c r="VTG8" s="2"/>
      <c r="VTH8" s="2"/>
      <c r="VTI8" s="2"/>
      <c r="VTJ8" s="2"/>
      <c r="VTK8" s="2"/>
      <c r="VTL8" s="2"/>
      <c r="VTM8" s="2"/>
      <c r="VTN8" s="2"/>
      <c r="VTO8" s="2"/>
      <c r="VTP8" s="2"/>
      <c r="VTQ8" s="2"/>
      <c r="VTR8" s="2"/>
      <c r="VTS8" s="2"/>
      <c r="VTT8" s="2"/>
      <c r="VTU8" s="2"/>
      <c r="VTV8" s="2"/>
      <c r="VTW8" s="2"/>
      <c r="VTX8" s="2"/>
      <c r="VTY8" s="2"/>
      <c r="VTZ8" s="2"/>
      <c r="VUA8" s="2"/>
      <c r="VUB8" s="2"/>
      <c r="VUC8" s="2"/>
      <c r="VUD8" s="2"/>
      <c r="VUE8" s="2"/>
      <c r="VUF8" s="2"/>
      <c r="VUG8" s="2"/>
      <c r="VUH8" s="2"/>
      <c r="VUI8" s="2"/>
      <c r="VUJ8" s="2"/>
      <c r="VUK8" s="2"/>
      <c r="VUL8" s="2"/>
      <c r="VUM8" s="2"/>
      <c r="VUN8" s="2"/>
      <c r="VUO8" s="2"/>
      <c r="VUP8" s="2"/>
      <c r="VUQ8" s="2"/>
      <c r="VUR8" s="2"/>
      <c r="VUS8" s="2"/>
      <c r="VUT8" s="2"/>
      <c r="VUU8" s="2"/>
      <c r="VUV8" s="2"/>
      <c r="VUW8" s="2"/>
      <c r="VUX8" s="2"/>
      <c r="VUY8" s="2"/>
      <c r="VUZ8" s="2"/>
      <c r="VVA8" s="2"/>
      <c r="VVB8" s="2"/>
      <c r="VVC8" s="2"/>
      <c r="VVD8" s="2"/>
      <c r="VVE8" s="2"/>
      <c r="VVF8" s="2"/>
      <c r="VVG8" s="2"/>
      <c r="VVH8" s="2"/>
      <c r="VVI8" s="2"/>
      <c r="VVJ8" s="2"/>
      <c r="VVK8" s="2"/>
      <c r="VVL8" s="2"/>
      <c r="VVM8" s="2"/>
      <c r="VVN8" s="2"/>
      <c r="VVO8" s="2"/>
      <c r="VVP8" s="2"/>
      <c r="VVQ8" s="2"/>
      <c r="VVR8" s="2"/>
      <c r="VVS8" s="2"/>
      <c r="VVT8" s="2"/>
      <c r="VVU8" s="2"/>
      <c r="VVV8" s="2"/>
      <c r="VVW8" s="2"/>
      <c r="VVX8" s="2"/>
      <c r="VVY8" s="2"/>
      <c r="VVZ8" s="2"/>
      <c r="VWA8" s="2"/>
      <c r="VWB8" s="2"/>
      <c r="VWC8" s="2"/>
      <c r="VWD8" s="2"/>
      <c r="VWE8" s="2"/>
      <c r="VWF8" s="2"/>
      <c r="VWG8" s="2"/>
      <c r="VWH8" s="2"/>
      <c r="VWI8" s="2"/>
      <c r="VWJ8" s="2"/>
      <c r="VWK8" s="2"/>
      <c r="VWL8" s="2"/>
      <c r="VWM8" s="2"/>
      <c r="VWN8" s="2"/>
      <c r="VWO8" s="2"/>
      <c r="VWP8" s="2"/>
      <c r="VWQ8" s="2"/>
      <c r="VWR8" s="2"/>
      <c r="VWS8" s="2"/>
      <c r="VWT8" s="2"/>
      <c r="VWU8" s="2"/>
      <c r="VWV8" s="2"/>
      <c r="VWW8" s="2"/>
      <c r="VWX8" s="2"/>
      <c r="VWY8" s="2"/>
      <c r="VWZ8" s="2"/>
      <c r="VXA8" s="2"/>
      <c r="VXB8" s="2"/>
      <c r="VXC8" s="2"/>
      <c r="VXD8" s="2"/>
      <c r="VXE8" s="2"/>
      <c r="VXF8" s="2"/>
      <c r="VXG8" s="2"/>
      <c r="VXH8" s="2"/>
      <c r="VXI8" s="2"/>
      <c r="VXJ8" s="2"/>
      <c r="VXK8" s="2"/>
      <c r="VXL8" s="2"/>
      <c r="VXM8" s="2"/>
      <c r="VXN8" s="2"/>
      <c r="VXO8" s="2"/>
      <c r="VXP8" s="2"/>
      <c r="VXQ8" s="2"/>
      <c r="VXR8" s="2"/>
      <c r="VXS8" s="2"/>
      <c r="VXT8" s="2"/>
      <c r="VXU8" s="2"/>
      <c r="VXV8" s="2"/>
      <c r="VXW8" s="2"/>
      <c r="VXX8" s="2"/>
      <c r="VXY8" s="2"/>
      <c r="VXZ8" s="2"/>
      <c r="VYA8" s="2"/>
      <c r="VYB8" s="2"/>
      <c r="VYC8" s="2"/>
      <c r="VYD8" s="2"/>
      <c r="VYE8" s="2"/>
      <c r="VYF8" s="2"/>
      <c r="VYG8" s="2"/>
      <c r="VYH8" s="2"/>
      <c r="VYI8" s="2"/>
      <c r="VYJ8" s="2"/>
      <c r="VYK8" s="2"/>
      <c r="VYL8" s="2"/>
      <c r="VYM8" s="2"/>
      <c r="VYN8" s="2"/>
      <c r="VYO8" s="2"/>
      <c r="VYP8" s="2"/>
      <c r="VYQ8" s="2"/>
      <c r="VYR8" s="2"/>
      <c r="VYS8" s="2"/>
      <c r="VYT8" s="2"/>
      <c r="VYU8" s="2"/>
      <c r="VYV8" s="2"/>
      <c r="VYW8" s="2"/>
      <c r="VYX8" s="2"/>
      <c r="VYY8" s="2"/>
      <c r="VYZ8" s="2"/>
      <c r="VZA8" s="2"/>
      <c r="VZB8" s="2"/>
      <c r="VZC8" s="2"/>
      <c r="VZD8" s="2"/>
      <c r="VZE8" s="2"/>
      <c r="VZF8" s="2"/>
      <c r="VZG8" s="2"/>
      <c r="VZH8" s="2"/>
      <c r="VZI8" s="2"/>
      <c r="VZJ8" s="2"/>
      <c r="VZK8" s="2"/>
      <c r="VZL8" s="2"/>
      <c r="VZM8" s="2"/>
      <c r="VZN8" s="2"/>
      <c r="VZO8" s="2"/>
      <c r="VZP8" s="2"/>
      <c r="VZQ8" s="2"/>
      <c r="VZR8" s="2"/>
      <c r="VZS8" s="2"/>
      <c r="VZT8" s="2"/>
      <c r="VZU8" s="2"/>
      <c r="VZV8" s="2"/>
      <c r="VZW8" s="2"/>
      <c r="VZX8" s="2"/>
      <c r="VZY8" s="2"/>
      <c r="VZZ8" s="2"/>
      <c r="WAA8" s="2"/>
      <c r="WAB8" s="2"/>
      <c r="WAC8" s="2"/>
      <c r="WAD8" s="2"/>
      <c r="WAE8" s="2"/>
      <c r="WAF8" s="2"/>
      <c r="WAG8" s="2"/>
      <c r="WAH8" s="2"/>
      <c r="WAI8" s="2"/>
      <c r="WAJ8" s="2"/>
      <c r="WAK8" s="2"/>
      <c r="WAL8" s="2"/>
      <c r="WAM8" s="2"/>
      <c r="WAN8" s="2"/>
      <c r="WAO8" s="2"/>
      <c r="WAP8" s="2"/>
      <c r="WAQ8" s="2"/>
      <c r="WAR8" s="2"/>
      <c r="WAS8" s="2"/>
      <c r="WAT8" s="2"/>
      <c r="WAU8" s="2"/>
      <c r="WAV8" s="2"/>
      <c r="WAW8" s="2"/>
      <c r="WAX8" s="2"/>
      <c r="WAY8" s="2"/>
      <c r="WAZ8" s="2"/>
      <c r="WBA8" s="2"/>
      <c r="WBB8" s="2"/>
      <c r="WBC8" s="2"/>
      <c r="WBD8" s="2"/>
      <c r="WBE8" s="2"/>
      <c r="WBF8" s="2"/>
      <c r="WBG8" s="2"/>
      <c r="WBH8" s="2"/>
      <c r="WBI8" s="2"/>
      <c r="WBJ8" s="2"/>
      <c r="WBK8" s="2"/>
      <c r="WBL8" s="2"/>
      <c r="WBM8" s="2"/>
      <c r="WBN8" s="2"/>
      <c r="WBO8" s="2"/>
      <c r="WBP8" s="2"/>
      <c r="WBQ8" s="2"/>
      <c r="WBR8" s="2"/>
      <c r="WBS8" s="2"/>
      <c r="WBT8" s="2"/>
      <c r="WBU8" s="2"/>
      <c r="WBV8" s="2"/>
      <c r="WBW8" s="2"/>
      <c r="WBX8" s="2"/>
      <c r="WBY8" s="2"/>
      <c r="WBZ8" s="2"/>
      <c r="WCA8" s="2"/>
      <c r="WCB8" s="2"/>
      <c r="WCC8" s="2"/>
      <c r="WCD8" s="2"/>
      <c r="WCE8" s="2"/>
      <c r="WCF8" s="2"/>
      <c r="WCG8" s="2"/>
      <c r="WCH8" s="2"/>
      <c r="WCI8" s="2"/>
      <c r="WCJ8" s="2"/>
      <c r="WCK8" s="2"/>
      <c r="WCL8" s="2"/>
      <c r="WCM8" s="2"/>
      <c r="WCN8" s="2"/>
      <c r="WCO8" s="2"/>
      <c r="WCP8" s="2"/>
      <c r="WCQ8" s="2"/>
      <c r="WCR8" s="2"/>
      <c r="WCS8" s="2"/>
      <c r="WCT8" s="2"/>
      <c r="WCU8" s="2"/>
      <c r="WCV8" s="2"/>
      <c r="WCW8" s="2"/>
      <c r="WCX8" s="2"/>
      <c r="WCY8" s="2"/>
      <c r="WCZ8" s="2"/>
      <c r="WDA8" s="2"/>
      <c r="WDB8" s="2"/>
      <c r="WDC8" s="2"/>
      <c r="WDD8" s="2"/>
      <c r="WDE8" s="2"/>
      <c r="WDF8" s="2"/>
      <c r="WDG8" s="2"/>
      <c r="WDH8" s="2"/>
      <c r="WDI8" s="2"/>
      <c r="WDJ8" s="2"/>
      <c r="WDK8" s="2"/>
      <c r="WDL8" s="2"/>
      <c r="WDM8" s="2"/>
      <c r="WDN8" s="2"/>
      <c r="WDO8" s="2"/>
      <c r="WDP8" s="2"/>
      <c r="WDQ8" s="2"/>
      <c r="WDR8" s="2"/>
      <c r="WDS8" s="2"/>
      <c r="WDT8" s="2"/>
      <c r="WDU8" s="2"/>
      <c r="WDV8" s="2"/>
      <c r="WDW8" s="2"/>
      <c r="WDX8" s="2"/>
      <c r="WDY8" s="2"/>
      <c r="WDZ8" s="2"/>
      <c r="WEA8" s="2"/>
      <c r="WEB8" s="2"/>
      <c r="WEC8" s="2"/>
      <c r="WED8" s="2"/>
      <c r="WEE8" s="2"/>
      <c r="WEF8" s="2"/>
      <c r="WEG8" s="2"/>
      <c r="WEH8" s="2"/>
      <c r="WEI8" s="2"/>
      <c r="WEJ8" s="2"/>
      <c r="WEK8" s="2"/>
      <c r="WEL8" s="2"/>
      <c r="WEM8" s="2"/>
      <c r="WEN8" s="2"/>
      <c r="WEO8" s="2"/>
      <c r="WEP8" s="2"/>
      <c r="WEQ8" s="2"/>
      <c r="WER8" s="2"/>
      <c r="WES8" s="2"/>
      <c r="WET8" s="2"/>
      <c r="WEU8" s="2"/>
      <c r="WEV8" s="2"/>
      <c r="WEW8" s="2"/>
      <c r="WEX8" s="2"/>
      <c r="WEY8" s="2"/>
      <c r="WEZ8" s="2"/>
      <c r="WFA8" s="2"/>
      <c r="WFB8" s="2"/>
      <c r="WFC8" s="2"/>
      <c r="WFD8" s="2"/>
      <c r="WFE8" s="2"/>
      <c r="WFF8" s="2"/>
      <c r="WFG8" s="2"/>
      <c r="WFH8" s="2"/>
      <c r="WFI8" s="2"/>
      <c r="WFJ8" s="2"/>
      <c r="WFK8" s="2"/>
      <c r="WFL8" s="2"/>
      <c r="WFM8" s="2"/>
      <c r="WFN8" s="2"/>
      <c r="WFO8" s="2"/>
      <c r="WFP8" s="2"/>
      <c r="WFQ8" s="2"/>
      <c r="WFR8" s="2"/>
      <c r="WFS8" s="2"/>
      <c r="WFT8" s="2"/>
      <c r="WFU8" s="2"/>
      <c r="WFV8" s="2"/>
      <c r="WFW8" s="2"/>
      <c r="WFX8" s="2"/>
      <c r="WFY8" s="2"/>
      <c r="WFZ8" s="2"/>
      <c r="WGA8" s="2"/>
      <c r="WGB8" s="2"/>
      <c r="WGC8" s="2"/>
      <c r="WGD8" s="2"/>
      <c r="WGE8" s="2"/>
      <c r="WGF8" s="2"/>
      <c r="WGG8" s="2"/>
      <c r="WGH8" s="2"/>
      <c r="WGI8" s="2"/>
      <c r="WGJ8" s="2"/>
      <c r="WGK8" s="2"/>
      <c r="WGL8" s="2"/>
      <c r="WGM8" s="2"/>
      <c r="WGN8" s="2"/>
      <c r="WGO8" s="2"/>
      <c r="WGP8" s="2"/>
      <c r="WGQ8" s="2"/>
      <c r="WGR8" s="2"/>
      <c r="WGS8" s="2"/>
      <c r="WGT8" s="2"/>
      <c r="WGU8" s="2"/>
      <c r="WGV8" s="2"/>
      <c r="WGW8" s="2"/>
      <c r="WGX8" s="2"/>
      <c r="WGY8" s="2"/>
      <c r="WGZ8" s="2"/>
      <c r="WHA8" s="2"/>
      <c r="WHB8" s="2"/>
      <c r="WHC8" s="2"/>
      <c r="WHD8" s="2"/>
      <c r="WHE8" s="2"/>
      <c r="WHF8" s="2"/>
      <c r="WHG8" s="2"/>
      <c r="WHH8" s="2"/>
      <c r="WHI8" s="2"/>
      <c r="WHJ8" s="2"/>
      <c r="WHK8" s="2"/>
      <c r="WHL8" s="2"/>
      <c r="WHM8" s="2"/>
      <c r="WHN8" s="2"/>
      <c r="WHO8" s="2"/>
      <c r="WHP8" s="2"/>
      <c r="WHQ8" s="2"/>
      <c r="WHR8" s="2"/>
      <c r="WHS8" s="2"/>
      <c r="WHT8" s="2"/>
      <c r="WHU8" s="2"/>
      <c r="WHV8" s="2"/>
      <c r="WHW8" s="2"/>
      <c r="WHX8" s="2"/>
      <c r="WHY8" s="2"/>
      <c r="WHZ8" s="2"/>
      <c r="WIA8" s="2"/>
      <c r="WIB8" s="2"/>
      <c r="WIC8" s="2"/>
      <c r="WID8" s="2"/>
      <c r="WIE8" s="2"/>
      <c r="WIF8" s="2"/>
      <c r="WIG8" s="2"/>
      <c r="WIH8" s="2"/>
      <c r="WII8" s="2"/>
      <c r="WIJ8" s="2"/>
      <c r="WIK8" s="2"/>
      <c r="WIL8" s="2"/>
      <c r="WIM8" s="2"/>
      <c r="WIN8" s="2"/>
      <c r="WIO8" s="2"/>
      <c r="WIP8" s="2"/>
      <c r="WIQ8" s="2"/>
      <c r="WIR8" s="2"/>
      <c r="WIS8" s="2"/>
      <c r="WIT8" s="2"/>
      <c r="WIU8" s="2"/>
      <c r="WIV8" s="2"/>
      <c r="WIW8" s="2"/>
      <c r="WIX8" s="2"/>
      <c r="WIY8" s="2"/>
      <c r="WIZ8" s="2"/>
      <c r="WJA8" s="2"/>
      <c r="WJB8" s="2"/>
      <c r="WJC8" s="2"/>
      <c r="WJD8" s="2"/>
      <c r="WJE8" s="2"/>
      <c r="WJF8" s="2"/>
      <c r="WJG8" s="2"/>
      <c r="WJH8" s="2"/>
      <c r="WJI8" s="2"/>
      <c r="WJJ8" s="2"/>
      <c r="WJK8" s="2"/>
      <c r="WJL8" s="2"/>
      <c r="WJM8" s="2"/>
      <c r="WJN8" s="2"/>
      <c r="WJO8" s="2"/>
      <c r="WJP8" s="2"/>
      <c r="WJQ8" s="2"/>
      <c r="WJR8" s="2"/>
      <c r="WJS8" s="2"/>
      <c r="WJT8" s="2"/>
      <c r="WJU8" s="2"/>
      <c r="WJV8" s="2"/>
      <c r="WJW8" s="2"/>
      <c r="WJX8" s="2"/>
      <c r="WJY8" s="2"/>
      <c r="WJZ8" s="2"/>
      <c r="WKA8" s="2"/>
      <c r="WKB8" s="2"/>
      <c r="WKC8" s="2"/>
      <c r="WKD8" s="2"/>
      <c r="WKE8" s="2"/>
      <c r="WKF8" s="2"/>
      <c r="WKG8" s="2"/>
      <c r="WKH8" s="2"/>
      <c r="WKI8" s="2"/>
      <c r="WKJ8" s="2"/>
      <c r="WKK8" s="2"/>
      <c r="WKL8" s="2"/>
      <c r="WKM8" s="2"/>
      <c r="WKN8" s="2"/>
      <c r="WKO8" s="2"/>
      <c r="WKP8" s="2"/>
      <c r="WKQ8" s="2"/>
      <c r="WKR8" s="2"/>
      <c r="WKS8" s="2"/>
      <c r="WKT8" s="2"/>
      <c r="WKU8" s="2"/>
      <c r="WKV8" s="2"/>
      <c r="WKW8" s="2"/>
      <c r="WKX8" s="2"/>
      <c r="WKY8" s="2"/>
      <c r="WKZ8" s="2"/>
      <c r="WLA8" s="2"/>
      <c r="WLB8" s="2"/>
      <c r="WLC8" s="2"/>
      <c r="WLD8" s="2"/>
      <c r="WLE8" s="2"/>
      <c r="WLF8" s="2"/>
      <c r="WLG8" s="2"/>
      <c r="WLH8" s="2"/>
      <c r="WLI8" s="2"/>
      <c r="WLJ8" s="2"/>
      <c r="WLK8" s="2"/>
      <c r="WLL8" s="2"/>
      <c r="WLM8" s="2"/>
      <c r="WLN8" s="2"/>
      <c r="WLO8" s="2"/>
      <c r="WLP8" s="2"/>
      <c r="WLQ8" s="2"/>
      <c r="WLR8" s="2"/>
      <c r="WLS8" s="2"/>
      <c r="WLT8" s="2"/>
      <c r="WLU8" s="2"/>
      <c r="WLV8" s="2"/>
      <c r="WLW8" s="2"/>
      <c r="WLX8" s="2"/>
      <c r="WLY8" s="2"/>
      <c r="WLZ8" s="2"/>
      <c r="WMA8" s="2"/>
      <c r="WMB8" s="2"/>
      <c r="WMC8" s="2"/>
      <c r="WMD8" s="2"/>
      <c r="WME8" s="2"/>
      <c r="WMF8" s="2"/>
      <c r="WMG8" s="2"/>
      <c r="WMH8" s="2"/>
      <c r="WMI8" s="2"/>
      <c r="WMJ8" s="2"/>
      <c r="WMK8" s="2"/>
      <c r="WML8" s="2"/>
      <c r="WMM8" s="2"/>
      <c r="WMN8" s="2"/>
      <c r="WMO8" s="2"/>
      <c r="WMP8" s="2"/>
      <c r="WMQ8" s="2"/>
      <c r="WMR8" s="2"/>
      <c r="WMS8" s="2"/>
      <c r="WMT8" s="2"/>
      <c r="WMU8" s="2"/>
      <c r="WMV8" s="2"/>
      <c r="WMW8" s="2"/>
      <c r="WMX8" s="2"/>
      <c r="WMY8" s="2"/>
      <c r="WMZ8" s="2"/>
      <c r="WNA8" s="2"/>
      <c r="WNB8" s="2"/>
      <c r="WNC8" s="2"/>
      <c r="WND8" s="2"/>
      <c r="WNE8" s="2"/>
      <c r="WNF8" s="2"/>
      <c r="WNG8" s="2"/>
      <c r="WNH8" s="2"/>
      <c r="WNI8" s="2"/>
      <c r="WNJ8" s="2"/>
      <c r="WNK8" s="2"/>
      <c r="WNL8" s="2"/>
      <c r="WNM8" s="2"/>
      <c r="WNN8" s="2"/>
      <c r="WNO8" s="2"/>
      <c r="WNP8" s="2"/>
      <c r="WNQ8" s="2"/>
      <c r="WNR8" s="2"/>
      <c r="WNS8" s="2"/>
      <c r="WNT8" s="2"/>
      <c r="WNU8" s="2"/>
      <c r="WNV8" s="2"/>
      <c r="WNW8" s="2"/>
      <c r="WNX8" s="2"/>
      <c r="WNY8" s="2"/>
      <c r="WNZ8" s="2"/>
      <c r="WOA8" s="2"/>
      <c r="WOB8" s="2"/>
      <c r="WOC8" s="2"/>
      <c r="WOD8" s="2"/>
      <c r="WOE8" s="2"/>
      <c r="WOF8" s="2"/>
      <c r="WOG8" s="2"/>
      <c r="WOH8" s="2"/>
      <c r="WOI8" s="2"/>
      <c r="WOJ8" s="2"/>
      <c r="WOK8" s="2"/>
      <c r="WOL8" s="2"/>
      <c r="WOM8" s="2"/>
      <c r="WON8" s="2"/>
      <c r="WOO8" s="2"/>
      <c r="WOP8" s="2"/>
      <c r="WOQ8" s="2"/>
      <c r="WOR8" s="2"/>
      <c r="WOS8" s="2"/>
      <c r="WOT8" s="2"/>
      <c r="WOU8" s="2"/>
      <c r="WOV8" s="2"/>
      <c r="WOW8" s="2"/>
      <c r="WOX8" s="2"/>
      <c r="WOY8" s="2"/>
      <c r="WOZ8" s="2"/>
      <c r="WPA8" s="2"/>
      <c r="WPB8" s="2"/>
      <c r="WPC8" s="2"/>
      <c r="WPD8" s="2"/>
      <c r="WPE8" s="2"/>
      <c r="WPF8" s="2"/>
      <c r="WPG8" s="2"/>
      <c r="WPH8" s="2"/>
      <c r="WPI8" s="2"/>
      <c r="WPJ8" s="2"/>
      <c r="WPK8" s="2"/>
      <c r="WPL8" s="2"/>
      <c r="WPM8" s="2"/>
      <c r="WPN8" s="2"/>
      <c r="WPO8" s="2"/>
      <c r="WPP8" s="2"/>
      <c r="WPQ8" s="2"/>
      <c r="WPR8" s="2"/>
      <c r="WPS8" s="2"/>
      <c r="WPT8" s="2"/>
      <c r="WPU8" s="2"/>
      <c r="WPV8" s="2"/>
      <c r="WPW8" s="2"/>
      <c r="WPX8" s="2"/>
      <c r="WPY8" s="2"/>
      <c r="WPZ8" s="2"/>
      <c r="WQA8" s="2"/>
      <c r="WQB8" s="2"/>
      <c r="WQC8" s="2"/>
      <c r="WQD8" s="2"/>
      <c r="WQE8" s="2"/>
      <c r="WQF8" s="2"/>
      <c r="WQG8" s="2"/>
      <c r="WQH8" s="2"/>
      <c r="WQI8" s="2"/>
      <c r="WQJ8" s="2"/>
      <c r="WQK8" s="2"/>
      <c r="WQL8" s="2"/>
      <c r="WQM8" s="2"/>
      <c r="WQN8" s="2"/>
      <c r="WQO8" s="2"/>
      <c r="WQP8" s="2"/>
      <c r="WQQ8" s="2"/>
      <c r="WQR8" s="2"/>
      <c r="WQS8" s="2"/>
      <c r="WQT8" s="2"/>
      <c r="WQU8" s="2"/>
      <c r="WQV8" s="2"/>
      <c r="WQW8" s="2"/>
      <c r="WQX8" s="2"/>
      <c r="WQY8" s="2"/>
      <c r="WQZ8" s="2"/>
      <c r="WRA8" s="2"/>
      <c r="WRB8" s="2"/>
      <c r="WRC8" s="2"/>
      <c r="WRD8" s="2"/>
      <c r="WRE8" s="2"/>
      <c r="WRF8" s="2"/>
      <c r="WRG8" s="2"/>
      <c r="WRH8" s="2"/>
      <c r="WRI8" s="2"/>
      <c r="WRJ8" s="2"/>
      <c r="WRK8" s="2"/>
      <c r="WRL8" s="2"/>
      <c r="WRM8" s="2"/>
      <c r="WRN8" s="2"/>
      <c r="WRO8" s="2"/>
      <c r="WRP8" s="2"/>
      <c r="WRQ8" s="2"/>
      <c r="WRR8" s="2"/>
      <c r="WRS8" s="2"/>
      <c r="WRT8" s="2"/>
      <c r="WRU8" s="2"/>
      <c r="WRV8" s="2"/>
      <c r="WRW8" s="2"/>
      <c r="WRX8" s="2"/>
      <c r="WRY8" s="2"/>
      <c r="WRZ8" s="2"/>
      <c r="WSA8" s="2"/>
      <c r="WSB8" s="2"/>
      <c r="WSC8" s="2"/>
      <c r="WSD8" s="2"/>
      <c r="WSE8" s="2"/>
      <c r="WSF8" s="2"/>
      <c r="WSG8" s="2"/>
      <c r="WSH8" s="2"/>
      <c r="WSI8" s="2"/>
      <c r="WSJ8" s="2"/>
      <c r="WSK8" s="2"/>
      <c r="WSL8" s="2"/>
      <c r="WSM8" s="2"/>
      <c r="WSN8" s="2"/>
      <c r="WSO8" s="2"/>
      <c r="WSP8" s="2"/>
      <c r="WSQ8" s="2"/>
      <c r="WSR8" s="2"/>
      <c r="WSS8" s="2"/>
      <c r="WST8" s="2"/>
      <c r="WSU8" s="2"/>
      <c r="WSV8" s="2"/>
      <c r="WSW8" s="2"/>
      <c r="WSX8" s="2"/>
      <c r="WSY8" s="2"/>
      <c r="WSZ8" s="2"/>
      <c r="WTA8" s="2"/>
      <c r="WTB8" s="2"/>
      <c r="WTC8" s="2"/>
      <c r="WTD8" s="2"/>
      <c r="WTE8" s="2"/>
      <c r="WTF8" s="2"/>
      <c r="WTG8" s="2"/>
      <c r="WTH8" s="2"/>
      <c r="WTI8" s="2"/>
      <c r="WTJ8" s="2"/>
      <c r="WTK8" s="2"/>
      <c r="WTL8" s="2"/>
      <c r="WTM8" s="2"/>
      <c r="WTN8" s="2"/>
      <c r="WTO8" s="2"/>
      <c r="WTP8" s="2"/>
      <c r="WTQ8" s="2"/>
      <c r="WTR8" s="2"/>
      <c r="WTS8" s="2"/>
      <c r="WTT8" s="2"/>
      <c r="WTU8" s="2"/>
      <c r="WTV8" s="2"/>
      <c r="WTW8" s="2"/>
      <c r="WTX8" s="2"/>
      <c r="WTY8" s="2"/>
      <c r="WTZ8" s="2"/>
      <c r="WUA8" s="2"/>
      <c r="WUB8" s="2"/>
      <c r="WUC8" s="2"/>
      <c r="WUD8" s="2"/>
      <c r="WUE8" s="2"/>
      <c r="WUF8" s="2"/>
      <c r="WUG8" s="2"/>
      <c r="WUH8" s="2"/>
      <c r="WUI8" s="2"/>
      <c r="WUJ8" s="2"/>
      <c r="WUK8" s="2"/>
      <c r="WUL8" s="2"/>
      <c r="WUM8" s="2"/>
      <c r="WUN8" s="2"/>
      <c r="WUO8" s="2"/>
      <c r="WUP8" s="2"/>
      <c r="WUQ8" s="2"/>
      <c r="WUR8" s="2"/>
      <c r="WUS8" s="2"/>
      <c r="WUT8" s="2"/>
      <c r="WUU8" s="2"/>
      <c r="WUV8" s="2"/>
      <c r="WUW8" s="2"/>
      <c r="WUX8" s="2"/>
      <c r="WUY8" s="2"/>
      <c r="WUZ8" s="2"/>
      <c r="WVA8" s="2"/>
      <c r="WVB8" s="2"/>
      <c r="WVC8" s="2"/>
      <c r="WVD8" s="2"/>
      <c r="WVE8" s="2"/>
      <c r="WVF8" s="2"/>
      <c r="WVG8" s="2"/>
      <c r="WVH8" s="2"/>
      <c r="WVI8" s="2"/>
      <c r="WVJ8" s="2"/>
      <c r="WVK8" s="2"/>
      <c r="WVL8" s="2"/>
      <c r="WVM8" s="2"/>
      <c r="WVN8" s="2"/>
      <c r="WVO8" s="2"/>
      <c r="WVP8" s="2"/>
      <c r="WVQ8" s="2"/>
      <c r="WVR8" s="2"/>
      <c r="WVS8" s="2"/>
      <c r="WVT8" s="2"/>
      <c r="WVU8" s="2"/>
      <c r="WVV8" s="2"/>
      <c r="WVW8" s="2"/>
      <c r="WVX8" s="2"/>
      <c r="WVY8" s="2"/>
      <c r="WVZ8" s="2"/>
      <c r="WWA8" s="2"/>
      <c r="WWB8" s="2"/>
      <c r="WWC8" s="2"/>
      <c r="WWD8" s="2"/>
      <c r="WWE8" s="2"/>
      <c r="WWF8" s="2"/>
      <c r="WWG8" s="2"/>
      <c r="WWH8" s="2"/>
      <c r="WWI8" s="2"/>
      <c r="WWJ8" s="2"/>
      <c r="WWK8" s="2"/>
      <c r="WWL8" s="2"/>
      <c r="WWM8" s="2"/>
      <c r="WWN8" s="2"/>
      <c r="WWO8" s="2"/>
      <c r="WWP8" s="2"/>
      <c r="WWQ8" s="2"/>
      <c r="WWR8" s="2"/>
      <c r="WWS8" s="2"/>
      <c r="WWT8" s="2"/>
      <c r="WWU8" s="2"/>
      <c r="WWV8" s="2"/>
      <c r="WWW8" s="2"/>
      <c r="WWX8" s="2"/>
      <c r="WWY8" s="2"/>
      <c r="WWZ8" s="2"/>
      <c r="WXA8" s="2"/>
      <c r="WXB8" s="2"/>
      <c r="WXC8" s="2"/>
      <c r="WXD8" s="2"/>
      <c r="WXE8" s="2"/>
      <c r="WXF8" s="2"/>
      <c r="WXG8" s="2"/>
      <c r="WXH8" s="2"/>
      <c r="WXI8" s="2"/>
      <c r="WXJ8" s="2"/>
      <c r="WXK8" s="2"/>
      <c r="WXL8" s="2"/>
      <c r="WXM8" s="2"/>
      <c r="WXN8" s="2"/>
      <c r="WXO8" s="2"/>
      <c r="WXP8" s="2"/>
      <c r="WXQ8" s="2"/>
      <c r="WXR8" s="2"/>
      <c r="WXS8" s="2"/>
      <c r="WXT8" s="2"/>
      <c r="WXU8" s="2"/>
      <c r="WXV8" s="2"/>
      <c r="WXW8" s="2"/>
      <c r="WXX8" s="2"/>
      <c r="WXY8" s="2"/>
      <c r="WXZ8" s="2"/>
      <c r="WYA8" s="2"/>
      <c r="WYB8" s="2"/>
      <c r="WYC8" s="2"/>
      <c r="WYD8" s="2"/>
      <c r="WYE8" s="2"/>
      <c r="WYF8" s="2"/>
      <c r="WYG8" s="2"/>
      <c r="WYH8" s="2"/>
      <c r="WYI8" s="2"/>
      <c r="WYJ8" s="2"/>
      <c r="WYK8" s="2"/>
      <c r="WYL8" s="2"/>
      <c r="WYM8" s="2"/>
      <c r="WYN8" s="2"/>
      <c r="WYO8" s="2"/>
      <c r="WYP8" s="2"/>
      <c r="WYQ8" s="2"/>
      <c r="WYR8" s="2"/>
      <c r="WYS8" s="2"/>
      <c r="WYT8" s="2"/>
      <c r="WYU8" s="2"/>
      <c r="WYV8" s="2"/>
      <c r="WYW8" s="2"/>
      <c r="WYX8" s="2"/>
      <c r="WYY8" s="2"/>
      <c r="WYZ8" s="2"/>
      <c r="WZA8" s="2"/>
      <c r="WZB8" s="2"/>
      <c r="WZC8" s="2"/>
      <c r="WZD8" s="2"/>
      <c r="WZE8" s="2"/>
      <c r="WZF8" s="2"/>
      <c r="WZG8" s="2"/>
      <c r="WZH8" s="2"/>
      <c r="WZI8" s="2"/>
      <c r="WZJ8" s="2"/>
      <c r="WZK8" s="2"/>
      <c r="WZL8" s="2"/>
      <c r="WZM8" s="2"/>
      <c r="WZN8" s="2"/>
      <c r="WZO8" s="2"/>
      <c r="WZP8" s="2"/>
      <c r="WZQ8" s="2"/>
      <c r="WZR8" s="2"/>
      <c r="WZS8" s="2"/>
      <c r="WZT8" s="2"/>
      <c r="WZU8" s="2"/>
      <c r="WZV8" s="2"/>
      <c r="WZW8" s="2"/>
      <c r="WZX8" s="2"/>
      <c r="WZY8" s="2"/>
      <c r="WZZ8" s="2"/>
      <c r="XAA8" s="2"/>
      <c r="XAB8" s="2"/>
      <c r="XAC8" s="2"/>
      <c r="XAD8" s="2"/>
      <c r="XAE8" s="2"/>
      <c r="XAF8" s="2"/>
      <c r="XAG8" s="2"/>
      <c r="XAH8" s="2"/>
      <c r="XAI8" s="2"/>
      <c r="XAJ8" s="2"/>
      <c r="XAK8" s="2"/>
      <c r="XAL8" s="2"/>
      <c r="XAM8" s="2"/>
      <c r="XAN8" s="2"/>
      <c r="XAO8" s="2"/>
      <c r="XAP8" s="2"/>
      <c r="XAQ8" s="2"/>
      <c r="XAR8" s="2"/>
      <c r="XAS8" s="2"/>
      <c r="XAT8" s="2"/>
      <c r="XAU8" s="2"/>
      <c r="XAV8" s="2"/>
      <c r="XAW8" s="2"/>
      <c r="XAX8" s="2"/>
      <c r="XAY8" s="2"/>
    </row>
    <row r="9" spans="1:16275" s="65" customFormat="1" ht="69" x14ac:dyDescent="0.3">
      <c r="A9" s="126" t="s">
        <v>2201</v>
      </c>
      <c r="B9" s="3" t="s">
        <v>41</v>
      </c>
      <c r="C9" s="89" t="s">
        <v>677</v>
      </c>
      <c r="D9" s="89" t="s">
        <v>2184</v>
      </c>
      <c r="E9" s="3" t="s">
        <v>2202</v>
      </c>
      <c r="F9" s="3" t="s">
        <v>2203</v>
      </c>
      <c r="G9" s="1" t="s">
        <v>2204</v>
      </c>
      <c r="H9" s="301">
        <v>62000000</v>
      </c>
      <c r="I9" s="169">
        <v>1262841.92</v>
      </c>
      <c r="J9" s="14">
        <v>45562</v>
      </c>
    </row>
    <row r="10" spans="1:16275" s="65" customFormat="1" ht="55.2" x14ac:dyDescent="0.3">
      <c r="A10" s="126" t="s">
        <v>2205</v>
      </c>
      <c r="B10" s="3" t="s">
        <v>41</v>
      </c>
      <c r="C10" s="89" t="s">
        <v>677</v>
      </c>
      <c r="D10" s="89" t="s">
        <v>2178</v>
      </c>
      <c r="E10" s="3" t="s">
        <v>2202</v>
      </c>
      <c r="F10" s="3" t="s">
        <v>2203</v>
      </c>
      <c r="G10" s="1" t="s">
        <v>2206</v>
      </c>
      <c r="H10" s="302"/>
      <c r="I10" s="169">
        <v>368203.54</v>
      </c>
      <c r="J10" s="14">
        <v>45562</v>
      </c>
    </row>
    <row r="11" spans="1:16275" s="65" customFormat="1" ht="69" x14ac:dyDescent="0.3">
      <c r="A11" s="126" t="s">
        <v>2207</v>
      </c>
      <c r="B11" s="3" t="s">
        <v>21</v>
      </c>
      <c r="C11" s="3" t="s">
        <v>143</v>
      </c>
      <c r="D11" s="3" t="s">
        <v>2184</v>
      </c>
      <c r="E11" s="89" t="s">
        <v>2208</v>
      </c>
      <c r="F11" s="89" t="s">
        <v>2209</v>
      </c>
      <c r="G11" s="1" t="s">
        <v>2210</v>
      </c>
      <c r="H11" s="26">
        <v>24000000</v>
      </c>
      <c r="I11" s="169">
        <v>767808.89</v>
      </c>
      <c r="J11" s="14">
        <v>45562</v>
      </c>
    </row>
    <row r="12" spans="1:16275" s="11" customFormat="1" ht="15.6" x14ac:dyDescent="0.3">
      <c r="A12" s="47"/>
      <c r="B12" s="6"/>
      <c r="C12" s="2"/>
      <c r="D12" s="2"/>
      <c r="E12" s="2"/>
      <c r="F12" s="2"/>
      <c r="G12" s="64" t="s">
        <v>621</v>
      </c>
      <c r="H12" s="72"/>
      <c r="I12" s="53">
        <f>SUM(I4:I11)</f>
        <v>26901623.75</v>
      </c>
      <c r="J12" s="55"/>
    </row>
    <row r="13" spans="1:16275" s="11" customFormat="1" x14ac:dyDescent="0.3">
      <c r="A13" s="47"/>
      <c r="B13" s="6"/>
      <c r="C13" s="2"/>
      <c r="D13" s="2"/>
      <c r="E13" s="2"/>
      <c r="F13" s="43"/>
      <c r="G13" s="43"/>
      <c r="H13" s="73"/>
      <c r="I13" s="44"/>
      <c r="J13" s="56"/>
    </row>
    <row r="14" spans="1:16275" s="7" customFormat="1" x14ac:dyDescent="0.3">
      <c r="A14" s="47"/>
      <c r="B14" s="6"/>
      <c r="C14" s="6"/>
      <c r="D14" s="6"/>
      <c r="E14" s="6"/>
      <c r="F14" s="6"/>
      <c r="G14" s="6"/>
      <c r="H14" s="74"/>
      <c r="I14" s="9"/>
      <c r="J14" s="56"/>
    </row>
    <row r="15" spans="1:16275" s="7" customFormat="1" ht="14.4" customHeight="1" x14ac:dyDescent="0.3">
      <c r="A15" s="47"/>
      <c r="B15" s="286" t="s">
        <v>622</v>
      </c>
      <c r="C15" s="287"/>
      <c r="D15" s="66"/>
      <c r="E15" s="286" t="s">
        <v>2211</v>
      </c>
      <c r="F15" s="287">
        <v>2021</v>
      </c>
      <c r="G15" s="43"/>
      <c r="H15" s="73"/>
      <c r="I15" s="44"/>
      <c r="J15" s="57"/>
    </row>
    <row r="16" spans="1:16275" s="32" customFormat="1" x14ac:dyDescent="0.3">
      <c r="A16" s="51"/>
      <c r="B16" s="30" t="s">
        <v>66</v>
      </c>
      <c r="C16" s="31">
        <f>SUMIF($B$4:$B$13,B16,$I$4:$I$13)</f>
        <v>1148937.19</v>
      </c>
      <c r="D16" s="66"/>
      <c r="E16" s="30" t="s">
        <v>2178</v>
      </c>
      <c r="F16" s="31">
        <f>SUMIF($D$4:$D$13,E16,$I$4:$I$13)</f>
        <v>23075543.330000002</v>
      </c>
      <c r="G16" s="43"/>
      <c r="H16" s="73"/>
      <c r="I16" s="44"/>
      <c r="J16" s="58"/>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5"/>
      <c r="BG16" s="275"/>
      <c r="BH16" s="275"/>
      <c r="BI16" s="275"/>
      <c r="BJ16" s="275"/>
      <c r="BK16" s="275"/>
      <c r="BL16" s="275"/>
      <c r="BM16" s="275"/>
      <c r="BN16" s="275"/>
      <c r="BO16" s="275"/>
      <c r="BP16" s="275"/>
      <c r="BQ16" s="275"/>
      <c r="BR16" s="275"/>
      <c r="BS16" s="275"/>
      <c r="BT16" s="275"/>
      <c r="BU16" s="275"/>
      <c r="BV16" s="275"/>
      <c r="BW16" s="275"/>
      <c r="BX16" s="275"/>
      <c r="BY16" s="275"/>
      <c r="BZ16" s="275"/>
      <c r="CA16" s="275"/>
      <c r="CB16" s="275"/>
      <c r="CC16" s="275"/>
      <c r="CD16" s="275"/>
      <c r="CE16" s="275"/>
      <c r="CF16" s="275"/>
      <c r="CG16" s="275"/>
      <c r="CH16" s="275"/>
      <c r="CI16" s="275"/>
      <c r="CJ16" s="275"/>
      <c r="CK16" s="275"/>
      <c r="CL16" s="275"/>
      <c r="CM16" s="275"/>
      <c r="CN16" s="275"/>
      <c r="CO16" s="275"/>
      <c r="CP16" s="275"/>
      <c r="CQ16" s="275"/>
      <c r="CR16" s="275"/>
      <c r="CS16" s="275"/>
      <c r="CT16" s="275"/>
      <c r="CU16" s="275"/>
      <c r="CV16" s="275"/>
      <c r="CW16" s="275"/>
      <c r="CX16" s="275"/>
      <c r="CY16" s="275"/>
      <c r="CZ16" s="275"/>
      <c r="DA16" s="275"/>
      <c r="DB16" s="275"/>
      <c r="DC16" s="275"/>
      <c r="DD16" s="275"/>
      <c r="DE16" s="275"/>
      <c r="DF16" s="275"/>
      <c r="DG16" s="275"/>
      <c r="DH16" s="275"/>
      <c r="DI16" s="275"/>
      <c r="DJ16" s="275"/>
      <c r="DK16" s="275"/>
      <c r="DL16" s="275"/>
      <c r="DM16" s="275"/>
      <c r="DN16" s="275"/>
      <c r="DO16" s="275"/>
      <c r="DP16" s="275"/>
      <c r="DQ16" s="275"/>
      <c r="DR16" s="275"/>
      <c r="DS16" s="275"/>
      <c r="DT16" s="275"/>
      <c r="DU16" s="275"/>
      <c r="DV16" s="275"/>
      <c r="DW16" s="275"/>
      <c r="DX16" s="275"/>
      <c r="DY16" s="275"/>
      <c r="DZ16" s="275"/>
      <c r="EA16" s="275"/>
      <c r="EB16" s="275"/>
      <c r="EC16" s="275"/>
      <c r="ED16" s="275"/>
      <c r="EE16" s="275"/>
      <c r="EF16" s="275"/>
      <c r="EG16" s="275"/>
      <c r="EH16" s="275"/>
      <c r="EI16" s="275"/>
      <c r="EJ16" s="275"/>
      <c r="EK16" s="275"/>
      <c r="EL16" s="275"/>
      <c r="EM16" s="275"/>
      <c r="EN16" s="275"/>
      <c r="EO16" s="275"/>
      <c r="EP16" s="275"/>
      <c r="EQ16" s="275"/>
      <c r="ER16" s="275"/>
      <c r="ES16" s="275"/>
      <c r="ET16" s="275"/>
      <c r="EU16" s="275"/>
      <c r="EV16" s="275"/>
      <c r="EW16" s="275"/>
      <c r="EX16" s="275"/>
      <c r="EY16" s="275"/>
      <c r="EZ16" s="275"/>
      <c r="FA16" s="275"/>
      <c r="FB16" s="275"/>
      <c r="FC16" s="275"/>
      <c r="FD16" s="275"/>
      <c r="FE16" s="275"/>
      <c r="FF16" s="275"/>
      <c r="FG16" s="275"/>
      <c r="FH16" s="275"/>
      <c r="FI16" s="275"/>
      <c r="FJ16" s="275"/>
      <c r="FK16" s="275"/>
      <c r="FL16" s="275"/>
      <c r="FM16" s="275"/>
      <c r="FN16" s="275"/>
      <c r="FO16" s="275"/>
      <c r="FP16" s="275"/>
      <c r="FQ16" s="275"/>
      <c r="FR16" s="275"/>
      <c r="FS16" s="275"/>
      <c r="FT16" s="275"/>
      <c r="FU16" s="275"/>
      <c r="FV16" s="275"/>
      <c r="FW16" s="275"/>
      <c r="FX16" s="275"/>
      <c r="FY16" s="275"/>
      <c r="FZ16" s="275"/>
      <c r="GA16" s="275"/>
      <c r="GB16" s="275"/>
      <c r="GC16" s="275"/>
      <c r="GD16" s="275"/>
      <c r="GE16" s="275"/>
      <c r="GF16" s="275"/>
      <c r="GG16" s="275"/>
      <c r="GH16" s="275"/>
      <c r="GI16" s="275"/>
      <c r="GJ16" s="275"/>
      <c r="GK16" s="275"/>
      <c r="GL16" s="275"/>
      <c r="GM16" s="275"/>
      <c r="GN16" s="275"/>
      <c r="GO16" s="275"/>
      <c r="GP16" s="275"/>
      <c r="GQ16" s="275"/>
      <c r="GR16" s="275"/>
      <c r="GS16" s="275"/>
      <c r="GT16" s="275"/>
      <c r="GU16" s="275"/>
      <c r="GV16" s="275"/>
      <c r="GW16" s="275"/>
      <c r="GX16" s="275"/>
      <c r="GY16" s="275"/>
      <c r="GZ16" s="275"/>
      <c r="HA16" s="275"/>
      <c r="HB16" s="275"/>
      <c r="HC16" s="275"/>
      <c r="HD16" s="275"/>
      <c r="HE16" s="275"/>
      <c r="HF16" s="275"/>
      <c r="HG16" s="275"/>
      <c r="HH16" s="275"/>
      <c r="HI16" s="275"/>
      <c r="HJ16" s="275"/>
      <c r="HK16" s="275"/>
      <c r="HL16" s="275"/>
      <c r="HM16" s="275"/>
      <c r="HN16" s="275"/>
      <c r="HO16" s="275"/>
      <c r="HP16" s="275"/>
      <c r="HQ16" s="275"/>
      <c r="HR16" s="275"/>
      <c r="HS16" s="275"/>
      <c r="HT16" s="275"/>
      <c r="HU16" s="275"/>
      <c r="HV16" s="275"/>
      <c r="HW16" s="275"/>
      <c r="HX16" s="275"/>
      <c r="HY16" s="275"/>
      <c r="HZ16" s="275"/>
      <c r="IA16" s="275"/>
      <c r="IB16" s="275"/>
      <c r="IC16" s="275"/>
      <c r="ID16" s="275"/>
      <c r="IE16" s="275"/>
      <c r="IF16" s="275"/>
      <c r="IG16" s="275"/>
      <c r="IH16" s="275"/>
      <c r="II16" s="275"/>
      <c r="IJ16" s="275"/>
      <c r="IK16" s="275"/>
      <c r="IL16" s="275"/>
      <c r="IM16" s="275"/>
      <c r="IN16" s="275"/>
      <c r="IO16" s="275"/>
      <c r="IP16" s="275"/>
      <c r="IQ16" s="275"/>
      <c r="IR16" s="275"/>
      <c r="IS16" s="275"/>
      <c r="IT16" s="275"/>
      <c r="IU16" s="275"/>
      <c r="IV16" s="275"/>
      <c r="IW16" s="275"/>
      <c r="IX16" s="275"/>
      <c r="IY16" s="275"/>
      <c r="IZ16" s="275"/>
      <c r="JA16" s="275"/>
      <c r="JB16" s="275"/>
      <c r="JC16" s="275"/>
      <c r="JD16" s="275"/>
      <c r="JE16" s="275"/>
      <c r="JF16" s="275"/>
      <c r="JG16" s="275"/>
      <c r="JH16" s="275"/>
      <c r="JI16" s="275"/>
      <c r="JJ16" s="275"/>
      <c r="JK16" s="275"/>
      <c r="JL16" s="275"/>
      <c r="JM16" s="275"/>
      <c r="JN16" s="275"/>
      <c r="JO16" s="275"/>
      <c r="JP16" s="275"/>
      <c r="JQ16" s="275"/>
      <c r="JR16" s="275"/>
      <c r="JS16" s="275"/>
      <c r="JT16" s="275"/>
      <c r="JU16" s="275"/>
      <c r="JV16" s="275"/>
      <c r="JW16" s="275"/>
      <c r="JX16" s="275"/>
      <c r="JY16" s="275"/>
      <c r="JZ16" s="275"/>
      <c r="KA16" s="275"/>
      <c r="KB16" s="275"/>
      <c r="KC16" s="275"/>
      <c r="KD16" s="275"/>
      <c r="KE16" s="275"/>
      <c r="KF16" s="275"/>
      <c r="KG16" s="275"/>
      <c r="KH16" s="275"/>
      <c r="KI16" s="275"/>
      <c r="KJ16" s="275"/>
      <c r="KK16" s="275"/>
      <c r="KL16" s="275"/>
      <c r="KM16" s="275"/>
      <c r="KN16" s="275"/>
      <c r="KO16" s="275"/>
      <c r="KP16" s="275"/>
      <c r="KQ16" s="275"/>
      <c r="KR16" s="275"/>
      <c r="KS16" s="275"/>
      <c r="KT16" s="275"/>
      <c r="KU16" s="275"/>
      <c r="KV16" s="275"/>
      <c r="KW16" s="275"/>
      <c r="KX16" s="275"/>
      <c r="KY16" s="275"/>
      <c r="KZ16" s="275"/>
      <c r="LA16" s="275"/>
      <c r="LB16" s="275"/>
      <c r="LC16" s="275"/>
      <c r="LD16" s="275"/>
      <c r="LE16" s="275"/>
      <c r="LF16" s="275"/>
      <c r="LG16" s="275"/>
      <c r="LH16" s="275"/>
      <c r="LI16" s="275"/>
      <c r="LJ16" s="275"/>
      <c r="LK16" s="275"/>
      <c r="LL16" s="275"/>
      <c r="LM16" s="275"/>
      <c r="LN16" s="275"/>
      <c r="LO16" s="275"/>
      <c r="LP16" s="275"/>
      <c r="LQ16" s="275"/>
      <c r="LR16" s="275"/>
      <c r="LS16" s="275"/>
      <c r="LT16" s="275"/>
      <c r="LU16" s="275"/>
      <c r="LV16" s="275"/>
      <c r="LW16" s="275"/>
      <c r="LX16" s="275"/>
      <c r="LY16" s="275"/>
      <c r="LZ16" s="275"/>
      <c r="MA16" s="275"/>
      <c r="MB16" s="275"/>
      <c r="MC16" s="275"/>
      <c r="MD16" s="275"/>
      <c r="ME16" s="275"/>
      <c r="MF16" s="275"/>
      <c r="MG16" s="275"/>
      <c r="MH16" s="275"/>
      <c r="MI16" s="275"/>
      <c r="MJ16" s="275"/>
      <c r="MK16" s="275"/>
      <c r="ML16" s="275"/>
      <c r="MM16" s="275"/>
      <c r="MN16" s="275"/>
      <c r="MO16" s="275"/>
      <c r="MP16" s="275"/>
      <c r="MQ16" s="275"/>
      <c r="MR16" s="275"/>
      <c r="MS16" s="275"/>
      <c r="MT16" s="275"/>
      <c r="MU16" s="275"/>
      <c r="MV16" s="275"/>
      <c r="MW16" s="275"/>
      <c r="MX16" s="275"/>
      <c r="MY16" s="275"/>
      <c r="MZ16" s="275"/>
      <c r="NA16" s="275"/>
      <c r="NB16" s="275"/>
      <c r="NC16" s="275"/>
      <c r="ND16" s="275"/>
      <c r="NE16" s="275"/>
      <c r="NF16" s="275"/>
      <c r="NG16" s="275"/>
      <c r="NH16" s="275"/>
      <c r="NI16" s="275"/>
      <c r="NJ16" s="275"/>
      <c r="NK16" s="275"/>
      <c r="NL16" s="275"/>
      <c r="NM16" s="275"/>
      <c r="NN16" s="275"/>
      <c r="NO16" s="275"/>
      <c r="NP16" s="275"/>
      <c r="NQ16" s="275"/>
      <c r="NR16" s="275"/>
      <c r="NS16" s="275"/>
      <c r="NT16" s="275"/>
      <c r="NU16" s="275"/>
      <c r="NV16" s="275"/>
      <c r="NW16" s="275"/>
      <c r="NX16" s="275"/>
      <c r="NY16" s="275"/>
      <c r="NZ16" s="275"/>
      <c r="OA16" s="275"/>
      <c r="OB16" s="275"/>
      <c r="OC16" s="275"/>
      <c r="OD16" s="275"/>
      <c r="OE16" s="275"/>
      <c r="OF16" s="275"/>
      <c r="OG16" s="275"/>
      <c r="OH16" s="275"/>
      <c r="OI16" s="275"/>
      <c r="OJ16" s="275"/>
      <c r="OK16" s="275"/>
      <c r="OL16" s="275"/>
      <c r="OM16" s="275"/>
      <c r="ON16" s="275"/>
      <c r="OO16" s="275"/>
      <c r="OP16" s="275"/>
      <c r="OQ16" s="275"/>
      <c r="OR16" s="275"/>
      <c r="OS16" s="275"/>
      <c r="OT16" s="275"/>
      <c r="OU16" s="275"/>
      <c r="OV16" s="275"/>
      <c r="OW16" s="275"/>
      <c r="OX16" s="275"/>
      <c r="OY16" s="275"/>
      <c r="OZ16" s="275"/>
      <c r="PA16" s="275"/>
      <c r="PB16" s="275"/>
      <c r="PC16" s="275"/>
      <c r="PD16" s="275"/>
      <c r="PE16" s="275"/>
      <c r="PF16" s="275"/>
      <c r="PG16" s="275"/>
      <c r="PH16" s="275"/>
      <c r="PI16" s="275"/>
      <c r="PJ16" s="275"/>
      <c r="PK16" s="275"/>
      <c r="PL16" s="275"/>
      <c r="PM16" s="275"/>
      <c r="PN16" s="275"/>
      <c r="PO16" s="275"/>
      <c r="PP16" s="275"/>
      <c r="PQ16" s="275"/>
      <c r="PR16" s="275"/>
      <c r="PS16" s="275"/>
      <c r="PT16" s="275"/>
      <c r="PU16" s="275"/>
      <c r="PV16" s="275"/>
      <c r="PW16" s="275"/>
      <c r="PX16" s="275"/>
      <c r="PY16" s="275"/>
      <c r="PZ16" s="275"/>
      <c r="QA16" s="275"/>
      <c r="QB16" s="275"/>
      <c r="QC16" s="275"/>
      <c r="QD16" s="275"/>
      <c r="QE16" s="275"/>
      <c r="QF16" s="275"/>
      <c r="QG16" s="275"/>
      <c r="QH16" s="275"/>
      <c r="QI16" s="275"/>
      <c r="QJ16" s="275"/>
      <c r="QK16" s="275"/>
      <c r="QL16" s="275"/>
      <c r="QM16" s="275"/>
      <c r="QN16" s="275"/>
      <c r="QO16" s="275"/>
      <c r="QP16" s="275"/>
      <c r="QQ16" s="275"/>
      <c r="QR16" s="275"/>
      <c r="QS16" s="275"/>
      <c r="QT16" s="275"/>
      <c r="QU16" s="275"/>
      <c r="QV16" s="275"/>
      <c r="QW16" s="275"/>
      <c r="QX16" s="275"/>
      <c r="QY16" s="275"/>
      <c r="QZ16" s="275"/>
      <c r="RA16" s="275"/>
      <c r="RB16" s="275"/>
      <c r="RC16" s="275"/>
      <c r="RD16" s="275"/>
      <c r="RE16" s="275"/>
      <c r="RF16" s="275"/>
      <c r="RG16" s="275"/>
      <c r="RH16" s="275"/>
      <c r="RI16" s="275"/>
      <c r="RJ16" s="275"/>
      <c r="RK16" s="275"/>
      <c r="RL16" s="275"/>
      <c r="RM16" s="275"/>
      <c r="RN16" s="275"/>
      <c r="RO16" s="275"/>
      <c r="RP16" s="275"/>
      <c r="RQ16" s="275"/>
      <c r="RR16" s="275"/>
      <c r="RS16" s="275"/>
      <c r="RT16" s="275"/>
      <c r="RU16" s="275"/>
      <c r="RV16" s="275"/>
      <c r="RW16" s="275"/>
      <c r="RX16" s="275"/>
      <c r="RY16" s="275"/>
      <c r="RZ16" s="275"/>
      <c r="SA16" s="275"/>
      <c r="SB16" s="275"/>
      <c r="SC16" s="275"/>
      <c r="SD16" s="275"/>
      <c r="SE16" s="275"/>
      <c r="SF16" s="275"/>
      <c r="SG16" s="275"/>
      <c r="SH16" s="275"/>
      <c r="SI16" s="275"/>
      <c r="SJ16" s="275"/>
      <c r="SK16" s="275"/>
      <c r="SL16" s="275"/>
      <c r="SM16" s="275"/>
      <c r="SN16" s="275"/>
      <c r="SO16" s="275"/>
      <c r="SP16" s="275"/>
      <c r="SQ16" s="275"/>
      <c r="SR16" s="275"/>
      <c r="SS16" s="275"/>
      <c r="ST16" s="275"/>
      <c r="SU16" s="275"/>
      <c r="SV16" s="275"/>
      <c r="SW16" s="275"/>
      <c r="SX16" s="275"/>
      <c r="SY16" s="275"/>
      <c r="SZ16" s="275"/>
      <c r="TA16" s="275"/>
      <c r="TB16" s="275"/>
      <c r="TC16" s="275"/>
      <c r="TD16" s="275"/>
      <c r="TE16" s="275"/>
      <c r="TF16" s="275"/>
      <c r="TG16" s="275"/>
      <c r="TH16" s="275"/>
      <c r="TI16" s="275"/>
      <c r="TJ16" s="275"/>
      <c r="TK16" s="275"/>
      <c r="TL16" s="275"/>
      <c r="TM16" s="275"/>
      <c r="TN16" s="275"/>
      <c r="TO16" s="275"/>
      <c r="TP16" s="275"/>
      <c r="TQ16" s="275"/>
      <c r="TR16" s="275"/>
      <c r="TS16" s="275"/>
      <c r="TT16" s="275"/>
      <c r="TU16" s="275"/>
      <c r="TV16" s="275"/>
      <c r="TW16" s="275"/>
      <c r="TX16" s="275"/>
      <c r="TY16" s="275"/>
      <c r="TZ16" s="275"/>
      <c r="UA16" s="275"/>
      <c r="UB16" s="275"/>
      <c r="UC16" s="275"/>
      <c r="UD16" s="275"/>
      <c r="UE16" s="275"/>
      <c r="UF16" s="275"/>
      <c r="UG16" s="275"/>
      <c r="UH16" s="275"/>
      <c r="UI16" s="275"/>
      <c r="UJ16" s="275"/>
      <c r="UK16" s="275"/>
      <c r="UL16" s="275"/>
      <c r="UM16" s="275"/>
      <c r="UN16" s="275"/>
      <c r="UO16" s="275"/>
      <c r="UP16" s="275"/>
      <c r="UQ16" s="275"/>
      <c r="UR16" s="275"/>
      <c r="US16" s="275"/>
      <c r="UT16" s="275"/>
      <c r="UU16" s="275"/>
      <c r="UV16" s="275"/>
      <c r="UW16" s="275"/>
      <c r="UX16" s="275"/>
      <c r="UY16" s="275"/>
      <c r="UZ16" s="275"/>
      <c r="VA16" s="275"/>
      <c r="VB16" s="275"/>
      <c r="VC16" s="275"/>
      <c r="VD16" s="275"/>
      <c r="VE16" s="275"/>
      <c r="VF16" s="275"/>
      <c r="VG16" s="275"/>
      <c r="VH16" s="275"/>
      <c r="VI16" s="275"/>
      <c r="VJ16" s="275"/>
      <c r="VK16" s="275"/>
      <c r="VL16" s="275"/>
      <c r="VM16" s="275"/>
      <c r="VN16" s="275"/>
      <c r="VO16" s="275"/>
      <c r="VP16" s="275"/>
      <c r="VQ16" s="275"/>
      <c r="VR16" s="275"/>
      <c r="VS16" s="275"/>
      <c r="VT16" s="275"/>
      <c r="VU16" s="275"/>
      <c r="VV16" s="275"/>
      <c r="VW16" s="275"/>
      <c r="VX16" s="275"/>
      <c r="VY16" s="275"/>
      <c r="VZ16" s="275"/>
      <c r="WA16" s="275"/>
      <c r="WB16" s="275"/>
      <c r="WC16" s="275"/>
      <c r="WD16" s="275"/>
      <c r="WE16" s="275"/>
      <c r="WF16" s="275"/>
      <c r="WG16" s="275"/>
      <c r="WH16" s="275"/>
      <c r="WI16" s="275"/>
      <c r="WJ16" s="275"/>
      <c r="WK16" s="275"/>
      <c r="WL16" s="275"/>
      <c r="WM16" s="275"/>
      <c r="WN16" s="275"/>
      <c r="WO16" s="275"/>
      <c r="WP16" s="275"/>
      <c r="WQ16" s="275"/>
      <c r="WR16" s="275"/>
      <c r="WS16" s="275"/>
      <c r="WT16" s="275"/>
      <c r="WU16" s="275"/>
      <c r="WV16" s="275"/>
      <c r="WW16" s="275"/>
      <c r="WX16" s="275"/>
      <c r="WY16" s="275"/>
      <c r="WZ16" s="275"/>
      <c r="XA16" s="275"/>
      <c r="XB16" s="275"/>
      <c r="XC16" s="275"/>
      <c r="XD16" s="275"/>
      <c r="XE16" s="275"/>
      <c r="XF16" s="275"/>
      <c r="XG16" s="275"/>
      <c r="XH16" s="275"/>
      <c r="XI16" s="275"/>
      <c r="XJ16" s="275"/>
      <c r="XK16" s="275"/>
      <c r="XL16" s="275"/>
      <c r="XM16" s="275"/>
      <c r="XN16" s="275"/>
      <c r="XO16" s="275"/>
      <c r="XP16" s="275"/>
      <c r="XQ16" s="275"/>
      <c r="XR16" s="275"/>
      <c r="XS16" s="275"/>
      <c r="XT16" s="275"/>
      <c r="XU16" s="275"/>
      <c r="XV16" s="275"/>
      <c r="XW16" s="275"/>
      <c r="XX16" s="275"/>
      <c r="XY16" s="275"/>
      <c r="XZ16" s="275"/>
      <c r="YA16" s="275"/>
      <c r="YB16" s="275"/>
      <c r="YC16" s="275"/>
      <c r="YD16" s="275"/>
      <c r="YE16" s="275"/>
      <c r="YF16" s="275"/>
      <c r="YG16" s="275"/>
      <c r="YH16" s="275"/>
      <c r="YI16" s="275"/>
      <c r="YJ16" s="275"/>
      <c r="YK16" s="275"/>
      <c r="YL16" s="275"/>
      <c r="YM16" s="275"/>
      <c r="YN16" s="275"/>
      <c r="YO16" s="275"/>
      <c r="YP16" s="275"/>
      <c r="YQ16" s="275"/>
      <c r="YR16" s="275"/>
      <c r="YS16" s="275"/>
      <c r="YT16" s="275"/>
      <c r="YU16" s="275"/>
      <c r="YV16" s="275"/>
      <c r="YW16" s="275"/>
      <c r="YX16" s="275"/>
      <c r="YY16" s="275"/>
      <c r="YZ16" s="275"/>
      <c r="ZA16" s="275"/>
      <c r="ZB16" s="275"/>
      <c r="ZC16" s="275"/>
      <c r="ZD16" s="275"/>
      <c r="ZE16" s="275"/>
      <c r="ZF16" s="275"/>
      <c r="ZG16" s="275"/>
      <c r="ZH16" s="275"/>
      <c r="ZI16" s="275"/>
      <c r="ZJ16" s="275"/>
      <c r="ZK16" s="275"/>
      <c r="ZL16" s="275"/>
      <c r="ZM16" s="275"/>
      <c r="ZN16" s="275"/>
      <c r="ZO16" s="275"/>
      <c r="ZP16" s="275"/>
      <c r="ZQ16" s="275"/>
      <c r="ZR16" s="275"/>
      <c r="ZS16" s="275"/>
      <c r="ZT16" s="275"/>
      <c r="ZU16" s="275"/>
      <c r="ZV16" s="275"/>
      <c r="ZW16" s="275"/>
      <c r="ZX16" s="275"/>
      <c r="ZY16" s="275"/>
      <c r="ZZ16" s="275"/>
      <c r="AAA16" s="275"/>
      <c r="AAB16" s="275"/>
      <c r="AAC16" s="275"/>
      <c r="AAD16" s="275"/>
      <c r="AAE16" s="275"/>
      <c r="AAF16" s="275"/>
      <c r="AAG16" s="275"/>
      <c r="AAH16" s="275"/>
      <c r="AAI16" s="275"/>
      <c r="AAJ16" s="275"/>
      <c r="AAK16" s="275"/>
      <c r="AAL16" s="275"/>
      <c r="AAM16" s="275"/>
      <c r="AAN16" s="275"/>
      <c r="AAO16" s="275"/>
      <c r="AAP16" s="275"/>
      <c r="AAQ16" s="275"/>
      <c r="AAR16" s="275"/>
      <c r="AAS16" s="275"/>
      <c r="AAT16" s="275"/>
      <c r="AAU16" s="275"/>
      <c r="AAV16" s="275"/>
      <c r="AAW16" s="275"/>
      <c r="AAX16" s="275"/>
      <c r="AAY16" s="275"/>
      <c r="AAZ16" s="275"/>
      <c r="ABA16" s="275"/>
      <c r="ABB16" s="275"/>
      <c r="ABC16" s="275"/>
      <c r="ABD16" s="275"/>
      <c r="ABE16" s="275"/>
      <c r="ABF16" s="275"/>
      <c r="ABG16" s="275"/>
      <c r="ABH16" s="275"/>
      <c r="ABI16" s="275"/>
      <c r="ABJ16" s="275"/>
      <c r="ABK16" s="275"/>
      <c r="ABL16" s="275"/>
      <c r="ABM16" s="275"/>
      <c r="ABN16" s="275"/>
      <c r="ABO16" s="275"/>
      <c r="ABP16" s="275"/>
      <c r="ABQ16" s="275"/>
      <c r="ABR16" s="275"/>
      <c r="ABS16" s="275"/>
      <c r="ABT16" s="275"/>
      <c r="ABU16" s="275"/>
      <c r="ABV16" s="275"/>
      <c r="ABW16" s="275"/>
      <c r="ABX16" s="275"/>
      <c r="ABY16" s="275"/>
      <c r="ABZ16" s="275"/>
      <c r="ACA16" s="275"/>
      <c r="ACB16" s="275"/>
      <c r="ACC16" s="275"/>
      <c r="ACD16" s="275"/>
      <c r="ACE16" s="275"/>
      <c r="ACF16" s="275"/>
      <c r="ACG16" s="275"/>
      <c r="ACH16" s="275"/>
      <c r="ACI16" s="275"/>
      <c r="ACJ16" s="275"/>
      <c r="ACK16" s="275"/>
      <c r="ACL16" s="275"/>
      <c r="ACM16" s="275"/>
      <c r="ACN16" s="275"/>
      <c r="ACO16" s="275"/>
      <c r="ACP16" s="275"/>
      <c r="ACQ16" s="275"/>
      <c r="ACR16" s="275"/>
      <c r="ACS16" s="275"/>
      <c r="ACT16" s="275"/>
      <c r="ACU16" s="275"/>
      <c r="ACV16" s="275"/>
      <c r="ACW16" s="275"/>
      <c r="ACX16" s="275"/>
      <c r="ACY16" s="275"/>
      <c r="ACZ16" s="275"/>
      <c r="ADA16" s="275"/>
      <c r="ADB16" s="275"/>
      <c r="ADC16" s="275"/>
      <c r="ADD16" s="275"/>
      <c r="ADE16" s="275"/>
      <c r="ADF16" s="275"/>
      <c r="ADG16" s="275"/>
      <c r="ADH16" s="275"/>
      <c r="ADI16" s="275"/>
      <c r="ADJ16" s="275"/>
      <c r="ADK16" s="275"/>
      <c r="ADL16" s="275"/>
      <c r="ADM16" s="275"/>
      <c r="ADN16" s="275"/>
      <c r="ADO16" s="275"/>
      <c r="ADP16" s="275"/>
      <c r="ADQ16" s="275"/>
      <c r="ADR16" s="275"/>
      <c r="ADS16" s="275"/>
      <c r="ADT16" s="275"/>
      <c r="ADU16" s="275"/>
      <c r="ADV16" s="275"/>
      <c r="ADW16" s="275"/>
      <c r="ADX16" s="275"/>
      <c r="ADY16" s="275"/>
      <c r="ADZ16" s="275"/>
      <c r="AEA16" s="275"/>
      <c r="AEB16" s="275"/>
      <c r="AEC16" s="275"/>
      <c r="AED16" s="275"/>
      <c r="AEE16" s="275"/>
      <c r="AEF16" s="275"/>
      <c r="AEG16" s="275"/>
      <c r="AEH16" s="275"/>
      <c r="AEI16" s="275"/>
      <c r="AEJ16" s="275"/>
      <c r="AEK16" s="275"/>
      <c r="AEL16" s="275"/>
      <c r="AEM16" s="275"/>
      <c r="AEN16" s="275"/>
      <c r="AEO16" s="275"/>
      <c r="AEP16" s="275"/>
      <c r="AEQ16" s="275"/>
      <c r="AER16" s="275"/>
      <c r="AES16" s="275"/>
      <c r="AET16" s="275"/>
      <c r="AEU16" s="275"/>
      <c r="AEV16" s="275"/>
      <c r="AEW16" s="275"/>
      <c r="AEX16" s="275"/>
      <c r="AEY16" s="275"/>
      <c r="AEZ16" s="275"/>
      <c r="AFA16" s="275"/>
      <c r="AFB16" s="275"/>
      <c r="AFC16" s="275"/>
      <c r="AFD16" s="275"/>
      <c r="AFE16" s="275"/>
      <c r="AFF16" s="275"/>
      <c r="AFG16" s="275"/>
      <c r="AFH16" s="275"/>
      <c r="AFI16" s="275"/>
      <c r="AFJ16" s="275"/>
      <c r="AFK16" s="275"/>
      <c r="AFL16" s="275"/>
      <c r="AFM16" s="275"/>
      <c r="AFN16" s="275"/>
      <c r="AFO16" s="275"/>
      <c r="AFP16" s="275"/>
      <c r="AFQ16" s="275"/>
      <c r="AFR16" s="275"/>
      <c r="AFS16" s="275"/>
      <c r="AFT16" s="275"/>
      <c r="AFU16" s="275"/>
      <c r="AFV16" s="275"/>
      <c r="AFW16" s="275"/>
      <c r="AFX16" s="275"/>
      <c r="AFY16" s="275"/>
      <c r="AFZ16" s="275"/>
      <c r="AGA16" s="275"/>
      <c r="AGB16" s="275"/>
      <c r="AGC16" s="275"/>
      <c r="AGD16" s="275"/>
      <c r="AGE16" s="275"/>
      <c r="AGF16" s="275"/>
      <c r="AGG16" s="275"/>
      <c r="AGH16" s="275"/>
      <c r="AGI16" s="275"/>
      <c r="AGJ16" s="275"/>
      <c r="AGK16" s="275"/>
      <c r="AGL16" s="275"/>
      <c r="AGM16" s="275"/>
      <c r="AGN16" s="275"/>
      <c r="AGO16" s="275"/>
      <c r="AGP16" s="275"/>
      <c r="AGQ16" s="275"/>
      <c r="AGR16" s="275"/>
      <c r="AGS16" s="275"/>
      <c r="AGT16" s="275"/>
      <c r="AGU16" s="275"/>
      <c r="AGV16" s="275"/>
      <c r="AGW16" s="275"/>
      <c r="AGX16" s="275"/>
      <c r="AGY16" s="275"/>
      <c r="AGZ16" s="275"/>
      <c r="AHA16" s="275"/>
      <c r="AHB16" s="275"/>
      <c r="AHC16" s="275"/>
      <c r="AHD16" s="275"/>
      <c r="AHE16" s="275"/>
      <c r="AHF16" s="275"/>
      <c r="AHG16" s="275"/>
      <c r="AHH16" s="275"/>
      <c r="AHI16" s="275"/>
      <c r="AHJ16" s="275"/>
      <c r="AHK16" s="275"/>
      <c r="AHL16" s="275"/>
      <c r="AHM16" s="275"/>
      <c r="AHN16" s="275"/>
      <c r="AHO16" s="275"/>
      <c r="AHP16" s="275"/>
      <c r="AHQ16" s="275"/>
      <c r="AHR16" s="275"/>
      <c r="AHS16" s="275"/>
      <c r="AHT16" s="275"/>
      <c r="AHU16" s="275"/>
      <c r="AHV16" s="275"/>
      <c r="AHW16" s="275"/>
      <c r="AHX16" s="275"/>
      <c r="AHY16" s="275"/>
      <c r="AHZ16" s="275"/>
      <c r="AIA16" s="275"/>
      <c r="AIB16" s="275"/>
      <c r="AIC16" s="275"/>
      <c r="AID16" s="275"/>
      <c r="AIE16" s="275"/>
      <c r="AIF16" s="275"/>
      <c r="AIG16" s="275"/>
      <c r="AIH16" s="275"/>
      <c r="AII16" s="275"/>
      <c r="AIJ16" s="275"/>
      <c r="AIK16" s="275"/>
      <c r="AIL16" s="275"/>
      <c r="AIM16" s="275"/>
      <c r="AIN16" s="275"/>
      <c r="AIO16" s="275"/>
      <c r="AIP16" s="275"/>
      <c r="AIQ16" s="275"/>
      <c r="AIR16" s="275"/>
      <c r="AIS16" s="275"/>
      <c r="AIT16" s="275"/>
      <c r="AIU16" s="275"/>
      <c r="AIV16" s="275"/>
      <c r="AIW16" s="275"/>
      <c r="AIX16" s="275"/>
      <c r="AIY16" s="275"/>
      <c r="AIZ16" s="275"/>
      <c r="AJA16" s="275"/>
      <c r="AJB16" s="275"/>
      <c r="AJC16" s="275"/>
      <c r="AJD16" s="275"/>
      <c r="AJE16" s="275"/>
      <c r="AJF16" s="275"/>
      <c r="AJG16" s="275"/>
      <c r="AJH16" s="275"/>
      <c r="AJI16" s="275"/>
      <c r="AJJ16" s="275"/>
      <c r="AJK16" s="275"/>
      <c r="AJL16" s="275"/>
      <c r="AJM16" s="275"/>
      <c r="AJN16" s="275"/>
      <c r="AJO16" s="275"/>
      <c r="AJP16" s="275"/>
      <c r="AJQ16" s="275"/>
      <c r="AJR16" s="275"/>
      <c r="AJS16" s="275"/>
      <c r="AJT16" s="275"/>
      <c r="AJU16" s="275"/>
      <c r="AJV16" s="275"/>
      <c r="AJW16" s="275"/>
      <c r="AJX16" s="275"/>
      <c r="AJY16" s="275"/>
      <c r="AJZ16" s="275"/>
      <c r="AKA16" s="275"/>
      <c r="AKB16" s="275"/>
      <c r="AKC16" s="275"/>
      <c r="AKD16" s="275"/>
      <c r="AKE16" s="275"/>
      <c r="AKF16" s="275"/>
      <c r="AKG16" s="275"/>
      <c r="AKH16" s="275"/>
      <c r="AKI16" s="275"/>
      <c r="AKJ16" s="275"/>
      <c r="AKK16" s="275"/>
      <c r="AKL16" s="275"/>
      <c r="AKM16" s="275"/>
      <c r="AKN16" s="275"/>
      <c r="AKO16" s="275"/>
      <c r="AKP16" s="275"/>
      <c r="AKQ16" s="275"/>
      <c r="AKR16" s="275"/>
      <c r="AKS16" s="275"/>
      <c r="AKT16" s="275"/>
      <c r="AKU16" s="275"/>
      <c r="AKV16" s="275"/>
      <c r="AKW16" s="275"/>
      <c r="AKX16" s="275"/>
      <c r="AKY16" s="275"/>
      <c r="AKZ16" s="275"/>
      <c r="ALA16" s="275"/>
      <c r="ALB16" s="275"/>
      <c r="ALC16" s="275"/>
      <c r="ALD16" s="275"/>
      <c r="ALE16" s="275"/>
      <c r="ALF16" s="275"/>
      <c r="ALG16" s="275"/>
      <c r="ALH16" s="275"/>
      <c r="ALI16" s="275"/>
      <c r="ALJ16" s="275"/>
      <c r="ALK16" s="275"/>
      <c r="ALL16" s="275"/>
      <c r="ALM16" s="275"/>
      <c r="ALN16" s="275"/>
      <c r="ALO16" s="275"/>
      <c r="ALP16" s="275"/>
      <c r="ALQ16" s="275"/>
      <c r="ALR16" s="275"/>
      <c r="ALS16" s="275"/>
      <c r="ALT16" s="275"/>
      <c r="ALU16" s="275"/>
      <c r="ALV16" s="275"/>
      <c r="ALW16" s="275"/>
      <c r="ALX16" s="275"/>
      <c r="ALY16" s="275"/>
      <c r="ALZ16" s="275"/>
      <c r="AMA16" s="275"/>
      <c r="AMB16" s="275"/>
      <c r="AMC16" s="275"/>
      <c r="AMD16" s="275"/>
      <c r="AME16" s="275"/>
      <c r="AMF16" s="275"/>
      <c r="AMG16" s="275"/>
      <c r="AMH16" s="275"/>
      <c r="AMI16" s="275"/>
      <c r="AMJ16" s="275"/>
      <c r="AMK16" s="275"/>
      <c r="AML16" s="275"/>
      <c r="AMM16" s="275"/>
      <c r="AMN16" s="275"/>
      <c r="AMO16" s="275"/>
      <c r="AMP16" s="275"/>
      <c r="AMQ16" s="275"/>
      <c r="AMR16" s="275"/>
      <c r="AMS16" s="275"/>
      <c r="AMT16" s="275"/>
      <c r="AMU16" s="275"/>
      <c r="AMV16" s="275"/>
      <c r="AMW16" s="275"/>
      <c r="AMX16" s="275"/>
      <c r="AMY16" s="275"/>
      <c r="AMZ16" s="275"/>
      <c r="ANA16" s="275"/>
      <c r="ANB16" s="275"/>
      <c r="ANC16" s="275"/>
      <c r="AND16" s="275"/>
      <c r="ANE16" s="275"/>
      <c r="ANF16" s="275"/>
      <c r="ANG16" s="275"/>
      <c r="ANH16" s="275"/>
      <c r="ANI16" s="275"/>
      <c r="ANJ16" s="275"/>
      <c r="ANK16" s="275"/>
      <c r="ANL16" s="275"/>
      <c r="ANM16" s="275"/>
      <c r="ANN16" s="275"/>
      <c r="ANO16" s="275"/>
      <c r="ANP16" s="275"/>
      <c r="ANQ16" s="275"/>
      <c r="ANR16" s="275"/>
      <c r="ANS16" s="275"/>
      <c r="ANT16" s="275"/>
      <c r="ANU16" s="275"/>
      <c r="ANV16" s="275"/>
      <c r="ANW16" s="275"/>
      <c r="ANX16" s="275"/>
      <c r="ANY16" s="275"/>
      <c r="ANZ16" s="275"/>
      <c r="AOA16" s="275"/>
      <c r="AOB16" s="275"/>
      <c r="AOC16" s="275"/>
      <c r="AOD16" s="275"/>
      <c r="AOE16" s="275"/>
      <c r="AOF16" s="275"/>
      <c r="AOG16" s="275"/>
      <c r="AOH16" s="275"/>
      <c r="AOI16" s="275"/>
      <c r="AOJ16" s="275"/>
      <c r="AOK16" s="275"/>
      <c r="AOL16" s="275"/>
      <c r="AOM16" s="275"/>
      <c r="AON16" s="275"/>
      <c r="AOO16" s="275"/>
      <c r="AOP16" s="275"/>
      <c r="AOQ16" s="275"/>
      <c r="AOR16" s="275"/>
      <c r="AOS16" s="275"/>
      <c r="AOT16" s="275"/>
      <c r="AOU16" s="275"/>
      <c r="AOV16" s="275"/>
      <c r="AOW16" s="275"/>
      <c r="AOX16" s="275"/>
      <c r="AOY16" s="275"/>
      <c r="AOZ16" s="275"/>
      <c r="APA16" s="275"/>
      <c r="APB16" s="275"/>
      <c r="APC16" s="275"/>
      <c r="APD16" s="275"/>
      <c r="APE16" s="275"/>
      <c r="APF16" s="275"/>
      <c r="APG16" s="275"/>
      <c r="APH16" s="275"/>
      <c r="API16" s="275"/>
      <c r="APJ16" s="275"/>
      <c r="APK16" s="275"/>
      <c r="APL16" s="275"/>
      <c r="APM16" s="275"/>
      <c r="APN16" s="275"/>
      <c r="APO16" s="275"/>
      <c r="APP16" s="275"/>
      <c r="APQ16" s="275"/>
      <c r="APR16" s="275"/>
      <c r="APS16" s="275"/>
      <c r="APT16" s="275"/>
      <c r="APU16" s="275"/>
      <c r="APV16" s="275"/>
      <c r="APW16" s="275"/>
      <c r="APX16" s="275"/>
      <c r="APY16" s="275"/>
      <c r="APZ16" s="275"/>
      <c r="AQA16" s="275"/>
      <c r="AQB16" s="275"/>
      <c r="AQC16" s="275"/>
      <c r="AQD16" s="275"/>
      <c r="AQE16" s="275"/>
      <c r="AQF16" s="275"/>
      <c r="AQG16" s="275"/>
      <c r="AQH16" s="275"/>
      <c r="AQI16" s="275"/>
      <c r="AQJ16" s="275"/>
      <c r="AQK16" s="275"/>
      <c r="AQL16" s="275"/>
      <c r="AQM16" s="275"/>
      <c r="AQN16" s="275"/>
      <c r="AQO16" s="275"/>
      <c r="AQP16" s="275"/>
      <c r="AQQ16" s="275"/>
      <c r="AQR16" s="275"/>
      <c r="AQS16" s="275"/>
      <c r="AQT16" s="275"/>
      <c r="AQU16" s="275"/>
      <c r="AQV16" s="275"/>
      <c r="AQW16" s="275"/>
      <c r="AQX16" s="275"/>
      <c r="AQY16" s="275"/>
      <c r="AQZ16" s="275"/>
      <c r="ARA16" s="275"/>
      <c r="ARB16" s="275"/>
      <c r="ARC16" s="275"/>
      <c r="ARD16" s="275"/>
      <c r="ARE16" s="275"/>
      <c r="ARF16" s="275"/>
      <c r="ARG16" s="275"/>
      <c r="ARH16" s="275"/>
      <c r="ARI16" s="275"/>
      <c r="ARJ16" s="275"/>
      <c r="ARK16" s="275"/>
      <c r="ARL16" s="275"/>
      <c r="ARM16" s="275"/>
      <c r="ARN16" s="275"/>
      <c r="ARO16" s="275"/>
      <c r="ARP16" s="275"/>
      <c r="ARQ16" s="275"/>
      <c r="ARR16" s="275"/>
      <c r="ARS16" s="275"/>
      <c r="ART16" s="275"/>
      <c r="ARU16" s="275"/>
      <c r="ARV16" s="275"/>
      <c r="ARW16" s="275"/>
      <c r="ARX16" s="275"/>
      <c r="ARY16" s="275"/>
      <c r="ARZ16" s="275"/>
      <c r="ASA16" s="275"/>
      <c r="ASB16" s="275"/>
      <c r="ASC16" s="275"/>
      <c r="ASD16" s="275"/>
      <c r="ASE16" s="275"/>
      <c r="ASF16" s="275"/>
      <c r="ASG16" s="275"/>
      <c r="ASH16" s="275"/>
      <c r="ASI16" s="275"/>
      <c r="ASJ16" s="275"/>
      <c r="ASK16" s="275"/>
      <c r="ASL16" s="275"/>
      <c r="ASM16" s="275"/>
      <c r="ASN16" s="275"/>
      <c r="ASO16" s="275"/>
      <c r="ASP16" s="275"/>
      <c r="ASQ16" s="275"/>
      <c r="ASR16" s="275"/>
      <c r="ASS16" s="275"/>
      <c r="AST16" s="275"/>
      <c r="ASU16" s="275"/>
      <c r="ASV16" s="275"/>
      <c r="ASW16" s="275"/>
      <c r="ASX16" s="275"/>
      <c r="ASY16" s="275"/>
      <c r="ASZ16" s="275"/>
      <c r="ATA16" s="275"/>
      <c r="ATB16" s="275"/>
      <c r="ATC16" s="275"/>
      <c r="ATD16" s="275"/>
      <c r="ATE16" s="275"/>
      <c r="ATF16" s="275"/>
      <c r="ATG16" s="275"/>
      <c r="ATH16" s="275"/>
      <c r="ATI16" s="275"/>
      <c r="ATJ16" s="275"/>
      <c r="ATK16" s="275"/>
      <c r="ATL16" s="275"/>
      <c r="ATM16" s="275"/>
      <c r="ATN16" s="275"/>
      <c r="ATO16" s="275"/>
      <c r="ATP16" s="275"/>
      <c r="ATQ16" s="275"/>
      <c r="ATR16" s="275"/>
      <c r="ATS16" s="275"/>
      <c r="ATT16" s="275"/>
      <c r="ATU16" s="275"/>
      <c r="ATV16" s="275"/>
      <c r="ATW16" s="275"/>
      <c r="ATX16" s="275"/>
      <c r="ATY16" s="275"/>
      <c r="ATZ16" s="275"/>
      <c r="AUA16" s="275"/>
      <c r="AUB16" s="275"/>
      <c r="AUC16" s="275"/>
      <c r="AUD16" s="275"/>
      <c r="AUE16" s="275"/>
      <c r="AUF16" s="275"/>
      <c r="AUG16" s="275"/>
      <c r="AUH16" s="275"/>
      <c r="AUI16" s="275"/>
      <c r="AUJ16" s="275"/>
      <c r="AUK16" s="275"/>
      <c r="AUL16" s="275"/>
      <c r="AUM16" s="275"/>
      <c r="AUN16" s="275"/>
      <c r="AUO16" s="275"/>
      <c r="AUP16" s="275"/>
      <c r="AUQ16" s="275"/>
      <c r="AUR16" s="275"/>
      <c r="AUS16" s="275"/>
      <c r="AUT16" s="275"/>
      <c r="AUU16" s="275"/>
      <c r="AUV16" s="275"/>
      <c r="AUW16" s="275"/>
      <c r="AUX16" s="275"/>
      <c r="AUY16" s="275"/>
      <c r="AUZ16" s="275"/>
      <c r="AVA16" s="275"/>
      <c r="AVB16" s="275"/>
      <c r="AVC16" s="275"/>
      <c r="AVD16" s="275"/>
      <c r="AVE16" s="275"/>
      <c r="AVF16" s="275"/>
      <c r="AVG16" s="275"/>
      <c r="AVH16" s="275"/>
      <c r="AVI16" s="275"/>
      <c r="AVJ16" s="275"/>
      <c r="AVK16" s="275"/>
      <c r="AVL16" s="275"/>
      <c r="AVM16" s="275"/>
      <c r="AVN16" s="275"/>
      <c r="AVO16" s="275"/>
      <c r="AVP16" s="275"/>
      <c r="AVQ16" s="275"/>
      <c r="AVR16" s="275"/>
      <c r="AVS16" s="275"/>
      <c r="AVT16" s="275"/>
      <c r="AVU16" s="275"/>
      <c r="AVV16" s="275"/>
      <c r="AVW16" s="275"/>
      <c r="AVX16" s="275"/>
      <c r="AVY16" s="275"/>
      <c r="AVZ16" s="275"/>
      <c r="AWA16" s="275"/>
      <c r="AWB16" s="275"/>
      <c r="AWC16" s="275"/>
      <c r="AWD16" s="275"/>
      <c r="AWE16" s="275"/>
      <c r="AWF16" s="275"/>
      <c r="AWG16" s="275"/>
      <c r="AWH16" s="275"/>
      <c r="AWI16" s="275"/>
      <c r="AWJ16" s="275"/>
      <c r="AWK16" s="275"/>
      <c r="AWL16" s="275"/>
      <c r="AWM16" s="275"/>
      <c r="AWN16" s="275"/>
      <c r="AWO16" s="275"/>
      <c r="AWP16" s="275"/>
      <c r="AWQ16" s="275"/>
      <c r="AWR16" s="275"/>
      <c r="AWS16" s="275"/>
      <c r="AWT16" s="275"/>
      <c r="AWU16" s="275"/>
      <c r="AWV16" s="275"/>
      <c r="AWW16" s="275"/>
      <c r="AWX16" s="275"/>
      <c r="AWY16" s="275"/>
      <c r="AWZ16" s="275"/>
      <c r="AXA16" s="275"/>
      <c r="AXB16" s="275"/>
      <c r="AXC16" s="275"/>
      <c r="AXD16" s="275"/>
      <c r="AXE16" s="275"/>
      <c r="AXF16" s="275"/>
      <c r="AXG16" s="275"/>
      <c r="AXH16" s="275"/>
      <c r="AXI16" s="275"/>
      <c r="AXJ16" s="275"/>
      <c r="AXK16" s="275"/>
      <c r="AXL16" s="275"/>
      <c r="AXM16" s="275"/>
      <c r="AXN16" s="275"/>
      <c r="AXO16" s="275"/>
      <c r="AXP16" s="275"/>
      <c r="AXQ16" s="275"/>
      <c r="AXR16" s="275"/>
      <c r="AXS16" s="275"/>
      <c r="AXT16" s="275"/>
      <c r="AXU16" s="275"/>
      <c r="AXV16" s="275"/>
      <c r="AXW16" s="275"/>
      <c r="AXX16" s="275"/>
      <c r="AXY16" s="275"/>
      <c r="AXZ16" s="275"/>
      <c r="AYA16" s="275"/>
      <c r="AYB16" s="275"/>
      <c r="AYC16" s="275"/>
      <c r="AYD16" s="275"/>
      <c r="AYE16" s="275"/>
      <c r="AYF16" s="275"/>
      <c r="AYG16" s="275"/>
      <c r="AYH16" s="275"/>
      <c r="AYI16" s="275"/>
      <c r="AYJ16" s="275"/>
      <c r="AYK16" s="275"/>
      <c r="AYL16" s="275"/>
      <c r="AYM16" s="275"/>
      <c r="AYN16" s="275"/>
      <c r="AYO16" s="275"/>
      <c r="AYP16" s="275"/>
      <c r="AYQ16" s="275"/>
      <c r="AYR16" s="275"/>
      <c r="AYS16" s="275"/>
      <c r="AYT16" s="275"/>
      <c r="AYU16" s="275"/>
      <c r="AYV16" s="275"/>
      <c r="AYW16" s="275"/>
      <c r="AYX16" s="275"/>
      <c r="AYY16" s="275"/>
      <c r="AYZ16" s="275"/>
      <c r="AZA16" s="275"/>
      <c r="AZB16" s="275"/>
      <c r="AZC16" s="275"/>
      <c r="AZD16" s="275"/>
      <c r="AZE16" s="275"/>
      <c r="AZF16" s="275"/>
      <c r="AZG16" s="275"/>
      <c r="AZH16" s="275"/>
      <c r="AZI16" s="275"/>
      <c r="AZJ16" s="275"/>
      <c r="AZK16" s="275"/>
      <c r="AZL16" s="275"/>
      <c r="AZM16" s="275"/>
      <c r="AZN16" s="275"/>
      <c r="AZO16" s="275"/>
      <c r="AZP16" s="275"/>
      <c r="AZQ16" s="275"/>
      <c r="AZR16" s="275"/>
      <c r="AZS16" s="275"/>
      <c r="AZT16" s="275"/>
      <c r="AZU16" s="275"/>
      <c r="AZV16" s="275"/>
      <c r="AZW16" s="275"/>
      <c r="AZX16" s="275"/>
      <c r="AZY16" s="275"/>
      <c r="AZZ16" s="275"/>
      <c r="BAA16" s="275"/>
      <c r="BAB16" s="275"/>
      <c r="BAC16" s="275"/>
      <c r="BAD16" s="275"/>
      <c r="BAE16" s="275"/>
      <c r="BAF16" s="275"/>
      <c r="BAG16" s="275"/>
      <c r="BAH16" s="275"/>
      <c r="BAI16" s="275"/>
      <c r="BAJ16" s="275"/>
      <c r="BAK16" s="275"/>
      <c r="BAL16" s="275"/>
      <c r="BAM16" s="275"/>
      <c r="BAN16" s="275"/>
      <c r="BAO16" s="275"/>
      <c r="BAP16" s="275"/>
      <c r="BAQ16" s="275"/>
      <c r="BAR16" s="275"/>
      <c r="BAS16" s="275"/>
      <c r="BAT16" s="275"/>
      <c r="BAU16" s="275"/>
      <c r="BAV16" s="275"/>
      <c r="BAW16" s="275"/>
      <c r="BAX16" s="275"/>
      <c r="BAY16" s="275"/>
      <c r="BAZ16" s="275"/>
      <c r="BBA16" s="275"/>
      <c r="BBB16" s="275"/>
      <c r="BBC16" s="275"/>
      <c r="BBD16" s="275"/>
      <c r="BBE16" s="275"/>
      <c r="BBF16" s="275"/>
      <c r="BBG16" s="275"/>
      <c r="BBH16" s="275"/>
      <c r="BBI16" s="275"/>
      <c r="BBJ16" s="275"/>
      <c r="BBK16" s="275"/>
      <c r="BBL16" s="275"/>
      <c r="BBM16" s="275"/>
      <c r="BBN16" s="275"/>
      <c r="BBO16" s="275"/>
      <c r="BBP16" s="275"/>
      <c r="BBQ16" s="275"/>
      <c r="BBR16" s="275"/>
      <c r="BBS16" s="275"/>
      <c r="BBT16" s="275"/>
      <c r="BBU16" s="275"/>
      <c r="BBV16" s="275"/>
      <c r="BBW16" s="275"/>
      <c r="BBX16" s="275"/>
      <c r="BBY16" s="275"/>
      <c r="BBZ16" s="275"/>
      <c r="BCA16" s="275"/>
      <c r="BCB16" s="275"/>
      <c r="BCC16" s="275"/>
      <c r="BCD16" s="275"/>
      <c r="BCE16" s="275"/>
      <c r="BCF16" s="275"/>
      <c r="BCG16" s="275"/>
      <c r="BCH16" s="275"/>
      <c r="BCI16" s="275"/>
      <c r="BCJ16" s="275"/>
      <c r="BCK16" s="275"/>
      <c r="BCL16" s="275"/>
      <c r="BCM16" s="275"/>
      <c r="BCN16" s="275"/>
      <c r="BCO16" s="275"/>
      <c r="BCP16" s="275"/>
      <c r="BCQ16" s="275"/>
      <c r="BCR16" s="275"/>
      <c r="BCS16" s="275"/>
      <c r="BCT16" s="275"/>
      <c r="BCU16" s="275"/>
      <c r="BCV16" s="275"/>
      <c r="BCW16" s="275"/>
      <c r="BCX16" s="275"/>
      <c r="BCY16" s="275"/>
      <c r="BCZ16" s="275"/>
      <c r="BDA16" s="275"/>
      <c r="BDB16" s="275"/>
      <c r="BDC16" s="275"/>
      <c r="BDD16" s="275"/>
      <c r="BDE16" s="275"/>
      <c r="BDF16" s="275"/>
      <c r="BDG16" s="275"/>
      <c r="BDH16" s="275"/>
      <c r="BDI16" s="275"/>
      <c r="BDJ16" s="275"/>
      <c r="BDK16" s="275"/>
      <c r="BDL16" s="275"/>
      <c r="BDM16" s="275"/>
      <c r="BDN16" s="275"/>
      <c r="BDO16" s="275"/>
      <c r="BDP16" s="275"/>
      <c r="BDQ16" s="275"/>
      <c r="BDR16" s="275"/>
      <c r="BDS16" s="275"/>
      <c r="BDT16" s="275"/>
      <c r="BDU16" s="275"/>
      <c r="BDV16" s="275"/>
      <c r="BDW16" s="275"/>
      <c r="BDX16" s="275"/>
      <c r="BDY16" s="275"/>
      <c r="BDZ16" s="275"/>
      <c r="BEA16" s="275"/>
      <c r="BEB16" s="275"/>
      <c r="BEC16" s="275"/>
      <c r="BED16" s="275"/>
      <c r="BEE16" s="275"/>
      <c r="BEF16" s="275"/>
      <c r="BEG16" s="275"/>
      <c r="BEH16" s="275"/>
      <c r="BEI16" s="275"/>
      <c r="BEJ16" s="275"/>
      <c r="BEK16" s="275"/>
      <c r="BEL16" s="275"/>
      <c r="BEM16" s="275"/>
      <c r="BEN16" s="275"/>
      <c r="BEO16" s="275"/>
      <c r="BEP16" s="275"/>
      <c r="BEQ16" s="275"/>
      <c r="BER16" s="275"/>
      <c r="BES16" s="275"/>
      <c r="BET16" s="275"/>
      <c r="BEU16" s="275"/>
      <c r="BEV16" s="275"/>
      <c r="BEW16" s="275"/>
      <c r="BEX16" s="275"/>
      <c r="BEY16" s="275"/>
      <c r="BEZ16" s="275"/>
      <c r="BFA16" s="275"/>
      <c r="BFB16" s="275"/>
      <c r="BFC16" s="275"/>
      <c r="BFD16" s="275"/>
      <c r="BFE16" s="275"/>
      <c r="BFF16" s="275"/>
      <c r="BFG16" s="275"/>
      <c r="BFH16" s="275"/>
      <c r="BFI16" s="275"/>
      <c r="BFJ16" s="275"/>
      <c r="BFK16" s="275"/>
      <c r="BFL16" s="275"/>
      <c r="BFM16" s="275"/>
      <c r="BFN16" s="275"/>
      <c r="BFO16" s="275"/>
      <c r="BFP16" s="275"/>
      <c r="BFQ16" s="275"/>
      <c r="BFR16" s="275"/>
      <c r="BFS16" s="275"/>
      <c r="BFT16" s="275"/>
      <c r="BFU16" s="275"/>
      <c r="BFV16" s="275"/>
      <c r="BFW16" s="275"/>
      <c r="BFX16" s="275"/>
      <c r="BFY16" s="275"/>
      <c r="BFZ16" s="275"/>
      <c r="BGA16" s="275"/>
      <c r="BGB16" s="275"/>
      <c r="BGC16" s="275"/>
      <c r="BGD16" s="275"/>
      <c r="BGE16" s="275"/>
      <c r="BGF16" s="275"/>
      <c r="BGG16" s="275"/>
      <c r="BGH16" s="275"/>
      <c r="BGI16" s="275"/>
      <c r="BGJ16" s="275"/>
      <c r="BGK16" s="275"/>
      <c r="BGL16" s="275"/>
      <c r="BGM16" s="275"/>
      <c r="BGN16" s="275"/>
      <c r="BGO16" s="275"/>
      <c r="BGP16" s="275"/>
      <c r="BGQ16" s="275"/>
      <c r="BGR16" s="275"/>
      <c r="BGS16" s="275"/>
      <c r="BGT16" s="275"/>
      <c r="BGU16" s="275"/>
      <c r="BGV16" s="275"/>
      <c r="BGW16" s="275"/>
      <c r="BGX16" s="275"/>
      <c r="BGY16" s="275"/>
      <c r="BGZ16" s="275"/>
      <c r="BHA16" s="275"/>
      <c r="BHB16" s="275"/>
      <c r="BHC16" s="275"/>
      <c r="BHD16" s="275"/>
      <c r="BHE16" s="275"/>
      <c r="BHF16" s="275"/>
      <c r="BHG16" s="275"/>
      <c r="BHH16" s="275"/>
      <c r="BHI16" s="275"/>
      <c r="BHJ16" s="275"/>
      <c r="BHK16" s="275"/>
      <c r="BHL16" s="275"/>
      <c r="BHM16" s="275"/>
      <c r="BHN16" s="275"/>
      <c r="BHO16" s="275"/>
      <c r="BHP16" s="275"/>
      <c r="BHQ16" s="275"/>
      <c r="BHR16" s="275"/>
      <c r="BHS16" s="275"/>
      <c r="BHT16" s="275"/>
      <c r="BHU16" s="275"/>
      <c r="BHV16" s="275"/>
      <c r="BHW16" s="275"/>
      <c r="BHX16" s="275"/>
      <c r="BHY16" s="275"/>
      <c r="BHZ16" s="275"/>
      <c r="BIA16" s="275"/>
      <c r="BIB16" s="275"/>
      <c r="BIC16" s="275"/>
      <c r="BID16" s="275"/>
      <c r="BIE16" s="275"/>
      <c r="BIF16" s="275"/>
      <c r="BIG16" s="275"/>
      <c r="BIH16" s="275"/>
      <c r="BII16" s="275"/>
      <c r="BIJ16" s="275"/>
      <c r="BIK16" s="275"/>
      <c r="BIL16" s="275"/>
      <c r="BIM16" s="275"/>
      <c r="BIN16" s="275"/>
      <c r="BIO16" s="275"/>
      <c r="BIP16" s="275"/>
      <c r="BIQ16" s="275"/>
      <c r="BIR16" s="275"/>
      <c r="BIS16" s="275"/>
      <c r="BIT16" s="275"/>
      <c r="BIU16" s="275"/>
      <c r="BIV16" s="275"/>
      <c r="BIW16" s="275"/>
      <c r="BIX16" s="275"/>
      <c r="BIY16" s="275"/>
      <c r="BIZ16" s="275"/>
      <c r="BJA16" s="275"/>
      <c r="BJB16" s="275"/>
      <c r="BJC16" s="275"/>
      <c r="BJD16" s="275"/>
      <c r="BJE16" s="275"/>
      <c r="BJF16" s="275"/>
      <c r="BJG16" s="275"/>
      <c r="BJH16" s="275"/>
      <c r="BJI16" s="275"/>
      <c r="BJJ16" s="275"/>
      <c r="BJK16" s="275"/>
      <c r="BJL16" s="275"/>
      <c r="BJM16" s="275"/>
      <c r="BJN16" s="275"/>
      <c r="BJO16" s="275"/>
      <c r="BJP16" s="275"/>
      <c r="BJQ16" s="275"/>
      <c r="BJR16" s="275"/>
      <c r="BJS16" s="275"/>
      <c r="BJT16" s="275"/>
      <c r="BJU16" s="275"/>
      <c r="BJV16" s="275"/>
      <c r="BJW16" s="275"/>
      <c r="BJX16" s="275"/>
      <c r="BJY16" s="275"/>
      <c r="BJZ16" s="275"/>
      <c r="BKA16" s="275"/>
      <c r="BKB16" s="275"/>
      <c r="BKC16" s="275"/>
      <c r="BKD16" s="275"/>
      <c r="BKE16" s="275"/>
      <c r="BKF16" s="275"/>
      <c r="BKG16" s="275"/>
      <c r="BKH16" s="275"/>
      <c r="BKI16" s="275"/>
      <c r="BKJ16" s="275"/>
      <c r="BKK16" s="275"/>
      <c r="BKL16" s="275"/>
      <c r="BKM16" s="275"/>
      <c r="BKN16" s="275"/>
      <c r="BKO16" s="275"/>
      <c r="BKP16" s="275"/>
      <c r="BKQ16" s="275"/>
      <c r="BKR16" s="275"/>
      <c r="BKS16" s="275"/>
      <c r="BKT16" s="275"/>
      <c r="BKU16" s="275"/>
      <c r="BKV16" s="275"/>
      <c r="BKW16" s="275"/>
      <c r="BKX16" s="275"/>
      <c r="BKY16" s="275"/>
      <c r="BKZ16" s="275"/>
      <c r="BLA16" s="275"/>
      <c r="BLB16" s="275"/>
      <c r="BLC16" s="275"/>
      <c r="BLD16" s="275"/>
      <c r="BLE16" s="275"/>
      <c r="BLF16" s="275"/>
      <c r="BLG16" s="275"/>
      <c r="BLH16" s="275"/>
      <c r="BLI16" s="275"/>
      <c r="BLJ16" s="275"/>
      <c r="BLK16" s="275"/>
      <c r="BLL16" s="275"/>
      <c r="BLM16" s="275"/>
      <c r="BLN16" s="275"/>
      <c r="BLO16" s="275"/>
      <c r="BLP16" s="275"/>
      <c r="BLQ16" s="275"/>
      <c r="BLR16" s="275"/>
      <c r="BLS16" s="275"/>
      <c r="BLT16" s="275"/>
      <c r="BLU16" s="275"/>
      <c r="BLV16" s="275"/>
      <c r="BLW16" s="275"/>
      <c r="BLX16" s="275"/>
      <c r="BLY16" s="275"/>
      <c r="BLZ16" s="275"/>
      <c r="BMA16" s="275"/>
      <c r="BMB16" s="275"/>
      <c r="BMC16" s="275"/>
      <c r="BMD16" s="275"/>
      <c r="BME16" s="275"/>
      <c r="BMF16" s="275"/>
      <c r="BMG16" s="275"/>
      <c r="BMH16" s="275"/>
      <c r="BMI16" s="275"/>
      <c r="BMJ16" s="275"/>
      <c r="BMK16" s="275"/>
      <c r="BML16" s="275"/>
      <c r="BMM16" s="275"/>
      <c r="BMN16" s="275"/>
      <c r="BMO16" s="275"/>
      <c r="BMP16" s="275"/>
      <c r="BMQ16" s="275"/>
      <c r="BMR16" s="275"/>
      <c r="BMS16" s="275"/>
      <c r="BMT16" s="275"/>
      <c r="BMU16" s="275"/>
      <c r="BMV16" s="275"/>
      <c r="BMW16" s="275"/>
      <c r="BMX16" s="275"/>
      <c r="BMY16" s="275"/>
      <c r="BMZ16" s="275"/>
      <c r="BNA16" s="275"/>
      <c r="BNB16" s="275"/>
      <c r="BNC16" s="275"/>
      <c r="BND16" s="275"/>
      <c r="BNE16" s="275"/>
      <c r="BNF16" s="275"/>
      <c r="BNG16" s="275"/>
      <c r="BNH16" s="275"/>
      <c r="BNI16" s="275"/>
      <c r="BNJ16" s="275"/>
      <c r="BNK16" s="275"/>
      <c r="BNL16" s="275"/>
      <c r="BNM16" s="275"/>
      <c r="BNN16" s="275"/>
      <c r="BNO16" s="275"/>
      <c r="BNP16" s="275"/>
      <c r="BNQ16" s="275"/>
      <c r="BNR16" s="275"/>
      <c r="BNS16" s="275"/>
      <c r="BNT16" s="275"/>
      <c r="BNU16" s="275"/>
      <c r="BNV16" s="275"/>
      <c r="BNW16" s="275"/>
      <c r="BNX16" s="275"/>
      <c r="BNY16" s="275"/>
      <c r="BNZ16" s="275"/>
      <c r="BOA16" s="275"/>
      <c r="BOB16" s="275"/>
      <c r="BOC16" s="275"/>
      <c r="BOD16" s="275"/>
      <c r="BOE16" s="275"/>
      <c r="BOF16" s="275"/>
      <c r="BOG16" s="275"/>
      <c r="BOH16" s="275"/>
      <c r="BOI16" s="275"/>
      <c r="BOJ16" s="275"/>
      <c r="BOK16" s="275"/>
      <c r="BOL16" s="275"/>
      <c r="BOM16" s="275"/>
      <c r="BON16" s="275"/>
      <c r="BOO16" s="275"/>
      <c r="BOP16" s="275"/>
      <c r="BOQ16" s="275"/>
      <c r="BOR16" s="275"/>
      <c r="BOS16" s="275"/>
      <c r="BOT16" s="275"/>
      <c r="BOU16" s="275"/>
      <c r="BOV16" s="275"/>
      <c r="BOW16" s="275"/>
      <c r="BOX16" s="275"/>
      <c r="BOY16" s="275"/>
      <c r="BOZ16" s="275"/>
      <c r="BPA16" s="275"/>
      <c r="BPB16" s="275"/>
      <c r="BPC16" s="275"/>
      <c r="BPD16" s="275"/>
      <c r="BPE16" s="275"/>
      <c r="BPF16" s="275"/>
      <c r="BPG16" s="275"/>
      <c r="BPH16" s="275"/>
      <c r="BPI16" s="275"/>
      <c r="BPJ16" s="275"/>
      <c r="BPK16" s="275"/>
      <c r="BPL16" s="275"/>
      <c r="BPM16" s="275"/>
      <c r="BPN16" s="275"/>
      <c r="BPO16" s="275"/>
      <c r="BPP16" s="275"/>
      <c r="BPQ16" s="275"/>
      <c r="BPR16" s="275"/>
      <c r="BPS16" s="275"/>
      <c r="BPT16" s="275"/>
      <c r="BPU16" s="275"/>
      <c r="BPV16" s="275"/>
      <c r="BPW16" s="275"/>
      <c r="BPX16" s="275"/>
      <c r="BPY16" s="275"/>
      <c r="BPZ16" s="275"/>
      <c r="BQA16" s="275"/>
      <c r="BQB16" s="275"/>
      <c r="BQC16" s="275"/>
      <c r="BQD16" s="275"/>
      <c r="BQE16" s="275"/>
      <c r="BQF16" s="275"/>
      <c r="BQG16" s="275"/>
      <c r="BQH16" s="275"/>
      <c r="BQI16" s="275"/>
      <c r="BQJ16" s="275"/>
      <c r="BQK16" s="275"/>
      <c r="BQL16" s="275"/>
      <c r="BQM16" s="275"/>
      <c r="BQN16" s="275"/>
      <c r="BQO16" s="275"/>
      <c r="BQP16" s="275"/>
      <c r="BQQ16" s="275"/>
      <c r="BQR16" s="275"/>
      <c r="BQS16" s="275"/>
      <c r="BQT16" s="275"/>
      <c r="BQU16" s="275"/>
      <c r="BQV16" s="275"/>
      <c r="BQW16" s="275"/>
      <c r="BQX16" s="275"/>
      <c r="BQY16" s="275"/>
      <c r="BQZ16" s="275"/>
      <c r="BRA16" s="275"/>
      <c r="BRB16" s="275"/>
      <c r="BRC16" s="275"/>
      <c r="BRD16" s="275"/>
      <c r="BRE16" s="275"/>
      <c r="BRF16" s="275"/>
      <c r="BRG16" s="275"/>
      <c r="BRH16" s="275"/>
      <c r="BRI16" s="275"/>
      <c r="BRJ16" s="275"/>
      <c r="BRK16" s="275"/>
      <c r="BRL16" s="275"/>
      <c r="BRM16" s="275"/>
      <c r="BRN16" s="275"/>
      <c r="BRO16" s="275"/>
      <c r="BRP16" s="275"/>
      <c r="BRQ16" s="275"/>
      <c r="BRR16" s="275"/>
      <c r="BRS16" s="275"/>
      <c r="BRT16" s="275"/>
      <c r="BRU16" s="275"/>
      <c r="BRV16" s="275"/>
      <c r="BRW16" s="275"/>
      <c r="BRX16" s="275"/>
      <c r="BRY16" s="275"/>
      <c r="BRZ16" s="275"/>
      <c r="BSA16" s="275"/>
      <c r="BSB16" s="275"/>
      <c r="BSC16" s="275"/>
      <c r="BSD16" s="275"/>
      <c r="BSE16" s="275"/>
      <c r="BSF16" s="275"/>
      <c r="BSG16" s="275"/>
      <c r="BSH16" s="275"/>
      <c r="BSI16" s="275"/>
      <c r="BSJ16" s="275"/>
      <c r="BSK16" s="275"/>
      <c r="BSL16" s="275"/>
      <c r="BSM16" s="275"/>
      <c r="BSN16" s="275"/>
      <c r="BSO16" s="275"/>
      <c r="BSP16" s="275"/>
      <c r="BSQ16" s="275"/>
      <c r="BSR16" s="275"/>
      <c r="BSS16" s="275"/>
      <c r="BST16" s="275"/>
      <c r="BSU16" s="275"/>
      <c r="BSV16" s="275"/>
      <c r="BSW16" s="275"/>
      <c r="BSX16" s="275"/>
      <c r="BSY16" s="275"/>
      <c r="BSZ16" s="275"/>
      <c r="BTA16" s="275"/>
      <c r="BTB16" s="275"/>
      <c r="BTC16" s="275"/>
      <c r="BTD16" s="275"/>
      <c r="BTE16" s="275"/>
      <c r="BTF16" s="275"/>
      <c r="BTG16" s="275"/>
      <c r="BTH16" s="275"/>
      <c r="BTI16" s="275"/>
      <c r="BTJ16" s="275"/>
      <c r="BTK16" s="275"/>
      <c r="BTL16" s="275"/>
      <c r="BTM16" s="275"/>
      <c r="BTN16" s="275"/>
      <c r="BTO16" s="275"/>
      <c r="BTP16" s="275"/>
      <c r="BTQ16" s="275"/>
      <c r="BTR16" s="275"/>
      <c r="BTS16" s="275"/>
      <c r="BTT16" s="275"/>
      <c r="BTU16" s="275"/>
      <c r="BTV16" s="275"/>
      <c r="BTW16" s="275"/>
      <c r="BTX16" s="275"/>
      <c r="BTY16" s="275"/>
      <c r="BTZ16" s="275"/>
      <c r="BUA16" s="275"/>
      <c r="BUB16" s="275"/>
      <c r="BUC16" s="275"/>
      <c r="BUD16" s="275"/>
      <c r="BUE16" s="275"/>
      <c r="BUF16" s="275"/>
      <c r="BUG16" s="275"/>
      <c r="BUH16" s="275"/>
      <c r="BUI16" s="275"/>
      <c r="BUJ16" s="275"/>
      <c r="BUK16" s="275"/>
      <c r="BUL16" s="275"/>
      <c r="BUM16" s="275"/>
      <c r="BUN16" s="275"/>
      <c r="BUO16" s="275"/>
      <c r="BUP16" s="275"/>
      <c r="BUQ16" s="275"/>
      <c r="BUR16" s="275"/>
      <c r="BUS16" s="275"/>
      <c r="BUT16" s="275"/>
      <c r="BUU16" s="275"/>
      <c r="BUV16" s="275"/>
      <c r="BUW16" s="275"/>
      <c r="BUX16" s="275"/>
      <c r="BUY16" s="275"/>
      <c r="BUZ16" s="275"/>
      <c r="BVA16" s="275"/>
      <c r="BVB16" s="275"/>
      <c r="BVC16" s="275"/>
      <c r="BVD16" s="275"/>
      <c r="BVE16" s="275"/>
      <c r="BVF16" s="275"/>
      <c r="BVG16" s="275"/>
      <c r="BVH16" s="275"/>
      <c r="BVI16" s="275"/>
      <c r="BVJ16" s="275"/>
      <c r="BVK16" s="275"/>
      <c r="BVL16" s="275"/>
      <c r="BVM16" s="275"/>
      <c r="BVN16" s="275"/>
      <c r="BVO16" s="275"/>
      <c r="BVP16" s="275"/>
      <c r="BVQ16" s="275"/>
      <c r="BVR16" s="275"/>
      <c r="BVS16" s="275"/>
      <c r="BVT16" s="275"/>
      <c r="BVU16" s="275"/>
      <c r="BVV16" s="275"/>
      <c r="BVW16" s="275"/>
      <c r="BVX16" s="275"/>
      <c r="BVY16" s="275"/>
      <c r="BVZ16" s="275"/>
      <c r="BWA16" s="275"/>
      <c r="BWB16" s="275"/>
      <c r="BWC16" s="275"/>
      <c r="BWD16" s="275"/>
      <c r="BWE16" s="275"/>
      <c r="BWF16" s="275"/>
      <c r="BWG16" s="275"/>
      <c r="BWH16" s="275"/>
      <c r="BWI16" s="275"/>
      <c r="BWJ16" s="275"/>
      <c r="BWK16" s="275"/>
      <c r="BWL16" s="275"/>
      <c r="BWM16" s="275"/>
      <c r="BWN16" s="275"/>
      <c r="BWO16" s="275"/>
      <c r="BWP16" s="275"/>
      <c r="BWQ16" s="275"/>
      <c r="BWR16" s="275"/>
      <c r="BWS16" s="275"/>
      <c r="BWT16" s="275"/>
      <c r="BWU16" s="275"/>
      <c r="BWV16" s="275"/>
      <c r="BWW16" s="275"/>
      <c r="BWX16" s="275"/>
      <c r="BWY16" s="275"/>
      <c r="BWZ16" s="275"/>
      <c r="BXA16" s="275"/>
      <c r="BXB16" s="275"/>
      <c r="BXC16" s="275"/>
      <c r="BXD16" s="275"/>
      <c r="BXE16" s="275"/>
      <c r="BXF16" s="275"/>
      <c r="BXG16" s="275"/>
      <c r="BXH16" s="275"/>
      <c r="BXI16" s="275"/>
      <c r="BXJ16" s="275"/>
      <c r="BXK16" s="275"/>
      <c r="BXL16" s="275"/>
      <c r="BXM16" s="275"/>
      <c r="BXN16" s="275"/>
      <c r="BXO16" s="275"/>
      <c r="BXP16" s="275"/>
      <c r="BXQ16" s="275"/>
      <c r="BXR16" s="275"/>
      <c r="BXS16" s="275"/>
      <c r="BXT16" s="275"/>
      <c r="BXU16" s="275"/>
      <c r="BXV16" s="275"/>
      <c r="BXW16" s="275"/>
      <c r="BXX16" s="275"/>
      <c r="BXY16" s="275"/>
      <c r="BXZ16" s="275"/>
      <c r="BYA16" s="275"/>
      <c r="BYB16" s="275"/>
      <c r="BYC16" s="275"/>
      <c r="BYD16" s="275"/>
      <c r="BYE16" s="275"/>
      <c r="BYF16" s="275"/>
      <c r="BYG16" s="275"/>
      <c r="BYH16" s="275"/>
      <c r="BYI16" s="275"/>
      <c r="BYJ16" s="275"/>
      <c r="BYK16" s="275"/>
      <c r="BYL16" s="275"/>
      <c r="BYM16" s="275"/>
      <c r="BYN16" s="275"/>
      <c r="BYO16" s="275"/>
      <c r="BYP16" s="275"/>
      <c r="BYQ16" s="275"/>
      <c r="BYR16" s="275"/>
      <c r="BYS16" s="275"/>
      <c r="BYT16" s="275"/>
      <c r="BYU16" s="275"/>
      <c r="BYV16" s="275"/>
      <c r="BYW16" s="275"/>
      <c r="BYX16" s="275"/>
      <c r="BYY16" s="275"/>
      <c r="BYZ16" s="275"/>
      <c r="BZA16" s="275"/>
      <c r="BZB16" s="275"/>
      <c r="BZC16" s="275"/>
      <c r="BZD16" s="275"/>
      <c r="BZE16" s="275"/>
      <c r="BZF16" s="275"/>
      <c r="BZG16" s="275"/>
      <c r="BZH16" s="275"/>
      <c r="BZI16" s="275"/>
      <c r="BZJ16" s="275"/>
      <c r="BZK16" s="275"/>
      <c r="BZL16" s="275"/>
      <c r="BZM16" s="275"/>
      <c r="BZN16" s="275"/>
      <c r="BZO16" s="275"/>
      <c r="BZP16" s="275"/>
      <c r="BZQ16" s="275"/>
      <c r="BZR16" s="275"/>
      <c r="BZS16" s="275"/>
      <c r="BZT16" s="275"/>
      <c r="BZU16" s="275"/>
      <c r="BZV16" s="275"/>
      <c r="BZW16" s="275"/>
      <c r="BZX16" s="275"/>
      <c r="BZY16" s="275"/>
      <c r="BZZ16" s="275"/>
      <c r="CAA16" s="275"/>
      <c r="CAB16" s="275"/>
      <c r="CAC16" s="275"/>
      <c r="CAD16" s="275"/>
      <c r="CAE16" s="275"/>
      <c r="CAF16" s="275"/>
      <c r="CAG16" s="275"/>
      <c r="CAH16" s="275"/>
      <c r="CAI16" s="275"/>
      <c r="CAJ16" s="275"/>
      <c r="CAK16" s="275"/>
      <c r="CAL16" s="275"/>
      <c r="CAM16" s="275"/>
      <c r="CAN16" s="275"/>
      <c r="CAO16" s="275"/>
      <c r="CAP16" s="275"/>
      <c r="CAQ16" s="275"/>
      <c r="CAR16" s="275"/>
      <c r="CAS16" s="275"/>
      <c r="CAT16" s="275"/>
      <c r="CAU16" s="275"/>
      <c r="CAV16" s="275"/>
      <c r="CAW16" s="275"/>
      <c r="CAX16" s="275"/>
      <c r="CAY16" s="275"/>
      <c r="CAZ16" s="275"/>
      <c r="CBA16" s="275"/>
      <c r="CBB16" s="275"/>
      <c r="CBC16" s="275"/>
      <c r="CBD16" s="275"/>
      <c r="CBE16" s="275"/>
      <c r="CBF16" s="275"/>
      <c r="CBG16" s="275"/>
      <c r="CBH16" s="275"/>
      <c r="CBI16" s="275"/>
      <c r="CBJ16" s="275"/>
      <c r="CBK16" s="275"/>
      <c r="CBL16" s="275"/>
      <c r="CBM16" s="275"/>
      <c r="CBN16" s="275"/>
      <c r="CBO16" s="275"/>
      <c r="CBP16" s="275"/>
      <c r="CBQ16" s="275"/>
      <c r="CBR16" s="275"/>
      <c r="CBS16" s="275"/>
      <c r="CBT16" s="275"/>
      <c r="CBU16" s="275"/>
      <c r="CBV16" s="275"/>
      <c r="CBW16" s="275"/>
      <c r="CBX16" s="275"/>
      <c r="CBY16" s="275"/>
      <c r="CBZ16" s="275"/>
      <c r="CCA16" s="275"/>
      <c r="CCB16" s="275"/>
      <c r="CCC16" s="275"/>
      <c r="CCD16" s="275"/>
      <c r="CCE16" s="275"/>
      <c r="CCF16" s="275"/>
      <c r="CCG16" s="275"/>
      <c r="CCH16" s="275"/>
      <c r="CCI16" s="275"/>
      <c r="CCJ16" s="275"/>
      <c r="CCK16" s="275"/>
      <c r="CCL16" s="275"/>
      <c r="CCM16" s="275"/>
      <c r="CCN16" s="275"/>
      <c r="CCO16" s="275"/>
      <c r="CCP16" s="275"/>
      <c r="CCQ16" s="275"/>
      <c r="CCR16" s="275"/>
      <c r="CCS16" s="275"/>
      <c r="CCT16" s="275"/>
      <c r="CCU16" s="275"/>
      <c r="CCV16" s="275"/>
      <c r="CCW16" s="275"/>
      <c r="CCX16" s="275"/>
      <c r="CCY16" s="275"/>
      <c r="CCZ16" s="275"/>
      <c r="CDA16" s="275"/>
      <c r="CDB16" s="275"/>
      <c r="CDC16" s="275"/>
      <c r="CDD16" s="275"/>
      <c r="CDE16" s="275"/>
      <c r="CDF16" s="275"/>
      <c r="CDG16" s="275"/>
      <c r="CDH16" s="275"/>
      <c r="CDI16" s="275"/>
      <c r="CDJ16" s="275"/>
      <c r="CDK16" s="275"/>
      <c r="CDL16" s="275"/>
      <c r="CDM16" s="275"/>
      <c r="CDN16" s="275"/>
      <c r="CDO16" s="275"/>
      <c r="CDP16" s="275"/>
      <c r="CDQ16" s="275"/>
      <c r="CDR16" s="275"/>
      <c r="CDS16" s="275"/>
      <c r="CDT16" s="275"/>
      <c r="CDU16" s="275"/>
      <c r="CDV16" s="275"/>
      <c r="CDW16" s="275"/>
      <c r="CDX16" s="275"/>
      <c r="CDY16" s="275"/>
      <c r="CDZ16" s="275"/>
      <c r="CEA16" s="275"/>
      <c r="CEB16" s="275"/>
      <c r="CEC16" s="275"/>
      <c r="CED16" s="275"/>
      <c r="CEE16" s="275"/>
      <c r="CEF16" s="275"/>
      <c r="CEG16" s="275"/>
      <c r="CEH16" s="275"/>
      <c r="CEI16" s="275"/>
      <c r="CEJ16" s="275"/>
      <c r="CEK16" s="275"/>
      <c r="CEL16" s="275"/>
      <c r="CEM16" s="275"/>
      <c r="CEN16" s="275"/>
      <c r="CEO16" s="275"/>
      <c r="CEP16" s="275"/>
      <c r="CEQ16" s="275"/>
      <c r="CER16" s="275"/>
      <c r="CES16" s="275"/>
      <c r="CET16" s="275"/>
      <c r="CEU16" s="275"/>
      <c r="CEV16" s="275"/>
      <c r="CEW16" s="275"/>
      <c r="CEX16" s="275"/>
      <c r="CEY16" s="275"/>
      <c r="CEZ16" s="275"/>
      <c r="CFA16" s="275"/>
      <c r="CFB16" s="275"/>
      <c r="CFC16" s="275"/>
      <c r="CFD16" s="275"/>
      <c r="CFE16" s="275"/>
      <c r="CFF16" s="275"/>
      <c r="CFG16" s="275"/>
      <c r="CFH16" s="275"/>
      <c r="CFI16" s="275"/>
      <c r="CFJ16" s="275"/>
      <c r="CFK16" s="275"/>
      <c r="CFL16" s="275"/>
      <c r="CFM16" s="275"/>
      <c r="CFN16" s="275"/>
      <c r="CFO16" s="275"/>
      <c r="CFP16" s="275"/>
      <c r="CFQ16" s="275"/>
      <c r="CFR16" s="275"/>
      <c r="CFS16" s="275"/>
      <c r="CFT16" s="275"/>
      <c r="CFU16" s="275"/>
      <c r="CFV16" s="275"/>
      <c r="CFW16" s="275"/>
      <c r="CFX16" s="275"/>
      <c r="CFY16" s="275"/>
      <c r="CFZ16" s="275"/>
      <c r="CGA16" s="275"/>
      <c r="CGB16" s="275"/>
      <c r="CGC16" s="275"/>
      <c r="CGD16" s="275"/>
      <c r="CGE16" s="275"/>
      <c r="CGF16" s="275"/>
      <c r="CGG16" s="275"/>
      <c r="CGH16" s="275"/>
      <c r="CGI16" s="275"/>
      <c r="CGJ16" s="275"/>
      <c r="CGK16" s="275"/>
      <c r="CGL16" s="275"/>
      <c r="CGM16" s="275"/>
      <c r="CGN16" s="275"/>
      <c r="CGO16" s="275"/>
      <c r="CGP16" s="275"/>
      <c r="CGQ16" s="275"/>
      <c r="CGR16" s="275"/>
      <c r="CGS16" s="275"/>
      <c r="CGT16" s="275"/>
      <c r="CGU16" s="275"/>
      <c r="CGV16" s="275"/>
      <c r="CGW16" s="275"/>
      <c r="CGX16" s="275"/>
      <c r="CGY16" s="275"/>
      <c r="CGZ16" s="275"/>
      <c r="CHA16" s="275"/>
      <c r="CHB16" s="275"/>
      <c r="CHC16" s="275"/>
      <c r="CHD16" s="275"/>
      <c r="CHE16" s="275"/>
      <c r="CHF16" s="275"/>
      <c r="CHG16" s="275"/>
      <c r="CHH16" s="275"/>
      <c r="CHI16" s="275"/>
      <c r="CHJ16" s="275"/>
      <c r="CHK16" s="275"/>
      <c r="CHL16" s="275"/>
      <c r="CHM16" s="275"/>
      <c r="CHN16" s="275"/>
      <c r="CHO16" s="275"/>
      <c r="CHP16" s="275"/>
      <c r="CHQ16" s="275"/>
      <c r="CHR16" s="275"/>
      <c r="CHS16" s="275"/>
      <c r="CHT16" s="275"/>
      <c r="CHU16" s="275"/>
      <c r="CHV16" s="275"/>
      <c r="CHW16" s="275"/>
      <c r="CHX16" s="275"/>
      <c r="CHY16" s="275"/>
      <c r="CHZ16" s="275"/>
      <c r="CIA16" s="275"/>
      <c r="CIB16" s="275"/>
      <c r="CIC16" s="275"/>
      <c r="CID16" s="275"/>
      <c r="CIE16" s="275"/>
      <c r="CIF16" s="275"/>
      <c r="CIG16" s="275"/>
      <c r="CIH16" s="275"/>
      <c r="CII16" s="275"/>
      <c r="CIJ16" s="275"/>
      <c r="CIK16" s="275"/>
      <c r="CIL16" s="275"/>
      <c r="CIM16" s="275"/>
      <c r="CIN16" s="275"/>
      <c r="CIO16" s="275"/>
      <c r="CIP16" s="275"/>
      <c r="CIQ16" s="275"/>
      <c r="CIR16" s="275"/>
      <c r="CIS16" s="275"/>
      <c r="CIT16" s="275"/>
      <c r="CIU16" s="275"/>
      <c r="CIV16" s="275"/>
      <c r="CIW16" s="275"/>
      <c r="CIX16" s="275"/>
      <c r="CIY16" s="275"/>
      <c r="CIZ16" s="275"/>
      <c r="CJA16" s="275"/>
      <c r="CJB16" s="275"/>
      <c r="CJC16" s="275"/>
      <c r="CJD16" s="275"/>
      <c r="CJE16" s="275"/>
      <c r="CJF16" s="275"/>
      <c r="CJG16" s="275"/>
      <c r="CJH16" s="275"/>
      <c r="CJI16" s="275"/>
      <c r="CJJ16" s="275"/>
      <c r="CJK16" s="275"/>
      <c r="CJL16" s="275"/>
      <c r="CJM16" s="275"/>
      <c r="CJN16" s="275"/>
      <c r="CJO16" s="275"/>
      <c r="CJP16" s="275"/>
      <c r="CJQ16" s="275"/>
      <c r="CJR16" s="275"/>
      <c r="CJS16" s="275"/>
      <c r="CJT16" s="275"/>
      <c r="CJU16" s="275"/>
      <c r="CJV16" s="275"/>
      <c r="CJW16" s="275"/>
      <c r="CJX16" s="275"/>
      <c r="CJY16" s="275"/>
      <c r="CJZ16" s="275"/>
      <c r="CKA16" s="275"/>
      <c r="CKB16" s="275"/>
      <c r="CKC16" s="275"/>
      <c r="CKD16" s="275"/>
      <c r="CKE16" s="275"/>
      <c r="CKF16" s="275"/>
      <c r="CKG16" s="275"/>
      <c r="CKH16" s="275"/>
      <c r="CKI16" s="275"/>
      <c r="CKJ16" s="275"/>
      <c r="CKK16" s="275"/>
      <c r="CKL16" s="275"/>
      <c r="CKM16" s="275"/>
      <c r="CKN16" s="275"/>
      <c r="CKO16" s="275"/>
      <c r="CKP16" s="275"/>
      <c r="CKQ16" s="275"/>
      <c r="CKR16" s="275"/>
      <c r="CKS16" s="275"/>
      <c r="CKT16" s="275"/>
      <c r="CKU16" s="275"/>
      <c r="CKV16" s="275"/>
      <c r="CKW16" s="275"/>
      <c r="CKX16" s="275"/>
      <c r="CKY16" s="275"/>
      <c r="CKZ16" s="275"/>
      <c r="CLA16" s="275"/>
      <c r="CLB16" s="275"/>
      <c r="CLC16" s="275"/>
      <c r="CLD16" s="275"/>
      <c r="CLE16" s="275"/>
      <c r="CLF16" s="275"/>
      <c r="CLG16" s="275"/>
      <c r="CLH16" s="275"/>
      <c r="CLI16" s="275"/>
      <c r="CLJ16" s="275"/>
      <c r="CLK16" s="275"/>
      <c r="CLL16" s="275"/>
      <c r="CLM16" s="275"/>
      <c r="CLN16" s="275"/>
      <c r="CLO16" s="275"/>
      <c r="CLP16" s="275"/>
      <c r="CLQ16" s="275"/>
      <c r="CLR16" s="275"/>
      <c r="CLS16" s="275"/>
      <c r="CLT16" s="275"/>
      <c r="CLU16" s="275"/>
      <c r="CLV16" s="275"/>
      <c r="CLW16" s="275"/>
      <c r="CLX16" s="275"/>
      <c r="CLY16" s="275"/>
      <c r="CLZ16" s="275"/>
      <c r="CMA16" s="275"/>
      <c r="CMB16" s="275"/>
      <c r="CMC16" s="275"/>
      <c r="CMD16" s="275"/>
      <c r="CME16" s="275"/>
      <c r="CMF16" s="275"/>
      <c r="CMG16" s="275"/>
      <c r="CMH16" s="275"/>
      <c r="CMI16" s="275"/>
      <c r="CMJ16" s="275"/>
      <c r="CMK16" s="275"/>
      <c r="CML16" s="275"/>
      <c r="CMM16" s="275"/>
      <c r="CMN16" s="275"/>
      <c r="CMO16" s="275"/>
      <c r="CMP16" s="275"/>
      <c r="CMQ16" s="275"/>
      <c r="CMR16" s="275"/>
      <c r="CMS16" s="275"/>
      <c r="CMT16" s="275"/>
      <c r="CMU16" s="275"/>
      <c r="CMV16" s="275"/>
      <c r="CMW16" s="275"/>
      <c r="CMX16" s="275"/>
      <c r="CMY16" s="275"/>
      <c r="CMZ16" s="275"/>
      <c r="CNA16" s="275"/>
      <c r="CNB16" s="275"/>
      <c r="CNC16" s="275"/>
      <c r="CND16" s="275"/>
      <c r="CNE16" s="275"/>
      <c r="CNF16" s="275"/>
      <c r="CNG16" s="275"/>
      <c r="CNH16" s="275"/>
      <c r="CNI16" s="275"/>
      <c r="CNJ16" s="275"/>
      <c r="CNK16" s="275"/>
      <c r="CNL16" s="275"/>
      <c r="CNM16" s="275"/>
      <c r="CNN16" s="275"/>
      <c r="CNO16" s="275"/>
      <c r="CNP16" s="275"/>
      <c r="CNQ16" s="275"/>
      <c r="CNR16" s="275"/>
      <c r="CNS16" s="275"/>
      <c r="CNT16" s="275"/>
      <c r="CNU16" s="275"/>
      <c r="CNV16" s="275"/>
      <c r="CNW16" s="275"/>
      <c r="CNX16" s="275"/>
      <c r="CNY16" s="275"/>
      <c r="CNZ16" s="275"/>
      <c r="COA16" s="275"/>
      <c r="COB16" s="275"/>
      <c r="COC16" s="275"/>
      <c r="COD16" s="275"/>
      <c r="COE16" s="275"/>
      <c r="COF16" s="275"/>
      <c r="COG16" s="275"/>
      <c r="COH16" s="275"/>
      <c r="COI16" s="275"/>
      <c r="COJ16" s="275"/>
      <c r="COK16" s="275"/>
      <c r="COL16" s="275"/>
      <c r="COM16" s="275"/>
      <c r="CON16" s="275"/>
      <c r="COO16" s="275"/>
      <c r="COP16" s="275"/>
      <c r="COQ16" s="275"/>
      <c r="COR16" s="275"/>
      <c r="COS16" s="275"/>
      <c r="COT16" s="275"/>
      <c r="COU16" s="275"/>
      <c r="COV16" s="275"/>
      <c r="COW16" s="275"/>
      <c r="COX16" s="275"/>
      <c r="COY16" s="275"/>
      <c r="COZ16" s="275"/>
      <c r="CPA16" s="275"/>
      <c r="CPB16" s="275"/>
      <c r="CPC16" s="275"/>
      <c r="CPD16" s="275"/>
      <c r="CPE16" s="275"/>
      <c r="CPF16" s="275"/>
      <c r="CPG16" s="275"/>
      <c r="CPH16" s="275"/>
      <c r="CPI16" s="275"/>
      <c r="CPJ16" s="275"/>
      <c r="CPK16" s="275"/>
      <c r="CPL16" s="275"/>
      <c r="CPM16" s="275"/>
      <c r="CPN16" s="275"/>
      <c r="CPO16" s="275"/>
      <c r="CPP16" s="275"/>
      <c r="CPQ16" s="275"/>
      <c r="CPR16" s="275"/>
      <c r="CPS16" s="275"/>
      <c r="CPT16" s="275"/>
      <c r="CPU16" s="275"/>
      <c r="CPV16" s="275"/>
      <c r="CPW16" s="275"/>
      <c r="CPX16" s="275"/>
      <c r="CPY16" s="275"/>
      <c r="CPZ16" s="275"/>
      <c r="CQA16" s="275"/>
      <c r="CQB16" s="275"/>
      <c r="CQC16" s="275"/>
      <c r="CQD16" s="275"/>
      <c r="CQE16" s="275"/>
      <c r="CQF16" s="275"/>
      <c r="CQG16" s="275"/>
      <c r="CQH16" s="275"/>
      <c r="CQI16" s="275"/>
      <c r="CQJ16" s="275"/>
      <c r="CQK16" s="275"/>
      <c r="CQL16" s="275"/>
      <c r="CQM16" s="275"/>
      <c r="CQN16" s="275"/>
      <c r="CQO16" s="275"/>
      <c r="CQP16" s="275"/>
      <c r="CQQ16" s="275"/>
      <c r="CQR16" s="275"/>
      <c r="CQS16" s="275"/>
      <c r="CQT16" s="275"/>
      <c r="CQU16" s="275"/>
      <c r="CQV16" s="275"/>
      <c r="CQW16" s="275"/>
      <c r="CQX16" s="275"/>
      <c r="CQY16" s="275"/>
      <c r="CQZ16" s="275"/>
      <c r="CRA16" s="275"/>
      <c r="CRB16" s="275"/>
      <c r="CRC16" s="275"/>
      <c r="CRD16" s="275"/>
      <c r="CRE16" s="275"/>
      <c r="CRF16" s="275"/>
      <c r="CRG16" s="275"/>
      <c r="CRH16" s="275"/>
      <c r="CRI16" s="275"/>
      <c r="CRJ16" s="275"/>
      <c r="CRK16" s="275"/>
      <c r="CRL16" s="275"/>
      <c r="CRM16" s="275"/>
      <c r="CRN16" s="275"/>
      <c r="CRO16" s="275"/>
      <c r="CRP16" s="275"/>
      <c r="CRQ16" s="275"/>
      <c r="CRR16" s="275"/>
      <c r="CRS16" s="275"/>
      <c r="CRT16" s="275"/>
      <c r="CRU16" s="275"/>
      <c r="CRV16" s="275"/>
      <c r="CRW16" s="275"/>
      <c r="CRX16" s="275"/>
      <c r="CRY16" s="275"/>
      <c r="CRZ16" s="275"/>
      <c r="CSA16" s="275"/>
      <c r="CSB16" s="275"/>
      <c r="CSC16" s="275"/>
      <c r="CSD16" s="275"/>
      <c r="CSE16" s="275"/>
      <c r="CSF16" s="275"/>
      <c r="CSG16" s="275"/>
      <c r="CSH16" s="275"/>
      <c r="CSI16" s="275"/>
      <c r="CSJ16" s="275"/>
      <c r="CSK16" s="275"/>
      <c r="CSL16" s="275"/>
      <c r="CSM16" s="275"/>
      <c r="CSN16" s="275"/>
      <c r="CSO16" s="275"/>
      <c r="CSP16" s="275"/>
      <c r="CSQ16" s="275"/>
      <c r="CSR16" s="275"/>
      <c r="CSS16" s="275"/>
      <c r="CST16" s="275"/>
      <c r="CSU16" s="275"/>
      <c r="CSV16" s="275"/>
      <c r="CSW16" s="275"/>
      <c r="CSX16" s="275"/>
      <c r="CSY16" s="275"/>
      <c r="CSZ16" s="275"/>
      <c r="CTA16" s="275"/>
      <c r="CTB16" s="275"/>
      <c r="CTC16" s="275"/>
      <c r="CTD16" s="275"/>
      <c r="CTE16" s="275"/>
      <c r="CTF16" s="275"/>
      <c r="CTG16" s="275"/>
      <c r="CTH16" s="275"/>
      <c r="CTI16" s="275"/>
      <c r="CTJ16" s="275"/>
      <c r="CTK16" s="275"/>
      <c r="CTL16" s="275"/>
      <c r="CTM16" s="275"/>
      <c r="CTN16" s="275"/>
      <c r="CTO16" s="275"/>
      <c r="CTP16" s="275"/>
      <c r="CTQ16" s="275"/>
      <c r="CTR16" s="275"/>
      <c r="CTS16" s="275"/>
      <c r="CTT16" s="275"/>
      <c r="CTU16" s="275"/>
      <c r="CTV16" s="275"/>
      <c r="CTW16" s="275"/>
      <c r="CTX16" s="275"/>
      <c r="CTY16" s="275"/>
      <c r="CTZ16" s="275"/>
      <c r="CUA16" s="275"/>
      <c r="CUB16" s="275"/>
      <c r="CUC16" s="275"/>
      <c r="CUD16" s="275"/>
      <c r="CUE16" s="275"/>
      <c r="CUF16" s="275"/>
      <c r="CUG16" s="275"/>
      <c r="CUH16" s="275"/>
      <c r="CUI16" s="275"/>
      <c r="CUJ16" s="275"/>
      <c r="CUK16" s="275"/>
      <c r="CUL16" s="275"/>
      <c r="CUM16" s="275"/>
      <c r="CUN16" s="275"/>
      <c r="CUO16" s="275"/>
      <c r="CUP16" s="275"/>
      <c r="CUQ16" s="275"/>
      <c r="CUR16" s="275"/>
      <c r="CUS16" s="275"/>
      <c r="CUT16" s="275"/>
      <c r="CUU16" s="275"/>
      <c r="CUV16" s="275"/>
      <c r="CUW16" s="275"/>
      <c r="CUX16" s="275"/>
      <c r="CUY16" s="275"/>
      <c r="CUZ16" s="275"/>
      <c r="CVA16" s="275"/>
      <c r="CVB16" s="275"/>
      <c r="CVC16" s="275"/>
      <c r="CVD16" s="275"/>
      <c r="CVE16" s="275"/>
      <c r="CVF16" s="275"/>
      <c r="CVG16" s="275"/>
      <c r="CVH16" s="275"/>
      <c r="CVI16" s="275"/>
      <c r="CVJ16" s="275"/>
      <c r="CVK16" s="275"/>
      <c r="CVL16" s="275"/>
      <c r="CVM16" s="275"/>
      <c r="CVN16" s="275"/>
      <c r="CVO16" s="275"/>
      <c r="CVP16" s="275"/>
      <c r="CVQ16" s="275"/>
      <c r="CVR16" s="275"/>
      <c r="CVS16" s="275"/>
      <c r="CVT16" s="275"/>
      <c r="CVU16" s="275"/>
      <c r="CVV16" s="275"/>
      <c r="CVW16" s="275"/>
      <c r="CVX16" s="275"/>
      <c r="CVY16" s="275"/>
      <c r="CVZ16" s="275"/>
      <c r="CWA16" s="275"/>
      <c r="CWB16" s="275"/>
      <c r="CWC16" s="275"/>
      <c r="CWD16" s="275"/>
      <c r="CWE16" s="275"/>
      <c r="CWF16" s="275"/>
      <c r="CWG16" s="275"/>
      <c r="CWH16" s="275"/>
      <c r="CWI16" s="275"/>
      <c r="CWJ16" s="275"/>
      <c r="CWK16" s="275"/>
      <c r="CWL16" s="275"/>
      <c r="CWM16" s="275"/>
      <c r="CWN16" s="275"/>
      <c r="CWO16" s="275"/>
      <c r="CWP16" s="275"/>
      <c r="CWQ16" s="275"/>
      <c r="CWR16" s="275"/>
      <c r="CWS16" s="275"/>
      <c r="CWT16" s="275"/>
      <c r="CWU16" s="275"/>
      <c r="CWV16" s="275"/>
      <c r="CWW16" s="275"/>
      <c r="CWX16" s="275"/>
      <c r="CWY16" s="275"/>
      <c r="CWZ16" s="275"/>
      <c r="CXA16" s="275"/>
      <c r="CXB16" s="275"/>
      <c r="CXC16" s="275"/>
      <c r="CXD16" s="275"/>
      <c r="CXE16" s="275"/>
      <c r="CXF16" s="275"/>
      <c r="CXG16" s="275"/>
      <c r="CXH16" s="275"/>
      <c r="CXI16" s="275"/>
      <c r="CXJ16" s="275"/>
      <c r="CXK16" s="275"/>
      <c r="CXL16" s="275"/>
      <c r="CXM16" s="275"/>
      <c r="CXN16" s="275"/>
      <c r="CXO16" s="275"/>
      <c r="CXP16" s="275"/>
      <c r="CXQ16" s="275"/>
      <c r="CXR16" s="275"/>
      <c r="CXS16" s="275"/>
      <c r="CXT16" s="275"/>
      <c r="CXU16" s="275"/>
      <c r="CXV16" s="275"/>
      <c r="CXW16" s="275"/>
      <c r="CXX16" s="275"/>
      <c r="CXY16" s="275"/>
      <c r="CXZ16" s="275"/>
      <c r="CYA16" s="275"/>
      <c r="CYB16" s="275"/>
      <c r="CYC16" s="275"/>
      <c r="CYD16" s="275"/>
      <c r="CYE16" s="275"/>
      <c r="CYF16" s="275"/>
      <c r="CYG16" s="275"/>
      <c r="CYH16" s="275"/>
      <c r="CYI16" s="275"/>
      <c r="CYJ16" s="275"/>
      <c r="CYK16" s="275"/>
      <c r="CYL16" s="275"/>
      <c r="CYM16" s="275"/>
      <c r="CYN16" s="275"/>
      <c r="CYO16" s="275"/>
      <c r="CYP16" s="275"/>
      <c r="CYQ16" s="275"/>
      <c r="CYR16" s="275"/>
      <c r="CYS16" s="275"/>
      <c r="CYT16" s="275"/>
      <c r="CYU16" s="275"/>
      <c r="CYV16" s="275"/>
      <c r="CYW16" s="275"/>
      <c r="CYX16" s="275"/>
      <c r="CYY16" s="275"/>
      <c r="CYZ16" s="275"/>
      <c r="CZA16" s="275"/>
      <c r="CZB16" s="275"/>
      <c r="CZC16" s="275"/>
      <c r="CZD16" s="275"/>
      <c r="CZE16" s="275"/>
      <c r="CZF16" s="275"/>
      <c r="CZG16" s="275"/>
      <c r="CZH16" s="275"/>
      <c r="CZI16" s="275"/>
      <c r="CZJ16" s="275"/>
      <c r="CZK16" s="275"/>
      <c r="CZL16" s="275"/>
      <c r="CZM16" s="275"/>
      <c r="CZN16" s="275"/>
      <c r="CZO16" s="275"/>
      <c r="CZP16" s="275"/>
      <c r="CZQ16" s="275"/>
      <c r="CZR16" s="275"/>
      <c r="CZS16" s="275"/>
      <c r="CZT16" s="275"/>
      <c r="CZU16" s="275"/>
      <c r="CZV16" s="275"/>
      <c r="CZW16" s="275"/>
      <c r="CZX16" s="275"/>
      <c r="CZY16" s="275"/>
      <c r="CZZ16" s="275"/>
      <c r="DAA16" s="275"/>
      <c r="DAB16" s="275"/>
      <c r="DAC16" s="275"/>
      <c r="DAD16" s="275"/>
      <c r="DAE16" s="275"/>
      <c r="DAF16" s="275"/>
      <c r="DAG16" s="275"/>
      <c r="DAH16" s="275"/>
      <c r="DAI16" s="275"/>
      <c r="DAJ16" s="275"/>
      <c r="DAK16" s="275"/>
      <c r="DAL16" s="275"/>
      <c r="DAM16" s="275"/>
      <c r="DAN16" s="275"/>
      <c r="DAO16" s="275"/>
      <c r="DAP16" s="275"/>
      <c r="DAQ16" s="275"/>
      <c r="DAR16" s="275"/>
      <c r="DAS16" s="275"/>
      <c r="DAT16" s="275"/>
      <c r="DAU16" s="275"/>
      <c r="DAV16" s="275"/>
      <c r="DAW16" s="275"/>
      <c r="DAX16" s="275"/>
      <c r="DAY16" s="275"/>
      <c r="DAZ16" s="275"/>
      <c r="DBA16" s="275"/>
      <c r="DBB16" s="275"/>
      <c r="DBC16" s="275"/>
      <c r="DBD16" s="275"/>
      <c r="DBE16" s="275"/>
      <c r="DBF16" s="275"/>
      <c r="DBG16" s="275"/>
      <c r="DBH16" s="275"/>
      <c r="DBI16" s="275"/>
      <c r="DBJ16" s="275"/>
      <c r="DBK16" s="275"/>
      <c r="DBL16" s="275"/>
      <c r="DBM16" s="275"/>
      <c r="DBN16" s="275"/>
      <c r="DBO16" s="275"/>
      <c r="DBP16" s="275"/>
      <c r="DBQ16" s="275"/>
      <c r="DBR16" s="275"/>
      <c r="DBS16" s="275"/>
      <c r="DBT16" s="275"/>
      <c r="DBU16" s="275"/>
      <c r="DBV16" s="275"/>
      <c r="DBW16" s="275"/>
      <c r="DBX16" s="275"/>
      <c r="DBY16" s="275"/>
      <c r="DBZ16" s="275"/>
      <c r="DCA16" s="275"/>
      <c r="DCB16" s="275"/>
      <c r="DCC16" s="275"/>
      <c r="DCD16" s="275"/>
      <c r="DCE16" s="275"/>
      <c r="DCF16" s="275"/>
      <c r="DCG16" s="275"/>
      <c r="DCH16" s="275"/>
      <c r="DCI16" s="275"/>
      <c r="DCJ16" s="275"/>
      <c r="DCK16" s="275"/>
      <c r="DCL16" s="275"/>
      <c r="DCM16" s="275"/>
      <c r="DCN16" s="275"/>
      <c r="DCO16" s="275"/>
      <c r="DCP16" s="275"/>
      <c r="DCQ16" s="275"/>
      <c r="DCR16" s="275"/>
      <c r="DCS16" s="275"/>
      <c r="DCT16" s="275"/>
      <c r="DCU16" s="275"/>
      <c r="DCV16" s="275"/>
      <c r="DCW16" s="275"/>
      <c r="DCX16" s="275"/>
      <c r="DCY16" s="275"/>
      <c r="DCZ16" s="275"/>
      <c r="DDA16" s="275"/>
      <c r="DDB16" s="275"/>
      <c r="DDC16" s="275"/>
      <c r="DDD16" s="275"/>
      <c r="DDE16" s="275"/>
      <c r="DDF16" s="275"/>
      <c r="DDG16" s="275"/>
      <c r="DDH16" s="275"/>
      <c r="DDI16" s="275"/>
      <c r="DDJ16" s="275"/>
      <c r="DDK16" s="275"/>
      <c r="DDL16" s="275"/>
      <c r="DDM16" s="275"/>
      <c r="DDN16" s="275"/>
      <c r="DDO16" s="275"/>
      <c r="DDP16" s="275"/>
      <c r="DDQ16" s="275"/>
      <c r="DDR16" s="275"/>
      <c r="DDS16" s="275"/>
      <c r="DDT16" s="275"/>
      <c r="DDU16" s="275"/>
      <c r="DDV16" s="275"/>
      <c r="DDW16" s="275"/>
      <c r="DDX16" s="275"/>
      <c r="DDY16" s="275"/>
      <c r="DDZ16" s="275"/>
      <c r="DEA16" s="275"/>
      <c r="DEB16" s="275"/>
      <c r="DEC16" s="275"/>
      <c r="DED16" s="275"/>
      <c r="DEE16" s="275"/>
      <c r="DEF16" s="275"/>
      <c r="DEG16" s="275"/>
      <c r="DEH16" s="275"/>
      <c r="DEI16" s="275"/>
      <c r="DEJ16" s="275"/>
      <c r="DEK16" s="275"/>
      <c r="DEL16" s="275"/>
      <c r="DEM16" s="275"/>
      <c r="DEN16" s="275"/>
      <c r="DEO16" s="275"/>
      <c r="DEP16" s="275"/>
      <c r="DEQ16" s="275"/>
      <c r="DER16" s="275"/>
      <c r="DES16" s="275"/>
      <c r="DET16" s="275"/>
      <c r="DEU16" s="275"/>
      <c r="DEV16" s="275"/>
      <c r="DEW16" s="275"/>
      <c r="DEX16" s="275"/>
      <c r="DEY16" s="275"/>
      <c r="DEZ16" s="275"/>
      <c r="DFA16" s="275"/>
      <c r="DFB16" s="275"/>
      <c r="DFC16" s="275"/>
      <c r="DFD16" s="275"/>
      <c r="DFE16" s="275"/>
      <c r="DFF16" s="275"/>
      <c r="DFG16" s="275"/>
      <c r="DFH16" s="275"/>
      <c r="DFI16" s="275"/>
      <c r="DFJ16" s="275"/>
      <c r="DFK16" s="275"/>
      <c r="DFL16" s="275"/>
      <c r="DFM16" s="275"/>
      <c r="DFN16" s="275"/>
      <c r="DFO16" s="275"/>
      <c r="DFP16" s="275"/>
      <c r="DFQ16" s="275"/>
      <c r="DFR16" s="275"/>
      <c r="DFS16" s="275"/>
      <c r="DFT16" s="275"/>
      <c r="DFU16" s="275"/>
      <c r="DFV16" s="275"/>
      <c r="DFW16" s="275"/>
      <c r="DFX16" s="275"/>
      <c r="DFY16" s="275"/>
      <c r="DFZ16" s="275"/>
      <c r="DGA16" s="275"/>
      <c r="DGB16" s="275"/>
      <c r="DGC16" s="275"/>
      <c r="DGD16" s="275"/>
      <c r="DGE16" s="275"/>
      <c r="DGF16" s="275"/>
      <c r="DGG16" s="275"/>
      <c r="DGH16" s="275"/>
      <c r="DGI16" s="275"/>
      <c r="DGJ16" s="275"/>
      <c r="DGK16" s="275"/>
      <c r="DGL16" s="275"/>
      <c r="DGM16" s="275"/>
      <c r="DGN16" s="275"/>
      <c r="DGO16" s="275"/>
      <c r="DGP16" s="275"/>
      <c r="DGQ16" s="275"/>
      <c r="DGR16" s="275"/>
      <c r="DGS16" s="275"/>
      <c r="DGT16" s="275"/>
      <c r="DGU16" s="275"/>
      <c r="DGV16" s="275"/>
      <c r="DGW16" s="275"/>
      <c r="DGX16" s="275"/>
      <c r="DGY16" s="275"/>
      <c r="DGZ16" s="275"/>
      <c r="DHA16" s="275"/>
      <c r="DHB16" s="275"/>
      <c r="DHC16" s="275"/>
      <c r="DHD16" s="275"/>
      <c r="DHE16" s="275"/>
      <c r="DHF16" s="275"/>
      <c r="DHG16" s="275"/>
      <c r="DHH16" s="275"/>
      <c r="DHI16" s="275"/>
      <c r="DHJ16" s="275"/>
      <c r="DHK16" s="275"/>
      <c r="DHL16" s="275"/>
      <c r="DHM16" s="275"/>
      <c r="DHN16" s="275"/>
      <c r="DHO16" s="275"/>
      <c r="DHP16" s="275"/>
      <c r="DHQ16" s="275"/>
      <c r="DHR16" s="275"/>
      <c r="DHS16" s="275"/>
      <c r="DHT16" s="275"/>
      <c r="DHU16" s="275"/>
      <c r="DHV16" s="275"/>
      <c r="DHW16" s="275"/>
      <c r="DHX16" s="275"/>
      <c r="DHY16" s="275"/>
      <c r="DHZ16" s="275"/>
      <c r="DIA16" s="275"/>
      <c r="DIB16" s="275"/>
      <c r="DIC16" s="275"/>
      <c r="DID16" s="275"/>
      <c r="DIE16" s="275"/>
      <c r="DIF16" s="275"/>
      <c r="DIG16" s="275"/>
      <c r="DIH16" s="275"/>
      <c r="DII16" s="275"/>
      <c r="DIJ16" s="275"/>
      <c r="DIK16" s="275"/>
      <c r="DIL16" s="275"/>
      <c r="DIM16" s="275"/>
      <c r="DIN16" s="275"/>
      <c r="DIO16" s="275"/>
      <c r="DIP16" s="275"/>
      <c r="DIQ16" s="275"/>
      <c r="DIR16" s="275"/>
      <c r="DIS16" s="275"/>
      <c r="DIT16" s="275"/>
      <c r="DIU16" s="275"/>
      <c r="DIV16" s="275"/>
      <c r="DIW16" s="275"/>
      <c r="DIX16" s="275"/>
      <c r="DIY16" s="275"/>
      <c r="DIZ16" s="275"/>
      <c r="DJA16" s="275"/>
      <c r="DJB16" s="275"/>
      <c r="DJC16" s="275"/>
      <c r="DJD16" s="275"/>
      <c r="DJE16" s="275"/>
      <c r="DJF16" s="275"/>
      <c r="DJG16" s="275"/>
      <c r="DJH16" s="275"/>
      <c r="DJI16" s="275"/>
      <c r="DJJ16" s="275"/>
      <c r="DJK16" s="275"/>
      <c r="DJL16" s="275"/>
      <c r="DJM16" s="275"/>
      <c r="DJN16" s="275"/>
      <c r="DJO16" s="275"/>
      <c r="DJP16" s="275"/>
      <c r="DJQ16" s="275"/>
      <c r="DJR16" s="275"/>
      <c r="DJS16" s="275"/>
      <c r="DJT16" s="275"/>
      <c r="DJU16" s="275"/>
      <c r="DJV16" s="275"/>
      <c r="DJW16" s="275"/>
      <c r="DJX16" s="275"/>
      <c r="DJY16" s="275"/>
      <c r="DJZ16" s="275"/>
      <c r="DKA16" s="275"/>
      <c r="DKB16" s="275"/>
      <c r="DKC16" s="275"/>
      <c r="DKD16" s="275"/>
      <c r="DKE16" s="275"/>
      <c r="DKF16" s="275"/>
      <c r="DKG16" s="275"/>
      <c r="DKH16" s="275"/>
      <c r="DKI16" s="275"/>
      <c r="DKJ16" s="275"/>
      <c r="DKK16" s="275"/>
      <c r="DKL16" s="275"/>
      <c r="DKM16" s="275"/>
      <c r="DKN16" s="275"/>
      <c r="DKO16" s="275"/>
      <c r="DKP16" s="275"/>
      <c r="DKQ16" s="275"/>
      <c r="DKR16" s="275"/>
      <c r="DKS16" s="275"/>
      <c r="DKT16" s="275"/>
      <c r="DKU16" s="275"/>
      <c r="DKV16" s="275"/>
      <c r="DKW16" s="275"/>
      <c r="DKX16" s="275"/>
      <c r="DKY16" s="275"/>
      <c r="DKZ16" s="275"/>
      <c r="DLA16" s="275"/>
      <c r="DLB16" s="275"/>
      <c r="DLC16" s="275"/>
      <c r="DLD16" s="275"/>
      <c r="DLE16" s="275"/>
      <c r="DLF16" s="275"/>
      <c r="DLG16" s="275"/>
      <c r="DLH16" s="275"/>
      <c r="DLI16" s="275"/>
      <c r="DLJ16" s="275"/>
      <c r="DLK16" s="275"/>
      <c r="DLL16" s="275"/>
      <c r="DLM16" s="275"/>
      <c r="DLN16" s="275"/>
      <c r="DLO16" s="275"/>
      <c r="DLP16" s="275"/>
      <c r="DLQ16" s="275"/>
      <c r="DLR16" s="275"/>
      <c r="DLS16" s="275"/>
      <c r="DLT16" s="275"/>
      <c r="DLU16" s="275"/>
      <c r="DLV16" s="275"/>
      <c r="DLW16" s="275"/>
      <c r="DLX16" s="275"/>
      <c r="DLY16" s="275"/>
      <c r="DLZ16" s="275"/>
      <c r="DMA16" s="275"/>
      <c r="DMB16" s="275"/>
      <c r="DMC16" s="275"/>
      <c r="DMD16" s="275"/>
      <c r="DME16" s="275"/>
      <c r="DMF16" s="275"/>
      <c r="DMG16" s="275"/>
      <c r="DMH16" s="275"/>
      <c r="DMI16" s="275"/>
      <c r="DMJ16" s="275"/>
      <c r="DMK16" s="275"/>
      <c r="DML16" s="275"/>
      <c r="DMM16" s="275"/>
      <c r="DMN16" s="275"/>
      <c r="DMO16" s="275"/>
      <c r="DMP16" s="275"/>
      <c r="DMQ16" s="275"/>
      <c r="DMR16" s="275"/>
      <c r="DMS16" s="275"/>
      <c r="DMT16" s="275"/>
      <c r="DMU16" s="275"/>
      <c r="DMV16" s="275"/>
      <c r="DMW16" s="275"/>
      <c r="DMX16" s="275"/>
      <c r="DMY16" s="275"/>
      <c r="DMZ16" s="275"/>
      <c r="DNA16" s="275"/>
      <c r="DNB16" s="275"/>
      <c r="DNC16" s="275"/>
      <c r="DND16" s="275"/>
      <c r="DNE16" s="275"/>
      <c r="DNF16" s="275"/>
      <c r="DNG16" s="275"/>
      <c r="DNH16" s="275"/>
      <c r="DNI16" s="275"/>
      <c r="DNJ16" s="275"/>
      <c r="DNK16" s="275"/>
      <c r="DNL16" s="275"/>
      <c r="DNM16" s="275"/>
      <c r="DNN16" s="275"/>
      <c r="DNO16" s="275"/>
      <c r="DNP16" s="275"/>
      <c r="DNQ16" s="275"/>
      <c r="DNR16" s="275"/>
      <c r="DNS16" s="275"/>
      <c r="DNT16" s="275"/>
      <c r="DNU16" s="275"/>
      <c r="DNV16" s="275"/>
      <c r="DNW16" s="275"/>
      <c r="DNX16" s="275"/>
      <c r="DNY16" s="275"/>
      <c r="DNZ16" s="275"/>
      <c r="DOA16" s="275"/>
      <c r="DOB16" s="275"/>
      <c r="DOC16" s="275"/>
      <c r="DOD16" s="275"/>
      <c r="DOE16" s="275"/>
      <c r="DOF16" s="275"/>
      <c r="DOG16" s="275"/>
      <c r="DOH16" s="275"/>
      <c r="DOI16" s="275"/>
      <c r="DOJ16" s="275"/>
      <c r="DOK16" s="275"/>
      <c r="DOL16" s="275"/>
      <c r="DOM16" s="275"/>
      <c r="DON16" s="275"/>
      <c r="DOO16" s="275"/>
      <c r="DOP16" s="275"/>
      <c r="DOQ16" s="275"/>
      <c r="DOR16" s="275"/>
      <c r="DOS16" s="275"/>
      <c r="DOT16" s="275"/>
      <c r="DOU16" s="275"/>
      <c r="DOV16" s="275"/>
      <c r="DOW16" s="275"/>
      <c r="DOX16" s="275"/>
      <c r="DOY16" s="275"/>
      <c r="DOZ16" s="275"/>
      <c r="DPA16" s="275"/>
      <c r="DPB16" s="275"/>
      <c r="DPC16" s="275"/>
      <c r="DPD16" s="275"/>
      <c r="DPE16" s="275"/>
      <c r="DPF16" s="275"/>
      <c r="DPG16" s="275"/>
      <c r="DPH16" s="275"/>
      <c r="DPI16" s="275"/>
      <c r="DPJ16" s="275"/>
      <c r="DPK16" s="275"/>
      <c r="DPL16" s="275"/>
      <c r="DPM16" s="275"/>
      <c r="DPN16" s="275"/>
      <c r="DPO16" s="275"/>
      <c r="DPP16" s="275"/>
      <c r="DPQ16" s="275"/>
      <c r="DPR16" s="275"/>
      <c r="DPS16" s="275"/>
      <c r="DPT16" s="275"/>
      <c r="DPU16" s="275"/>
      <c r="DPV16" s="275"/>
      <c r="DPW16" s="275"/>
      <c r="DPX16" s="275"/>
      <c r="DPY16" s="275"/>
      <c r="DPZ16" s="275"/>
      <c r="DQA16" s="275"/>
      <c r="DQB16" s="275"/>
      <c r="DQC16" s="275"/>
      <c r="DQD16" s="275"/>
      <c r="DQE16" s="275"/>
      <c r="DQF16" s="275"/>
      <c r="DQG16" s="275"/>
      <c r="DQH16" s="275"/>
      <c r="DQI16" s="275"/>
      <c r="DQJ16" s="275"/>
      <c r="DQK16" s="275"/>
      <c r="DQL16" s="275"/>
      <c r="DQM16" s="275"/>
      <c r="DQN16" s="275"/>
      <c r="DQO16" s="275"/>
      <c r="DQP16" s="275"/>
      <c r="DQQ16" s="275"/>
      <c r="DQR16" s="275"/>
      <c r="DQS16" s="275"/>
      <c r="DQT16" s="275"/>
      <c r="DQU16" s="275"/>
      <c r="DQV16" s="275"/>
      <c r="DQW16" s="275"/>
      <c r="DQX16" s="275"/>
      <c r="DQY16" s="275"/>
      <c r="DQZ16" s="275"/>
      <c r="DRA16" s="275"/>
      <c r="DRB16" s="275"/>
      <c r="DRC16" s="275"/>
      <c r="DRD16" s="275"/>
      <c r="DRE16" s="275"/>
      <c r="DRF16" s="275"/>
      <c r="DRG16" s="275"/>
      <c r="DRH16" s="275"/>
      <c r="DRI16" s="275"/>
      <c r="DRJ16" s="275"/>
      <c r="DRK16" s="275"/>
      <c r="DRL16" s="275"/>
      <c r="DRM16" s="275"/>
      <c r="DRN16" s="275"/>
      <c r="DRO16" s="275"/>
      <c r="DRP16" s="275"/>
      <c r="DRQ16" s="275"/>
      <c r="DRR16" s="275"/>
      <c r="DRS16" s="275"/>
      <c r="DRT16" s="275"/>
      <c r="DRU16" s="275"/>
      <c r="DRV16" s="275"/>
      <c r="DRW16" s="275"/>
      <c r="DRX16" s="275"/>
      <c r="DRY16" s="275"/>
      <c r="DRZ16" s="275"/>
      <c r="DSA16" s="275"/>
      <c r="DSB16" s="275"/>
      <c r="DSC16" s="275"/>
      <c r="DSD16" s="275"/>
      <c r="DSE16" s="275"/>
      <c r="DSF16" s="275"/>
      <c r="DSG16" s="275"/>
      <c r="DSH16" s="275"/>
      <c r="DSI16" s="275"/>
      <c r="DSJ16" s="275"/>
      <c r="DSK16" s="275"/>
      <c r="DSL16" s="275"/>
      <c r="DSM16" s="275"/>
      <c r="DSN16" s="275"/>
      <c r="DSO16" s="275"/>
      <c r="DSP16" s="275"/>
      <c r="DSQ16" s="275"/>
      <c r="DSR16" s="275"/>
      <c r="DSS16" s="275"/>
      <c r="DST16" s="275"/>
      <c r="DSU16" s="275"/>
      <c r="DSV16" s="275"/>
      <c r="DSW16" s="275"/>
      <c r="DSX16" s="275"/>
      <c r="DSY16" s="275"/>
      <c r="DSZ16" s="275"/>
      <c r="DTA16" s="275"/>
      <c r="DTB16" s="275"/>
      <c r="DTC16" s="275"/>
      <c r="DTD16" s="275"/>
      <c r="DTE16" s="275"/>
      <c r="DTF16" s="275"/>
      <c r="DTG16" s="275"/>
      <c r="DTH16" s="275"/>
      <c r="DTI16" s="275"/>
      <c r="DTJ16" s="275"/>
      <c r="DTK16" s="275"/>
      <c r="DTL16" s="275"/>
      <c r="DTM16" s="275"/>
      <c r="DTN16" s="275"/>
      <c r="DTO16" s="275"/>
      <c r="DTP16" s="275"/>
      <c r="DTQ16" s="275"/>
      <c r="DTR16" s="275"/>
      <c r="DTS16" s="275"/>
      <c r="DTT16" s="275"/>
      <c r="DTU16" s="275"/>
      <c r="DTV16" s="275"/>
      <c r="DTW16" s="275"/>
      <c r="DTX16" s="275"/>
      <c r="DTY16" s="275"/>
      <c r="DTZ16" s="275"/>
      <c r="DUA16" s="275"/>
      <c r="DUB16" s="275"/>
      <c r="DUC16" s="275"/>
      <c r="DUD16" s="275"/>
      <c r="DUE16" s="275"/>
      <c r="DUF16" s="275"/>
      <c r="DUG16" s="275"/>
      <c r="DUH16" s="275"/>
      <c r="DUI16" s="275"/>
      <c r="DUJ16" s="275"/>
      <c r="DUK16" s="275"/>
      <c r="DUL16" s="275"/>
      <c r="DUM16" s="275"/>
      <c r="DUN16" s="275"/>
      <c r="DUO16" s="275"/>
      <c r="DUP16" s="275"/>
      <c r="DUQ16" s="275"/>
      <c r="DUR16" s="275"/>
      <c r="DUS16" s="275"/>
      <c r="DUT16" s="275"/>
      <c r="DUU16" s="275"/>
      <c r="DUV16" s="275"/>
      <c r="DUW16" s="275"/>
      <c r="DUX16" s="275"/>
      <c r="DUY16" s="275"/>
      <c r="DUZ16" s="275"/>
      <c r="DVA16" s="275"/>
      <c r="DVB16" s="275"/>
      <c r="DVC16" s="275"/>
      <c r="DVD16" s="275"/>
      <c r="DVE16" s="275"/>
      <c r="DVF16" s="275"/>
      <c r="DVG16" s="275"/>
      <c r="DVH16" s="275"/>
      <c r="DVI16" s="275"/>
      <c r="DVJ16" s="275"/>
      <c r="DVK16" s="275"/>
      <c r="DVL16" s="275"/>
      <c r="DVM16" s="275"/>
      <c r="DVN16" s="275"/>
      <c r="DVO16" s="275"/>
      <c r="DVP16" s="275"/>
      <c r="DVQ16" s="275"/>
      <c r="DVR16" s="275"/>
      <c r="DVS16" s="275"/>
      <c r="DVT16" s="275"/>
      <c r="DVU16" s="275"/>
      <c r="DVV16" s="275"/>
      <c r="DVW16" s="275"/>
      <c r="DVX16" s="275"/>
      <c r="DVY16" s="275"/>
      <c r="DVZ16" s="275"/>
      <c r="DWA16" s="275"/>
      <c r="DWB16" s="275"/>
      <c r="DWC16" s="275"/>
      <c r="DWD16" s="275"/>
      <c r="DWE16" s="275"/>
      <c r="DWF16" s="275"/>
      <c r="DWG16" s="275"/>
      <c r="DWH16" s="275"/>
      <c r="DWI16" s="275"/>
      <c r="DWJ16" s="275"/>
      <c r="DWK16" s="275"/>
      <c r="DWL16" s="275"/>
      <c r="DWM16" s="275"/>
      <c r="DWN16" s="275"/>
      <c r="DWO16" s="275"/>
      <c r="DWP16" s="275"/>
      <c r="DWQ16" s="275"/>
      <c r="DWR16" s="275"/>
      <c r="DWS16" s="275"/>
      <c r="DWT16" s="275"/>
      <c r="DWU16" s="275"/>
      <c r="DWV16" s="275"/>
      <c r="DWW16" s="275"/>
      <c r="DWX16" s="275"/>
      <c r="DWY16" s="275"/>
      <c r="DWZ16" s="275"/>
      <c r="DXA16" s="275"/>
      <c r="DXB16" s="275"/>
      <c r="DXC16" s="275"/>
      <c r="DXD16" s="275"/>
      <c r="DXE16" s="275"/>
      <c r="DXF16" s="275"/>
      <c r="DXG16" s="275"/>
      <c r="DXH16" s="275"/>
      <c r="DXI16" s="275"/>
      <c r="DXJ16" s="275"/>
      <c r="DXK16" s="275"/>
      <c r="DXL16" s="275"/>
      <c r="DXM16" s="275"/>
      <c r="DXN16" s="275"/>
      <c r="DXO16" s="275"/>
      <c r="DXP16" s="275"/>
      <c r="DXQ16" s="275"/>
      <c r="DXR16" s="275"/>
      <c r="DXS16" s="275"/>
      <c r="DXT16" s="275"/>
      <c r="DXU16" s="275"/>
      <c r="DXV16" s="275"/>
      <c r="DXW16" s="275"/>
      <c r="DXX16" s="275"/>
      <c r="DXY16" s="275"/>
      <c r="DXZ16" s="275"/>
      <c r="DYA16" s="275"/>
      <c r="DYB16" s="275"/>
      <c r="DYC16" s="275"/>
      <c r="DYD16" s="275"/>
      <c r="DYE16" s="275"/>
      <c r="DYF16" s="275"/>
      <c r="DYG16" s="275"/>
      <c r="DYH16" s="275"/>
      <c r="DYI16" s="275"/>
      <c r="DYJ16" s="275"/>
      <c r="DYK16" s="275"/>
      <c r="DYL16" s="275"/>
      <c r="DYM16" s="275"/>
      <c r="DYN16" s="275"/>
      <c r="DYO16" s="275"/>
      <c r="DYP16" s="275"/>
      <c r="DYQ16" s="275"/>
      <c r="DYR16" s="275"/>
      <c r="DYS16" s="275"/>
      <c r="DYT16" s="275"/>
      <c r="DYU16" s="275"/>
      <c r="DYV16" s="275"/>
      <c r="DYW16" s="275"/>
      <c r="DYX16" s="275"/>
      <c r="DYY16" s="275"/>
      <c r="DYZ16" s="275"/>
      <c r="DZA16" s="275"/>
      <c r="DZB16" s="275"/>
      <c r="DZC16" s="275"/>
      <c r="DZD16" s="275"/>
      <c r="DZE16" s="275"/>
      <c r="DZF16" s="275"/>
      <c r="DZG16" s="275"/>
      <c r="DZH16" s="275"/>
      <c r="DZI16" s="275"/>
      <c r="DZJ16" s="275"/>
      <c r="DZK16" s="275"/>
      <c r="DZL16" s="275"/>
      <c r="DZM16" s="275"/>
      <c r="DZN16" s="275"/>
      <c r="DZO16" s="275"/>
      <c r="DZP16" s="275"/>
      <c r="DZQ16" s="275"/>
      <c r="DZR16" s="275"/>
      <c r="DZS16" s="275"/>
      <c r="DZT16" s="275"/>
      <c r="DZU16" s="275"/>
      <c r="DZV16" s="275"/>
      <c r="DZW16" s="275"/>
      <c r="DZX16" s="275"/>
      <c r="DZY16" s="275"/>
      <c r="DZZ16" s="275"/>
      <c r="EAA16" s="275"/>
      <c r="EAB16" s="275"/>
      <c r="EAC16" s="275"/>
      <c r="EAD16" s="275"/>
      <c r="EAE16" s="275"/>
      <c r="EAF16" s="275"/>
      <c r="EAG16" s="275"/>
      <c r="EAH16" s="275"/>
      <c r="EAI16" s="275"/>
      <c r="EAJ16" s="275"/>
      <c r="EAK16" s="275"/>
      <c r="EAL16" s="275"/>
      <c r="EAM16" s="275"/>
      <c r="EAN16" s="275"/>
      <c r="EAO16" s="275"/>
      <c r="EAP16" s="275"/>
      <c r="EAQ16" s="275"/>
      <c r="EAR16" s="275"/>
      <c r="EAS16" s="275"/>
      <c r="EAT16" s="275"/>
      <c r="EAU16" s="275"/>
      <c r="EAV16" s="275"/>
      <c r="EAW16" s="275"/>
      <c r="EAX16" s="275"/>
      <c r="EAY16" s="275"/>
      <c r="EAZ16" s="275"/>
      <c r="EBA16" s="275"/>
      <c r="EBB16" s="275"/>
      <c r="EBC16" s="275"/>
      <c r="EBD16" s="275"/>
      <c r="EBE16" s="275"/>
      <c r="EBF16" s="275"/>
      <c r="EBG16" s="275"/>
      <c r="EBH16" s="275"/>
      <c r="EBI16" s="275"/>
      <c r="EBJ16" s="275"/>
      <c r="EBK16" s="275"/>
      <c r="EBL16" s="275"/>
      <c r="EBM16" s="275"/>
      <c r="EBN16" s="275"/>
      <c r="EBO16" s="275"/>
      <c r="EBP16" s="275"/>
      <c r="EBQ16" s="275"/>
      <c r="EBR16" s="275"/>
      <c r="EBS16" s="275"/>
      <c r="EBT16" s="275"/>
      <c r="EBU16" s="275"/>
      <c r="EBV16" s="275"/>
      <c r="EBW16" s="275"/>
      <c r="EBX16" s="275"/>
      <c r="EBY16" s="275"/>
      <c r="EBZ16" s="275"/>
      <c r="ECA16" s="275"/>
      <c r="ECB16" s="275"/>
      <c r="ECC16" s="275"/>
      <c r="ECD16" s="275"/>
      <c r="ECE16" s="275"/>
      <c r="ECF16" s="275"/>
      <c r="ECG16" s="275"/>
      <c r="ECH16" s="275"/>
      <c r="ECI16" s="275"/>
      <c r="ECJ16" s="275"/>
      <c r="ECK16" s="275"/>
      <c r="ECL16" s="275"/>
      <c r="ECM16" s="275"/>
      <c r="ECN16" s="275"/>
      <c r="ECO16" s="275"/>
      <c r="ECP16" s="275"/>
      <c r="ECQ16" s="275"/>
      <c r="ECR16" s="275"/>
      <c r="ECS16" s="275"/>
      <c r="ECT16" s="275"/>
      <c r="ECU16" s="275"/>
      <c r="ECV16" s="275"/>
      <c r="ECW16" s="275"/>
      <c r="ECX16" s="275"/>
      <c r="ECY16" s="275"/>
      <c r="ECZ16" s="275"/>
      <c r="EDA16" s="275"/>
      <c r="EDB16" s="275"/>
      <c r="EDC16" s="275"/>
      <c r="EDD16" s="275"/>
      <c r="EDE16" s="275"/>
      <c r="EDF16" s="275"/>
      <c r="EDG16" s="275"/>
      <c r="EDH16" s="275"/>
      <c r="EDI16" s="275"/>
      <c r="EDJ16" s="275"/>
      <c r="EDK16" s="275"/>
      <c r="EDL16" s="275"/>
      <c r="EDM16" s="275"/>
      <c r="EDN16" s="275"/>
      <c r="EDO16" s="275"/>
      <c r="EDP16" s="275"/>
      <c r="EDQ16" s="275"/>
      <c r="EDR16" s="275"/>
      <c r="EDS16" s="275"/>
      <c r="EDT16" s="275"/>
      <c r="EDU16" s="275"/>
      <c r="EDV16" s="275"/>
      <c r="EDW16" s="275"/>
      <c r="EDX16" s="275"/>
      <c r="EDY16" s="275"/>
      <c r="EDZ16" s="275"/>
      <c r="EEA16" s="275"/>
      <c r="EEB16" s="275"/>
      <c r="EEC16" s="275"/>
      <c r="EED16" s="275"/>
      <c r="EEE16" s="275"/>
      <c r="EEF16" s="275"/>
      <c r="EEG16" s="275"/>
      <c r="EEH16" s="275"/>
      <c r="EEI16" s="275"/>
      <c r="EEJ16" s="275"/>
      <c r="EEK16" s="275"/>
      <c r="EEL16" s="275"/>
      <c r="EEM16" s="275"/>
      <c r="EEN16" s="275"/>
      <c r="EEO16" s="275"/>
      <c r="EEP16" s="275"/>
      <c r="EEQ16" s="275"/>
      <c r="EER16" s="275"/>
      <c r="EES16" s="275"/>
      <c r="EET16" s="275"/>
      <c r="EEU16" s="275"/>
      <c r="EEV16" s="275"/>
      <c r="EEW16" s="275"/>
      <c r="EEX16" s="275"/>
      <c r="EEY16" s="275"/>
      <c r="EEZ16" s="275"/>
      <c r="EFA16" s="275"/>
      <c r="EFB16" s="275"/>
      <c r="EFC16" s="275"/>
      <c r="EFD16" s="275"/>
      <c r="EFE16" s="275"/>
      <c r="EFF16" s="275"/>
      <c r="EFG16" s="275"/>
      <c r="EFH16" s="275"/>
      <c r="EFI16" s="275"/>
      <c r="EFJ16" s="275"/>
      <c r="EFK16" s="275"/>
      <c r="EFL16" s="275"/>
      <c r="EFM16" s="275"/>
      <c r="EFN16" s="275"/>
      <c r="EFO16" s="275"/>
      <c r="EFP16" s="275"/>
      <c r="EFQ16" s="275"/>
      <c r="EFR16" s="275"/>
      <c r="EFS16" s="275"/>
      <c r="EFT16" s="275"/>
      <c r="EFU16" s="275"/>
      <c r="EFV16" s="275"/>
      <c r="EFW16" s="275"/>
      <c r="EFX16" s="275"/>
      <c r="EFY16" s="275"/>
      <c r="EFZ16" s="275"/>
      <c r="EGA16" s="275"/>
      <c r="EGB16" s="275"/>
      <c r="EGC16" s="275"/>
      <c r="EGD16" s="275"/>
      <c r="EGE16" s="275"/>
      <c r="EGF16" s="275"/>
      <c r="EGG16" s="275"/>
      <c r="EGH16" s="275"/>
      <c r="EGI16" s="275"/>
      <c r="EGJ16" s="275"/>
      <c r="EGK16" s="275"/>
      <c r="EGL16" s="275"/>
      <c r="EGM16" s="275"/>
      <c r="EGN16" s="275"/>
      <c r="EGO16" s="275"/>
      <c r="EGP16" s="275"/>
      <c r="EGQ16" s="275"/>
      <c r="EGR16" s="275"/>
      <c r="EGS16" s="275"/>
      <c r="EGT16" s="275"/>
      <c r="EGU16" s="275"/>
      <c r="EGV16" s="275"/>
      <c r="EGW16" s="275"/>
      <c r="EGX16" s="275"/>
      <c r="EGY16" s="275"/>
      <c r="EGZ16" s="275"/>
      <c r="EHA16" s="275"/>
      <c r="EHB16" s="275"/>
      <c r="EHC16" s="275"/>
      <c r="EHD16" s="275"/>
      <c r="EHE16" s="275"/>
      <c r="EHF16" s="275"/>
      <c r="EHG16" s="275"/>
      <c r="EHH16" s="275"/>
      <c r="EHI16" s="275"/>
      <c r="EHJ16" s="275"/>
      <c r="EHK16" s="275"/>
      <c r="EHL16" s="275"/>
      <c r="EHM16" s="275"/>
      <c r="EHN16" s="275"/>
      <c r="EHO16" s="275"/>
      <c r="EHP16" s="275"/>
      <c r="EHQ16" s="275"/>
      <c r="EHR16" s="275"/>
      <c r="EHS16" s="275"/>
      <c r="EHT16" s="275"/>
      <c r="EHU16" s="275"/>
      <c r="EHV16" s="275"/>
      <c r="EHW16" s="275"/>
      <c r="EHX16" s="275"/>
      <c r="EHY16" s="275"/>
      <c r="EHZ16" s="275"/>
      <c r="EIA16" s="275"/>
      <c r="EIB16" s="275"/>
      <c r="EIC16" s="275"/>
      <c r="EID16" s="275"/>
      <c r="EIE16" s="275"/>
      <c r="EIF16" s="275"/>
      <c r="EIG16" s="275"/>
      <c r="EIH16" s="275"/>
      <c r="EII16" s="275"/>
      <c r="EIJ16" s="275"/>
      <c r="EIK16" s="275"/>
      <c r="EIL16" s="275"/>
      <c r="EIM16" s="275"/>
      <c r="EIN16" s="275"/>
      <c r="EIO16" s="275"/>
      <c r="EIP16" s="275"/>
      <c r="EIQ16" s="275"/>
      <c r="EIR16" s="275"/>
      <c r="EIS16" s="275"/>
      <c r="EIT16" s="275"/>
      <c r="EIU16" s="275"/>
      <c r="EIV16" s="275"/>
      <c r="EIW16" s="275"/>
      <c r="EIX16" s="275"/>
      <c r="EIY16" s="275"/>
      <c r="EIZ16" s="275"/>
      <c r="EJA16" s="275"/>
      <c r="EJB16" s="275"/>
      <c r="EJC16" s="275"/>
      <c r="EJD16" s="275"/>
      <c r="EJE16" s="275"/>
      <c r="EJF16" s="275"/>
      <c r="EJG16" s="275"/>
      <c r="EJH16" s="275"/>
      <c r="EJI16" s="275"/>
      <c r="EJJ16" s="275"/>
      <c r="EJK16" s="275"/>
      <c r="EJL16" s="275"/>
      <c r="EJM16" s="275"/>
      <c r="EJN16" s="275"/>
      <c r="EJO16" s="275"/>
      <c r="EJP16" s="275"/>
      <c r="EJQ16" s="275"/>
      <c r="EJR16" s="275"/>
      <c r="EJS16" s="275"/>
      <c r="EJT16" s="275"/>
      <c r="EJU16" s="275"/>
      <c r="EJV16" s="275"/>
      <c r="EJW16" s="275"/>
      <c r="EJX16" s="275"/>
      <c r="EJY16" s="275"/>
      <c r="EJZ16" s="275"/>
      <c r="EKA16" s="275"/>
      <c r="EKB16" s="275"/>
      <c r="EKC16" s="275"/>
      <c r="EKD16" s="275"/>
      <c r="EKE16" s="275"/>
      <c r="EKF16" s="275"/>
      <c r="EKG16" s="275"/>
      <c r="EKH16" s="275"/>
      <c r="EKI16" s="275"/>
      <c r="EKJ16" s="275"/>
      <c r="EKK16" s="275"/>
      <c r="EKL16" s="275"/>
      <c r="EKM16" s="275"/>
      <c r="EKN16" s="275"/>
      <c r="EKO16" s="275"/>
      <c r="EKP16" s="275"/>
      <c r="EKQ16" s="275"/>
      <c r="EKR16" s="275"/>
      <c r="EKS16" s="275"/>
      <c r="EKT16" s="275"/>
      <c r="EKU16" s="275"/>
      <c r="EKV16" s="275"/>
      <c r="EKW16" s="275"/>
      <c r="EKX16" s="275"/>
      <c r="EKY16" s="275"/>
      <c r="EKZ16" s="275"/>
      <c r="ELA16" s="275"/>
      <c r="ELB16" s="275"/>
      <c r="ELC16" s="275"/>
      <c r="ELD16" s="275"/>
      <c r="ELE16" s="275"/>
      <c r="ELF16" s="275"/>
      <c r="ELG16" s="275"/>
      <c r="ELH16" s="275"/>
      <c r="ELI16" s="275"/>
      <c r="ELJ16" s="275"/>
      <c r="ELK16" s="275"/>
      <c r="ELL16" s="275"/>
      <c r="ELM16" s="275"/>
      <c r="ELN16" s="275"/>
      <c r="ELO16" s="275"/>
      <c r="ELP16" s="275"/>
      <c r="ELQ16" s="275"/>
      <c r="ELR16" s="275"/>
      <c r="ELS16" s="275"/>
      <c r="ELT16" s="275"/>
      <c r="ELU16" s="275"/>
      <c r="ELV16" s="275"/>
      <c r="ELW16" s="275"/>
      <c r="ELX16" s="275"/>
      <c r="ELY16" s="275"/>
      <c r="ELZ16" s="275"/>
      <c r="EMA16" s="275"/>
      <c r="EMB16" s="275"/>
      <c r="EMC16" s="275"/>
      <c r="EMD16" s="275"/>
      <c r="EME16" s="275"/>
      <c r="EMF16" s="275"/>
      <c r="EMG16" s="275"/>
      <c r="EMH16" s="275"/>
      <c r="EMI16" s="275"/>
      <c r="EMJ16" s="275"/>
      <c r="EMK16" s="275"/>
      <c r="EML16" s="275"/>
      <c r="EMM16" s="275"/>
      <c r="EMN16" s="275"/>
      <c r="EMO16" s="275"/>
      <c r="EMP16" s="275"/>
      <c r="EMQ16" s="275"/>
      <c r="EMR16" s="275"/>
      <c r="EMS16" s="275"/>
      <c r="EMT16" s="275"/>
      <c r="EMU16" s="275"/>
      <c r="EMV16" s="275"/>
      <c r="EMW16" s="275"/>
      <c r="EMX16" s="275"/>
      <c r="EMY16" s="275"/>
      <c r="EMZ16" s="275"/>
      <c r="ENA16" s="275"/>
      <c r="ENB16" s="275"/>
      <c r="ENC16" s="275"/>
      <c r="END16" s="275"/>
      <c r="ENE16" s="275"/>
      <c r="ENF16" s="275"/>
      <c r="ENG16" s="275"/>
      <c r="ENH16" s="275"/>
      <c r="ENI16" s="275"/>
      <c r="ENJ16" s="275"/>
      <c r="ENK16" s="275"/>
      <c r="ENL16" s="275"/>
      <c r="ENM16" s="275"/>
      <c r="ENN16" s="275"/>
      <c r="ENO16" s="275"/>
      <c r="ENP16" s="275"/>
      <c r="ENQ16" s="275"/>
      <c r="ENR16" s="275"/>
      <c r="ENS16" s="275"/>
      <c r="ENT16" s="275"/>
      <c r="ENU16" s="275"/>
      <c r="ENV16" s="275"/>
      <c r="ENW16" s="275"/>
      <c r="ENX16" s="275"/>
      <c r="ENY16" s="275"/>
      <c r="ENZ16" s="275"/>
      <c r="EOA16" s="275"/>
      <c r="EOB16" s="275"/>
      <c r="EOC16" s="275"/>
      <c r="EOD16" s="275"/>
      <c r="EOE16" s="275"/>
      <c r="EOF16" s="275"/>
      <c r="EOG16" s="275"/>
      <c r="EOH16" s="275"/>
      <c r="EOI16" s="275"/>
      <c r="EOJ16" s="275"/>
      <c r="EOK16" s="275"/>
      <c r="EOL16" s="275"/>
      <c r="EOM16" s="275"/>
      <c r="EON16" s="275"/>
      <c r="EOO16" s="275"/>
      <c r="EOP16" s="275"/>
      <c r="EOQ16" s="275"/>
      <c r="EOR16" s="275"/>
      <c r="EOS16" s="275"/>
      <c r="EOT16" s="275"/>
      <c r="EOU16" s="275"/>
      <c r="EOV16" s="275"/>
      <c r="EOW16" s="275"/>
      <c r="EOX16" s="275"/>
      <c r="EOY16" s="275"/>
      <c r="EOZ16" s="275"/>
      <c r="EPA16" s="275"/>
      <c r="EPB16" s="275"/>
      <c r="EPC16" s="275"/>
      <c r="EPD16" s="275"/>
      <c r="EPE16" s="275"/>
      <c r="EPF16" s="275"/>
      <c r="EPG16" s="275"/>
      <c r="EPH16" s="275"/>
      <c r="EPI16" s="275"/>
      <c r="EPJ16" s="275"/>
      <c r="EPK16" s="275"/>
      <c r="EPL16" s="275"/>
      <c r="EPM16" s="275"/>
      <c r="EPN16" s="275"/>
      <c r="EPO16" s="275"/>
      <c r="EPP16" s="275"/>
      <c r="EPQ16" s="275"/>
      <c r="EPR16" s="275"/>
      <c r="EPS16" s="275"/>
      <c r="EPT16" s="275"/>
      <c r="EPU16" s="275"/>
      <c r="EPV16" s="275"/>
      <c r="EPW16" s="275"/>
      <c r="EPX16" s="275"/>
      <c r="EPY16" s="275"/>
      <c r="EPZ16" s="275"/>
      <c r="EQA16" s="275"/>
      <c r="EQB16" s="275"/>
      <c r="EQC16" s="275"/>
      <c r="EQD16" s="275"/>
      <c r="EQE16" s="275"/>
      <c r="EQF16" s="275"/>
      <c r="EQG16" s="275"/>
      <c r="EQH16" s="275"/>
      <c r="EQI16" s="275"/>
      <c r="EQJ16" s="275"/>
      <c r="EQK16" s="275"/>
      <c r="EQL16" s="275"/>
      <c r="EQM16" s="275"/>
      <c r="EQN16" s="275"/>
      <c r="EQO16" s="275"/>
      <c r="EQP16" s="275"/>
      <c r="EQQ16" s="275"/>
      <c r="EQR16" s="275"/>
      <c r="EQS16" s="275"/>
      <c r="EQT16" s="275"/>
      <c r="EQU16" s="275"/>
      <c r="EQV16" s="275"/>
      <c r="EQW16" s="275"/>
      <c r="EQX16" s="275"/>
      <c r="EQY16" s="275"/>
      <c r="EQZ16" s="275"/>
      <c r="ERA16" s="275"/>
      <c r="ERB16" s="275"/>
      <c r="ERC16" s="275"/>
      <c r="ERD16" s="275"/>
      <c r="ERE16" s="275"/>
      <c r="ERF16" s="275"/>
      <c r="ERG16" s="275"/>
      <c r="ERH16" s="275"/>
      <c r="ERI16" s="275"/>
      <c r="ERJ16" s="275"/>
      <c r="ERK16" s="275"/>
      <c r="ERL16" s="275"/>
      <c r="ERM16" s="275"/>
      <c r="ERN16" s="275"/>
      <c r="ERO16" s="275"/>
      <c r="ERP16" s="275"/>
      <c r="ERQ16" s="275"/>
      <c r="ERR16" s="275"/>
      <c r="ERS16" s="275"/>
      <c r="ERT16" s="275"/>
      <c r="ERU16" s="275"/>
      <c r="ERV16" s="275"/>
      <c r="ERW16" s="275"/>
      <c r="ERX16" s="275"/>
      <c r="ERY16" s="275"/>
      <c r="ERZ16" s="275"/>
      <c r="ESA16" s="275"/>
      <c r="ESB16" s="275"/>
      <c r="ESC16" s="275"/>
      <c r="ESD16" s="275"/>
      <c r="ESE16" s="275"/>
      <c r="ESF16" s="275"/>
      <c r="ESG16" s="275"/>
      <c r="ESH16" s="275"/>
      <c r="ESI16" s="275"/>
      <c r="ESJ16" s="275"/>
      <c r="ESK16" s="275"/>
      <c r="ESL16" s="275"/>
      <c r="ESM16" s="275"/>
      <c r="ESN16" s="275"/>
      <c r="ESO16" s="275"/>
      <c r="ESP16" s="275"/>
      <c r="ESQ16" s="275"/>
      <c r="ESR16" s="275"/>
      <c r="ESS16" s="275"/>
      <c r="EST16" s="275"/>
      <c r="ESU16" s="275"/>
      <c r="ESV16" s="275"/>
      <c r="ESW16" s="275"/>
      <c r="ESX16" s="275"/>
      <c r="ESY16" s="275"/>
      <c r="ESZ16" s="275"/>
      <c r="ETA16" s="275"/>
      <c r="ETB16" s="275"/>
      <c r="ETC16" s="275"/>
      <c r="ETD16" s="275"/>
      <c r="ETE16" s="275"/>
      <c r="ETF16" s="275"/>
      <c r="ETG16" s="275"/>
      <c r="ETH16" s="275"/>
      <c r="ETI16" s="275"/>
      <c r="ETJ16" s="275"/>
      <c r="ETK16" s="275"/>
      <c r="ETL16" s="275"/>
      <c r="ETM16" s="275"/>
      <c r="ETN16" s="275"/>
      <c r="ETO16" s="275"/>
      <c r="ETP16" s="275"/>
      <c r="ETQ16" s="275"/>
      <c r="ETR16" s="275"/>
      <c r="ETS16" s="275"/>
      <c r="ETT16" s="275"/>
      <c r="ETU16" s="275"/>
      <c r="ETV16" s="275"/>
      <c r="ETW16" s="275"/>
      <c r="ETX16" s="275"/>
      <c r="ETY16" s="275"/>
      <c r="ETZ16" s="275"/>
      <c r="EUA16" s="275"/>
      <c r="EUB16" s="275"/>
      <c r="EUC16" s="275"/>
      <c r="EUD16" s="275"/>
      <c r="EUE16" s="275"/>
      <c r="EUF16" s="275"/>
      <c r="EUG16" s="275"/>
      <c r="EUH16" s="275"/>
      <c r="EUI16" s="275"/>
      <c r="EUJ16" s="275"/>
      <c r="EUK16" s="275"/>
      <c r="EUL16" s="275"/>
      <c r="EUM16" s="275"/>
      <c r="EUN16" s="275"/>
      <c r="EUO16" s="275"/>
      <c r="EUP16" s="275"/>
      <c r="EUQ16" s="275"/>
      <c r="EUR16" s="275"/>
      <c r="EUS16" s="275"/>
      <c r="EUT16" s="275"/>
      <c r="EUU16" s="275"/>
      <c r="EUV16" s="275"/>
      <c r="EUW16" s="275"/>
      <c r="EUX16" s="275"/>
      <c r="EUY16" s="275"/>
      <c r="EUZ16" s="275"/>
      <c r="EVA16" s="275"/>
      <c r="EVB16" s="275"/>
      <c r="EVC16" s="275"/>
      <c r="EVD16" s="275"/>
      <c r="EVE16" s="275"/>
      <c r="EVF16" s="275"/>
      <c r="EVG16" s="275"/>
      <c r="EVH16" s="275"/>
      <c r="EVI16" s="275"/>
      <c r="EVJ16" s="275"/>
      <c r="EVK16" s="275"/>
      <c r="EVL16" s="275"/>
      <c r="EVM16" s="275"/>
      <c r="EVN16" s="275"/>
      <c r="EVO16" s="275"/>
      <c r="EVP16" s="275"/>
      <c r="EVQ16" s="275"/>
      <c r="EVR16" s="275"/>
      <c r="EVS16" s="275"/>
      <c r="EVT16" s="275"/>
      <c r="EVU16" s="275"/>
      <c r="EVV16" s="275"/>
      <c r="EVW16" s="275"/>
      <c r="EVX16" s="275"/>
      <c r="EVY16" s="275"/>
      <c r="EVZ16" s="275"/>
      <c r="EWA16" s="275"/>
      <c r="EWB16" s="275"/>
      <c r="EWC16" s="275"/>
      <c r="EWD16" s="275"/>
      <c r="EWE16" s="275"/>
      <c r="EWF16" s="275"/>
      <c r="EWG16" s="275"/>
      <c r="EWH16" s="275"/>
      <c r="EWI16" s="275"/>
      <c r="EWJ16" s="275"/>
      <c r="EWK16" s="275"/>
      <c r="EWL16" s="275"/>
      <c r="EWM16" s="275"/>
      <c r="EWN16" s="275"/>
      <c r="EWO16" s="275"/>
      <c r="EWP16" s="275"/>
      <c r="EWQ16" s="275"/>
      <c r="EWR16" s="275"/>
      <c r="EWS16" s="275"/>
      <c r="EWT16" s="275"/>
      <c r="EWU16" s="275"/>
      <c r="EWV16" s="275"/>
      <c r="EWW16" s="275"/>
      <c r="EWX16" s="275"/>
      <c r="EWY16" s="275"/>
      <c r="EWZ16" s="275"/>
      <c r="EXA16" s="275"/>
      <c r="EXB16" s="275"/>
      <c r="EXC16" s="275"/>
      <c r="EXD16" s="275"/>
      <c r="EXE16" s="275"/>
      <c r="EXF16" s="275"/>
      <c r="EXG16" s="275"/>
      <c r="EXH16" s="275"/>
      <c r="EXI16" s="275"/>
      <c r="EXJ16" s="275"/>
      <c r="EXK16" s="275"/>
      <c r="EXL16" s="275"/>
      <c r="EXM16" s="275"/>
      <c r="EXN16" s="275"/>
      <c r="EXO16" s="275"/>
      <c r="EXP16" s="275"/>
      <c r="EXQ16" s="275"/>
      <c r="EXR16" s="275"/>
      <c r="EXS16" s="275"/>
      <c r="EXT16" s="275"/>
      <c r="EXU16" s="275"/>
      <c r="EXV16" s="275"/>
      <c r="EXW16" s="275"/>
      <c r="EXX16" s="275"/>
      <c r="EXY16" s="275"/>
      <c r="EXZ16" s="275"/>
      <c r="EYA16" s="275"/>
      <c r="EYB16" s="275"/>
      <c r="EYC16" s="275"/>
      <c r="EYD16" s="275"/>
      <c r="EYE16" s="275"/>
      <c r="EYF16" s="275"/>
      <c r="EYG16" s="275"/>
      <c r="EYH16" s="275"/>
      <c r="EYI16" s="275"/>
      <c r="EYJ16" s="275"/>
      <c r="EYK16" s="275"/>
      <c r="EYL16" s="275"/>
      <c r="EYM16" s="275"/>
      <c r="EYN16" s="275"/>
      <c r="EYO16" s="275"/>
      <c r="EYP16" s="275"/>
      <c r="EYQ16" s="275"/>
      <c r="EYR16" s="275"/>
      <c r="EYS16" s="275"/>
      <c r="EYT16" s="275"/>
      <c r="EYU16" s="275"/>
      <c r="EYV16" s="275"/>
      <c r="EYW16" s="275"/>
      <c r="EYX16" s="275"/>
      <c r="EYY16" s="275"/>
      <c r="EYZ16" s="275"/>
      <c r="EZA16" s="275"/>
      <c r="EZB16" s="275"/>
      <c r="EZC16" s="275"/>
      <c r="EZD16" s="275"/>
      <c r="EZE16" s="275"/>
      <c r="EZF16" s="275"/>
      <c r="EZG16" s="275"/>
      <c r="EZH16" s="275"/>
      <c r="EZI16" s="275"/>
      <c r="EZJ16" s="275"/>
      <c r="EZK16" s="275"/>
      <c r="EZL16" s="275"/>
      <c r="EZM16" s="275"/>
      <c r="EZN16" s="275"/>
      <c r="EZO16" s="275"/>
      <c r="EZP16" s="275"/>
      <c r="EZQ16" s="275"/>
      <c r="EZR16" s="275"/>
      <c r="EZS16" s="275"/>
      <c r="EZT16" s="275"/>
      <c r="EZU16" s="275"/>
      <c r="EZV16" s="275"/>
      <c r="EZW16" s="275"/>
      <c r="EZX16" s="275"/>
      <c r="EZY16" s="275"/>
      <c r="EZZ16" s="275"/>
      <c r="FAA16" s="275"/>
      <c r="FAB16" s="275"/>
      <c r="FAC16" s="275"/>
      <c r="FAD16" s="275"/>
      <c r="FAE16" s="275"/>
      <c r="FAF16" s="275"/>
      <c r="FAG16" s="275"/>
      <c r="FAH16" s="275"/>
      <c r="FAI16" s="275"/>
      <c r="FAJ16" s="275"/>
      <c r="FAK16" s="275"/>
      <c r="FAL16" s="275"/>
      <c r="FAM16" s="275"/>
      <c r="FAN16" s="275"/>
      <c r="FAO16" s="275"/>
      <c r="FAP16" s="275"/>
      <c r="FAQ16" s="275"/>
      <c r="FAR16" s="275"/>
      <c r="FAS16" s="275"/>
      <c r="FAT16" s="275"/>
      <c r="FAU16" s="275"/>
      <c r="FAV16" s="275"/>
      <c r="FAW16" s="275"/>
      <c r="FAX16" s="275"/>
      <c r="FAY16" s="275"/>
      <c r="FAZ16" s="275"/>
      <c r="FBA16" s="275"/>
      <c r="FBB16" s="275"/>
      <c r="FBC16" s="275"/>
      <c r="FBD16" s="275"/>
      <c r="FBE16" s="275"/>
      <c r="FBF16" s="275"/>
      <c r="FBG16" s="275"/>
      <c r="FBH16" s="275"/>
      <c r="FBI16" s="275"/>
      <c r="FBJ16" s="275"/>
      <c r="FBK16" s="275"/>
      <c r="FBL16" s="275"/>
      <c r="FBM16" s="275"/>
      <c r="FBN16" s="275"/>
      <c r="FBO16" s="275"/>
      <c r="FBP16" s="275"/>
      <c r="FBQ16" s="275"/>
      <c r="FBR16" s="275"/>
      <c r="FBS16" s="275"/>
      <c r="FBT16" s="275"/>
      <c r="FBU16" s="275"/>
      <c r="FBV16" s="275"/>
      <c r="FBW16" s="275"/>
      <c r="FBX16" s="275"/>
      <c r="FBY16" s="275"/>
      <c r="FBZ16" s="275"/>
      <c r="FCA16" s="275"/>
      <c r="FCB16" s="275"/>
      <c r="FCC16" s="275"/>
      <c r="FCD16" s="275"/>
      <c r="FCE16" s="275"/>
      <c r="FCF16" s="275"/>
      <c r="FCG16" s="275"/>
      <c r="FCH16" s="275"/>
      <c r="FCI16" s="275"/>
      <c r="FCJ16" s="275"/>
      <c r="FCK16" s="275"/>
      <c r="FCL16" s="275"/>
      <c r="FCM16" s="275"/>
      <c r="FCN16" s="275"/>
      <c r="FCO16" s="275"/>
      <c r="FCP16" s="275"/>
      <c r="FCQ16" s="275"/>
      <c r="FCR16" s="275"/>
      <c r="FCS16" s="275"/>
      <c r="FCT16" s="275"/>
      <c r="FCU16" s="275"/>
      <c r="FCV16" s="275"/>
      <c r="FCW16" s="275"/>
      <c r="FCX16" s="275"/>
      <c r="FCY16" s="275"/>
      <c r="FCZ16" s="275"/>
      <c r="FDA16" s="275"/>
      <c r="FDB16" s="275"/>
      <c r="FDC16" s="275"/>
      <c r="FDD16" s="275"/>
      <c r="FDE16" s="275"/>
      <c r="FDF16" s="275"/>
      <c r="FDG16" s="275"/>
      <c r="FDH16" s="275"/>
      <c r="FDI16" s="275"/>
      <c r="FDJ16" s="275"/>
      <c r="FDK16" s="275"/>
      <c r="FDL16" s="275"/>
      <c r="FDM16" s="275"/>
      <c r="FDN16" s="275"/>
      <c r="FDO16" s="275"/>
      <c r="FDP16" s="275"/>
      <c r="FDQ16" s="275"/>
      <c r="FDR16" s="275"/>
      <c r="FDS16" s="275"/>
      <c r="FDT16" s="275"/>
      <c r="FDU16" s="275"/>
      <c r="FDV16" s="275"/>
      <c r="FDW16" s="275"/>
      <c r="FDX16" s="275"/>
      <c r="FDY16" s="275"/>
      <c r="FDZ16" s="275"/>
      <c r="FEA16" s="275"/>
      <c r="FEB16" s="275"/>
      <c r="FEC16" s="275"/>
      <c r="FED16" s="275"/>
      <c r="FEE16" s="275"/>
      <c r="FEF16" s="275"/>
      <c r="FEG16" s="275"/>
      <c r="FEH16" s="275"/>
      <c r="FEI16" s="275"/>
      <c r="FEJ16" s="275"/>
      <c r="FEK16" s="275"/>
      <c r="FEL16" s="275"/>
      <c r="FEM16" s="275"/>
      <c r="FEN16" s="275"/>
      <c r="FEO16" s="275"/>
      <c r="FEP16" s="275"/>
      <c r="FEQ16" s="275"/>
      <c r="FER16" s="275"/>
      <c r="FES16" s="275"/>
      <c r="FET16" s="275"/>
      <c r="FEU16" s="275"/>
      <c r="FEV16" s="275"/>
      <c r="FEW16" s="275"/>
      <c r="FEX16" s="275"/>
      <c r="FEY16" s="275"/>
      <c r="FEZ16" s="275"/>
      <c r="FFA16" s="275"/>
      <c r="FFB16" s="275"/>
      <c r="FFC16" s="275"/>
      <c r="FFD16" s="275"/>
      <c r="FFE16" s="275"/>
      <c r="FFF16" s="275"/>
      <c r="FFG16" s="275"/>
      <c r="FFH16" s="275"/>
      <c r="FFI16" s="275"/>
      <c r="FFJ16" s="275"/>
      <c r="FFK16" s="275"/>
      <c r="FFL16" s="275"/>
      <c r="FFM16" s="275"/>
      <c r="FFN16" s="275"/>
      <c r="FFO16" s="275"/>
      <c r="FFP16" s="275"/>
      <c r="FFQ16" s="275"/>
      <c r="FFR16" s="275"/>
      <c r="FFS16" s="275"/>
      <c r="FFT16" s="275"/>
      <c r="FFU16" s="275"/>
      <c r="FFV16" s="275"/>
      <c r="FFW16" s="275"/>
      <c r="FFX16" s="275"/>
      <c r="FFY16" s="275"/>
      <c r="FFZ16" s="275"/>
      <c r="FGA16" s="275"/>
      <c r="FGB16" s="275"/>
      <c r="FGC16" s="275"/>
      <c r="FGD16" s="275"/>
      <c r="FGE16" s="275"/>
      <c r="FGF16" s="275"/>
      <c r="FGG16" s="275"/>
      <c r="FGH16" s="275"/>
      <c r="FGI16" s="275"/>
      <c r="FGJ16" s="275"/>
      <c r="FGK16" s="275"/>
      <c r="FGL16" s="275"/>
      <c r="FGM16" s="275"/>
      <c r="FGN16" s="275"/>
      <c r="FGO16" s="275"/>
      <c r="FGP16" s="275"/>
      <c r="FGQ16" s="275"/>
      <c r="FGR16" s="275"/>
      <c r="FGS16" s="275"/>
      <c r="FGT16" s="275"/>
      <c r="FGU16" s="275"/>
      <c r="FGV16" s="275"/>
      <c r="FGW16" s="275"/>
      <c r="FGX16" s="275"/>
      <c r="FGY16" s="275"/>
      <c r="FGZ16" s="275"/>
      <c r="FHA16" s="275"/>
      <c r="FHB16" s="275"/>
      <c r="FHC16" s="275"/>
      <c r="FHD16" s="275"/>
      <c r="FHE16" s="275"/>
      <c r="FHF16" s="275"/>
      <c r="FHG16" s="275"/>
      <c r="FHH16" s="275"/>
      <c r="FHI16" s="275"/>
      <c r="FHJ16" s="275"/>
      <c r="FHK16" s="275"/>
      <c r="FHL16" s="275"/>
      <c r="FHM16" s="275"/>
      <c r="FHN16" s="275"/>
      <c r="FHO16" s="275"/>
      <c r="FHP16" s="275"/>
      <c r="FHQ16" s="275"/>
      <c r="FHR16" s="275"/>
      <c r="FHS16" s="275"/>
      <c r="FHT16" s="275"/>
      <c r="FHU16" s="275"/>
      <c r="FHV16" s="275"/>
      <c r="FHW16" s="275"/>
      <c r="FHX16" s="275"/>
      <c r="FHY16" s="275"/>
      <c r="FHZ16" s="275"/>
      <c r="FIA16" s="275"/>
      <c r="FIB16" s="275"/>
      <c r="FIC16" s="275"/>
      <c r="FID16" s="275"/>
      <c r="FIE16" s="275"/>
      <c r="FIF16" s="275"/>
      <c r="FIG16" s="275"/>
      <c r="FIH16" s="275"/>
      <c r="FII16" s="275"/>
      <c r="FIJ16" s="275"/>
      <c r="FIK16" s="275"/>
      <c r="FIL16" s="275"/>
      <c r="FIM16" s="275"/>
      <c r="FIN16" s="275"/>
      <c r="FIO16" s="275"/>
      <c r="FIP16" s="275"/>
      <c r="FIQ16" s="275"/>
      <c r="FIR16" s="275"/>
      <c r="FIS16" s="275"/>
      <c r="FIT16" s="275"/>
      <c r="FIU16" s="275"/>
      <c r="FIV16" s="275"/>
      <c r="FIW16" s="275"/>
      <c r="FIX16" s="275"/>
      <c r="FIY16" s="275"/>
      <c r="FIZ16" s="275"/>
      <c r="FJA16" s="275"/>
      <c r="FJB16" s="275"/>
      <c r="FJC16" s="275"/>
      <c r="FJD16" s="275"/>
      <c r="FJE16" s="275"/>
      <c r="FJF16" s="275"/>
      <c r="FJG16" s="275"/>
      <c r="FJH16" s="275"/>
      <c r="FJI16" s="275"/>
      <c r="FJJ16" s="275"/>
      <c r="FJK16" s="275"/>
      <c r="FJL16" s="275"/>
      <c r="FJM16" s="275"/>
      <c r="FJN16" s="275"/>
      <c r="FJO16" s="275"/>
      <c r="FJP16" s="275"/>
      <c r="FJQ16" s="275"/>
      <c r="FJR16" s="275"/>
      <c r="FJS16" s="275"/>
      <c r="FJT16" s="275"/>
      <c r="FJU16" s="275"/>
      <c r="FJV16" s="275"/>
      <c r="FJW16" s="275"/>
      <c r="FJX16" s="275"/>
      <c r="FJY16" s="275"/>
      <c r="FJZ16" s="275"/>
      <c r="FKA16" s="275"/>
      <c r="FKB16" s="275"/>
      <c r="FKC16" s="275"/>
      <c r="FKD16" s="275"/>
      <c r="FKE16" s="275"/>
      <c r="FKF16" s="275"/>
      <c r="FKG16" s="275"/>
      <c r="FKH16" s="275"/>
      <c r="FKI16" s="275"/>
      <c r="FKJ16" s="275"/>
      <c r="FKK16" s="275"/>
      <c r="FKL16" s="275"/>
      <c r="FKM16" s="275"/>
      <c r="FKN16" s="275"/>
      <c r="FKO16" s="275"/>
      <c r="FKP16" s="275"/>
      <c r="FKQ16" s="275"/>
      <c r="FKR16" s="275"/>
      <c r="FKS16" s="275"/>
      <c r="FKT16" s="275"/>
      <c r="FKU16" s="275"/>
      <c r="FKV16" s="275"/>
      <c r="FKW16" s="275"/>
      <c r="FKX16" s="275"/>
      <c r="FKY16" s="275"/>
      <c r="FKZ16" s="275"/>
      <c r="FLA16" s="275"/>
      <c r="FLB16" s="275"/>
      <c r="FLC16" s="275"/>
      <c r="FLD16" s="275"/>
      <c r="FLE16" s="275"/>
      <c r="FLF16" s="275"/>
      <c r="FLG16" s="275"/>
      <c r="FLH16" s="275"/>
      <c r="FLI16" s="275"/>
      <c r="FLJ16" s="275"/>
      <c r="FLK16" s="275"/>
      <c r="FLL16" s="275"/>
      <c r="FLM16" s="275"/>
      <c r="FLN16" s="275"/>
      <c r="FLO16" s="275"/>
      <c r="FLP16" s="275"/>
      <c r="FLQ16" s="275"/>
      <c r="FLR16" s="275"/>
      <c r="FLS16" s="275"/>
      <c r="FLT16" s="275"/>
      <c r="FLU16" s="275"/>
      <c r="FLV16" s="275"/>
      <c r="FLW16" s="275"/>
      <c r="FLX16" s="275"/>
      <c r="FLY16" s="275"/>
      <c r="FLZ16" s="275"/>
      <c r="FMA16" s="275"/>
      <c r="FMB16" s="275"/>
      <c r="FMC16" s="275"/>
      <c r="FMD16" s="275"/>
      <c r="FME16" s="275"/>
      <c r="FMF16" s="275"/>
      <c r="FMG16" s="275"/>
      <c r="FMH16" s="275"/>
      <c r="FMI16" s="275"/>
      <c r="FMJ16" s="275"/>
      <c r="FMK16" s="275"/>
      <c r="FML16" s="275"/>
      <c r="FMM16" s="275"/>
      <c r="FMN16" s="275"/>
      <c r="FMO16" s="275"/>
      <c r="FMP16" s="275"/>
      <c r="FMQ16" s="275"/>
      <c r="FMR16" s="275"/>
      <c r="FMS16" s="275"/>
      <c r="FMT16" s="275"/>
      <c r="FMU16" s="275"/>
      <c r="FMV16" s="275"/>
      <c r="FMW16" s="275"/>
      <c r="FMX16" s="275"/>
      <c r="FMY16" s="275"/>
      <c r="FMZ16" s="275"/>
      <c r="FNA16" s="275"/>
      <c r="FNB16" s="275"/>
      <c r="FNC16" s="275"/>
      <c r="FND16" s="275"/>
      <c r="FNE16" s="275"/>
      <c r="FNF16" s="275"/>
      <c r="FNG16" s="275"/>
      <c r="FNH16" s="275"/>
      <c r="FNI16" s="275"/>
      <c r="FNJ16" s="275"/>
      <c r="FNK16" s="275"/>
      <c r="FNL16" s="275"/>
      <c r="FNM16" s="275"/>
      <c r="FNN16" s="275"/>
      <c r="FNO16" s="275"/>
      <c r="FNP16" s="275"/>
      <c r="FNQ16" s="275"/>
      <c r="FNR16" s="275"/>
      <c r="FNS16" s="275"/>
      <c r="FNT16" s="275"/>
      <c r="FNU16" s="275"/>
      <c r="FNV16" s="275"/>
      <c r="FNW16" s="275"/>
      <c r="FNX16" s="275"/>
      <c r="FNY16" s="275"/>
      <c r="FNZ16" s="275"/>
      <c r="FOA16" s="275"/>
      <c r="FOB16" s="275"/>
      <c r="FOC16" s="275"/>
      <c r="FOD16" s="275"/>
      <c r="FOE16" s="275"/>
      <c r="FOF16" s="275"/>
      <c r="FOG16" s="275"/>
      <c r="FOH16" s="275"/>
      <c r="FOI16" s="275"/>
      <c r="FOJ16" s="275"/>
      <c r="FOK16" s="275"/>
      <c r="FOL16" s="275"/>
      <c r="FOM16" s="275"/>
      <c r="FON16" s="275"/>
      <c r="FOO16" s="275"/>
      <c r="FOP16" s="275"/>
      <c r="FOQ16" s="275"/>
      <c r="FOR16" s="275"/>
      <c r="FOS16" s="275"/>
      <c r="FOT16" s="275"/>
      <c r="FOU16" s="275"/>
      <c r="FOV16" s="275"/>
      <c r="FOW16" s="275"/>
      <c r="FOX16" s="275"/>
      <c r="FOY16" s="275"/>
      <c r="FOZ16" s="275"/>
      <c r="FPA16" s="275"/>
      <c r="FPB16" s="275"/>
      <c r="FPC16" s="275"/>
      <c r="FPD16" s="275"/>
      <c r="FPE16" s="275"/>
      <c r="FPF16" s="275"/>
      <c r="FPG16" s="275"/>
      <c r="FPH16" s="275"/>
      <c r="FPI16" s="275"/>
      <c r="FPJ16" s="275"/>
      <c r="FPK16" s="275"/>
      <c r="FPL16" s="275"/>
      <c r="FPM16" s="275"/>
      <c r="FPN16" s="275"/>
      <c r="FPO16" s="275"/>
      <c r="FPP16" s="275"/>
      <c r="FPQ16" s="275"/>
      <c r="FPR16" s="275"/>
      <c r="FPS16" s="275"/>
      <c r="FPT16" s="275"/>
      <c r="FPU16" s="275"/>
      <c r="FPV16" s="275"/>
      <c r="FPW16" s="275"/>
      <c r="FPX16" s="275"/>
      <c r="FPY16" s="275"/>
      <c r="FPZ16" s="275"/>
      <c r="FQA16" s="275"/>
      <c r="FQB16" s="275"/>
      <c r="FQC16" s="275"/>
      <c r="FQD16" s="275"/>
      <c r="FQE16" s="275"/>
      <c r="FQF16" s="275"/>
      <c r="FQG16" s="275"/>
      <c r="FQH16" s="275"/>
      <c r="FQI16" s="275"/>
      <c r="FQJ16" s="275"/>
      <c r="FQK16" s="275"/>
      <c r="FQL16" s="275"/>
      <c r="FQM16" s="275"/>
      <c r="FQN16" s="275"/>
      <c r="FQO16" s="275"/>
      <c r="FQP16" s="275"/>
      <c r="FQQ16" s="275"/>
      <c r="FQR16" s="275"/>
      <c r="FQS16" s="275"/>
      <c r="FQT16" s="275"/>
      <c r="FQU16" s="275"/>
      <c r="FQV16" s="275"/>
      <c r="FQW16" s="275"/>
      <c r="FQX16" s="275"/>
      <c r="FQY16" s="275"/>
      <c r="FQZ16" s="275"/>
      <c r="FRA16" s="275"/>
      <c r="FRB16" s="275"/>
      <c r="FRC16" s="275"/>
      <c r="FRD16" s="275"/>
      <c r="FRE16" s="275"/>
      <c r="FRF16" s="275"/>
      <c r="FRG16" s="275"/>
      <c r="FRH16" s="275"/>
      <c r="FRI16" s="275"/>
      <c r="FRJ16" s="275"/>
      <c r="FRK16" s="275"/>
      <c r="FRL16" s="275"/>
      <c r="FRM16" s="275"/>
      <c r="FRN16" s="275"/>
      <c r="FRO16" s="275"/>
      <c r="FRP16" s="275"/>
      <c r="FRQ16" s="275"/>
      <c r="FRR16" s="275"/>
      <c r="FRS16" s="275"/>
      <c r="FRT16" s="275"/>
      <c r="FRU16" s="275"/>
      <c r="FRV16" s="275"/>
      <c r="FRW16" s="275"/>
      <c r="FRX16" s="275"/>
      <c r="FRY16" s="275"/>
      <c r="FRZ16" s="275"/>
      <c r="FSA16" s="275"/>
      <c r="FSB16" s="275"/>
      <c r="FSC16" s="275"/>
      <c r="FSD16" s="275"/>
      <c r="FSE16" s="275"/>
      <c r="FSF16" s="275"/>
      <c r="FSG16" s="275"/>
      <c r="FSH16" s="275"/>
      <c r="FSI16" s="275"/>
      <c r="FSJ16" s="275"/>
      <c r="FSK16" s="275"/>
      <c r="FSL16" s="275"/>
      <c r="FSM16" s="275"/>
      <c r="FSN16" s="275"/>
      <c r="FSO16" s="275"/>
      <c r="FSP16" s="275"/>
      <c r="FSQ16" s="275"/>
      <c r="FSR16" s="275"/>
      <c r="FSS16" s="275"/>
      <c r="FST16" s="275"/>
      <c r="FSU16" s="275"/>
      <c r="FSV16" s="275"/>
      <c r="FSW16" s="275"/>
      <c r="FSX16" s="275"/>
      <c r="FSY16" s="275"/>
      <c r="FSZ16" s="275"/>
      <c r="FTA16" s="275"/>
      <c r="FTB16" s="275"/>
      <c r="FTC16" s="275"/>
      <c r="FTD16" s="275"/>
      <c r="FTE16" s="275"/>
      <c r="FTF16" s="275"/>
      <c r="FTG16" s="275"/>
      <c r="FTH16" s="275"/>
      <c r="FTI16" s="275"/>
      <c r="FTJ16" s="275"/>
      <c r="FTK16" s="275"/>
      <c r="FTL16" s="275"/>
      <c r="FTM16" s="275"/>
      <c r="FTN16" s="275"/>
      <c r="FTO16" s="275"/>
      <c r="FTP16" s="275"/>
      <c r="FTQ16" s="275"/>
      <c r="FTR16" s="275"/>
      <c r="FTS16" s="275"/>
      <c r="FTT16" s="275"/>
      <c r="FTU16" s="275"/>
      <c r="FTV16" s="275"/>
      <c r="FTW16" s="275"/>
      <c r="FTX16" s="275"/>
      <c r="FTY16" s="275"/>
      <c r="FTZ16" s="275"/>
      <c r="FUA16" s="275"/>
      <c r="FUB16" s="275"/>
      <c r="FUC16" s="275"/>
      <c r="FUD16" s="275"/>
      <c r="FUE16" s="275"/>
      <c r="FUF16" s="275"/>
      <c r="FUG16" s="275"/>
      <c r="FUH16" s="275"/>
      <c r="FUI16" s="275"/>
      <c r="FUJ16" s="275"/>
      <c r="FUK16" s="275"/>
      <c r="FUL16" s="275"/>
      <c r="FUM16" s="275"/>
      <c r="FUN16" s="275"/>
      <c r="FUO16" s="275"/>
      <c r="FUP16" s="275"/>
      <c r="FUQ16" s="275"/>
      <c r="FUR16" s="275"/>
      <c r="FUS16" s="275"/>
      <c r="FUT16" s="275"/>
      <c r="FUU16" s="275"/>
      <c r="FUV16" s="275"/>
      <c r="FUW16" s="275"/>
      <c r="FUX16" s="275"/>
      <c r="FUY16" s="275"/>
      <c r="FUZ16" s="275"/>
      <c r="FVA16" s="275"/>
      <c r="FVB16" s="275"/>
      <c r="FVC16" s="275"/>
      <c r="FVD16" s="275"/>
      <c r="FVE16" s="275"/>
      <c r="FVF16" s="275"/>
      <c r="FVG16" s="275"/>
      <c r="FVH16" s="275"/>
      <c r="FVI16" s="275"/>
      <c r="FVJ16" s="275"/>
      <c r="FVK16" s="275"/>
      <c r="FVL16" s="275"/>
      <c r="FVM16" s="275"/>
      <c r="FVN16" s="275"/>
      <c r="FVO16" s="275"/>
      <c r="FVP16" s="275"/>
      <c r="FVQ16" s="275"/>
      <c r="FVR16" s="275"/>
      <c r="FVS16" s="275"/>
      <c r="FVT16" s="275"/>
      <c r="FVU16" s="275"/>
      <c r="FVV16" s="275"/>
      <c r="FVW16" s="275"/>
      <c r="FVX16" s="275"/>
      <c r="FVY16" s="275"/>
      <c r="FVZ16" s="275"/>
      <c r="FWA16" s="275"/>
      <c r="FWB16" s="275"/>
      <c r="FWC16" s="275"/>
      <c r="FWD16" s="275"/>
      <c r="FWE16" s="275"/>
      <c r="FWF16" s="275"/>
      <c r="FWG16" s="275"/>
      <c r="FWH16" s="275"/>
      <c r="FWI16" s="275"/>
      <c r="FWJ16" s="275"/>
      <c r="FWK16" s="275"/>
      <c r="FWL16" s="275"/>
      <c r="FWM16" s="275"/>
      <c r="FWN16" s="275"/>
      <c r="FWO16" s="275"/>
      <c r="FWP16" s="275"/>
      <c r="FWQ16" s="275"/>
      <c r="FWR16" s="275"/>
      <c r="FWS16" s="275"/>
      <c r="FWT16" s="275"/>
      <c r="FWU16" s="275"/>
      <c r="FWV16" s="275"/>
      <c r="FWW16" s="275"/>
      <c r="FWX16" s="275"/>
      <c r="FWY16" s="275"/>
      <c r="FWZ16" s="275"/>
      <c r="FXA16" s="275"/>
      <c r="FXB16" s="275"/>
      <c r="FXC16" s="275"/>
      <c r="FXD16" s="275"/>
      <c r="FXE16" s="275"/>
      <c r="FXF16" s="275"/>
      <c r="FXG16" s="275"/>
      <c r="FXH16" s="275"/>
      <c r="FXI16" s="275"/>
      <c r="FXJ16" s="275"/>
      <c r="FXK16" s="275"/>
      <c r="FXL16" s="275"/>
      <c r="FXM16" s="275"/>
      <c r="FXN16" s="275"/>
      <c r="FXO16" s="275"/>
      <c r="FXP16" s="275"/>
      <c r="FXQ16" s="275"/>
      <c r="FXR16" s="275"/>
      <c r="FXS16" s="275"/>
      <c r="FXT16" s="275"/>
      <c r="FXU16" s="275"/>
      <c r="FXV16" s="275"/>
      <c r="FXW16" s="275"/>
      <c r="FXX16" s="275"/>
      <c r="FXY16" s="275"/>
      <c r="FXZ16" s="275"/>
      <c r="FYA16" s="275"/>
      <c r="FYB16" s="275"/>
      <c r="FYC16" s="275"/>
      <c r="FYD16" s="275"/>
      <c r="FYE16" s="275"/>
      <c r="FYF16" s="275"/>
      <c r="FYG16" s="275"/>
      <c r="FYH16" s="275"/>
      <c r="FYI16" s="275"/>
      <c r="FYJ16" s="275"/>
      <c r="FYK16" s="275"/>
      <c r="FYL16" s="275"/>
      <c r="FYM16" s="275"/>
      <c r="FYN16" s="275"/>
      <c r="FYO16" s="275"/>
      <c r="FYP16" s="275"/>
      <c r="FYQ16" s="275"/>
      <c r="FYR16" s="275"/>
      <c r="FYS16" s="275"/>
      <c r="FYT16" s="275"/>
      <c r="FYU16" s="275"/>
      <c r="FYV16" s="275"/>
      <c r="FYW16" s="275"/>
      <c r="FYX16" s="275"/>
      <c r="FYY16" s="275"/>
      <c r="FYZ16" s="275"/>
      <c r="FZA16" s="275"/>
      <c r="FZB16" s="275"/>
      <c r="FZC16" s="275"/>
      <c r="FZD16" s="275"/>
      <c r="FZE16" s="275"/>
      <c r="FZF16" s="275"/>
      <c r="FZG16" s="275"/>
      <c r="FZH16" s="275"/>
      <c r="FZI16" s="275"/>
      <c r="FZJ16" s="275"/>
      <c r="FZK16" s="275"/>
      <c r="FZL16" s="275"/>
      <c r="FZM16" s="275"/>
      <c r="FZN16" s="275"/>
      <c r="FZO16" s="275"/>
      <c r="FZP16" s="275"/>
      <c r="FZQ16" s="275"/>
      <c r="FZR16" s="275"/>
      <c r="FZS16" s="275"/>
      <c r="FZT16" s="275"/>
      <c r="FZU16" s="275"/>
      <c r="FZV16" s="275"/>
      <c r="FZW16" s="275"/>
      <c r="FZX16" s="275"/>
      <c r="FZY16" s="275"/>
      <c r="FZZ16" s="275"/>
      <c r="GAA16" s="275"/>
      <c r="GAB16" s="275"/>
      <c r="GAC16" s="275"/>
      <c r="GAD16" s="275"/>
      <c r="GAE16" s="275"/>
      <c r="GAF16" s="275"/>
      <c r="GAG16" s="275"/>
      <c r="GAH16" s="275"/>
      <c r="GAI16" s="275"/>
      <c r="GAJ16" s="275"/>
      <c r="GAK16" s="275"/>
      <c r="GAL16" s="275"/>
      <c r="GAM16" s="275"/>
      <c r="GAN16" s="275"/>
      <c r="GAO16" s="275"/>
      <c r="GAP16" s="275"/>
      <c r="GAQ16" s="275"/>
      <c r="GAR16" s="275"/>
      <c r="GAS16" s="275"/>
      <c r="GAT16" s="275"/>
      <c r="GAU16" s="275"/>
      <c r="GAV16" s="275"/>
      <c r="GAW16" s="275"/>
      <c r="GAX16" s="275"/>
      <c r="GAY16" s="275"/>
      <c r="GAZ16" s="275"/>
      <c r="GBA16" s="275"/>
      <c r="GBB16" s="275"/>
      <c r="GBC16" s="275"/>
      <c r="GBD16" s="275"/>
      <c r="GBE16" s="275"/>
      <c r="GBF16" s="275"/>
      <c r="GBG16" s="275"/>
      <c r="GBH16" s="275"/>
      <c r="GBI16" s="275"/>
      <c r="GBJ16" s="275"/>
      <c r="GBK16" s="275"/>
      <c r="GBL16" s="275"/>
      <c r="GBM16" s="275"/>
      <c r="GBN16" s="275"/>
      <c r="GBO16" s="275"/>
      <c r="GBP16" s="275"/>
      <c r="GBQ16" s="275"/>
      <c r="GBR16" s="275"/>
      <c r="GBS16" s="275"/>
      <c r="GBT16" s="275"/>
      <c r="GBU16" s="275"/>
      <c r="GBV16" s="275"/>
      <c r="GBW16" s="275"/>
      <c r="GBX16" s="275"/>
      <c r="GBY16" s="275"/>
      <c r="GBZ16" s="275"/>
      <c r="GCA16" s="275"/>
      <c r="GCB16" s="275"/>
      <c r="GCC16" s="275"/>
      <c r="GCD16" s="275"/>
      <c r="GCE16" s="275"/>
      <c r="GCF16" s="275"/>
      <c r="GCG16" s="275"/>
      <c r="GCH16" s="275"/>
      <c r="GCI16" s="275"/>
      <c r="GCJ16" s="275"/>
      <c r="GCK16" s="275"/>
      <c r="GCL16" s="275"/>
      <c r="GCM16" s="275"/>
      <c r="GCN16" s="275"/>
      <c r="GCO16" s="275"/>
      <c r="GCP16" s="275"/>
      <c r="GCQ16" s="275"/>
      <c r="GCR16" s="275"/>
      <c r="GCS16" s="275"/>
      <c r="GCT16" s="275"/>
      <c r="GCU16" s="275"/>
      <c r="GCV16" s="275"/>
      <c r="GCW16" s="275"/>
      <c r="GCX16" s="275"/>
      <c r="GCY16" s="275"/>
      <c r="GCZ16" s="275"/>
      <c r="GDA16" s="275"/>
      <c r="GDB16" s="275"/>
      <c r="GDC16" s="275"/>
      <c r="GDD16" s="275"/>
      <c r="GDE16" s="275"/>
      <c r="GDF16" s="275"/>
      <c r="GDG16" s="275"/>
      <c r="GDH16" s="275"/>
      <c r="GDI16" s="275"/>
      <c r="GDJ16" s="275"/>
      <c r="GDK16" s="275"/>
      <c r="GDL16" s="275"/>
      <c r="GDM16" s="275"/>
      <c r="GDN16" s="275"/>
      <c r="GDO16" s="275"/>
      <c r="GDP16" s="275"/>
      <c r="GDQ16" s="275"/>
      <c r="GDR16" s="275"/>
      <c r="GDS16" s="275"/>
      <c r="GDT16" s="275"/>
      <c r="GDU16" s="275"/>
      <c r="GDV16" s="275"/>
      <c r="GDW16" s="275"/>
      <c r="GDX16" s="275"/>
      <c r="GDY16" s="275"/>
      <c r="GDZ16" s="275"/>
      <c r="GEA16" s="275"/>
      <c r="GEB16" s="275"/>
      <c r="GEC16" s="275"/>
      <c r="GED16" s="275"/>
      <c r="GEE16" s="275"/>
      <c r="GEF16" s="275"/>
      <c r="GEG16" s="275"/>
      <c r="GEH16" s="275"/>
      <c r="GEI16" s="275"/>
      <c r="GEJ16" s="275"/>
      <c r="GEK16" s="275"/>
      <c r="GEL16" s="275"/>
      <c r="GEM16" s="275"/>
      <c r="GEN16" s="275"/>
      <c r="GEO16" s="275"/>
      <c r="GEP16" s="275"/>
      <c r="GEQ16" s="275"/>
      <c r="GER16" s="275"/>
      <c r="GES16" s="275"/>
      <c r="GET16" s="275"/>
      <c r="GEU16" s="275"/>
      <c r="GEV16" s="275"/>
      <c r="GEW16" s="275"/>
      <c r="GEX16" s="275"/>
      <c r="GEY16" s="275"/>
      <c r="GEZ16" s="275"/>
      <c r="GFA16" s="275"/>
      <c r="GFB16" s="275"/>
      <c r="GFC16" s="275"/>
      <c r="GFD16" s="275"/>
      <c r="GFE16" s="275"/>
      <c r="GFF16" s="275"/>
      <c r="GFG16" s="275"/>
      <c r="GFH16" s="275"/>
      <c r="GFI16" s="275"/>
      <c r="GFJ16" s="275"/>
      <c r="GFK16" s="275"/>
      <c r="GFL16" s="275"/>
      <c r="GFM16" s="275"/>
      <c r="GFN16" s="275"/>
      <c r="GFO16" s="275"/>
      <c r="GFP16" s="275"/>
      <c r="GFQ16" s="275"/>
      <c r="GFR16" s="275"/>
      <c r="GFS16" s="275"/>
      <c r="GFT16" s="275"/>
      <c r="GFU16" s="275"/>
      <c r="GFV16" s="275"/>
      <c r="GFW16" s="275"/>
      <c r="GFX16" s="275"/>
      <c r="GFY16" s="275"/>
      <c r="GFZ16" s="275"/>
      <c r="GGA16" s="275"/>
      <c r="GGB16" s="275"/>
      <c r="GGC16" s="275"/>
      <c r="GGD16" s="275"/>
      <c r="GGE16" s="275"/>
      <c r="GGF16" s="275"/>
      <c r="GGG16" s="275"/>
      <c r="GGH16" s="275"/>
      <c r="GGI16" s="275"/>
      <c r="GGJ16" s="275"/>
      <c r="GGK16" s="275"/>
      <c r="GGL16" s="275"/>
      <c r="GGM16" s="275"/>
      <c r="GGN16" s="275"/>
      <c r="GGO16" s="275"/>
      <c r="GGP16" s="275"/>
      <c r="GGQ16" s="275"/>
      <c r="GGR16" s="275"/>
      <c r="GGS16" s="275"/>
      <c r="GGT16" s="275"/>
      <c r="GGU16" s="275"/>
      <c r="GGV16" s="275"/>
      <c r="GGW16" s="275"/>
      <c r="GGX16" s="275"/>
      <c r="GGY16" s="275"/>
      <c r="GGZ16" s="275"/>
      <c r="GHA16" s="275"/>
      <c r="GHB16" s="275"/>
      <c r="GHC16" s="275"/>
      <c r="GHD16" s="275"/>
      <c r="GHE16" s="275"/>
      <c r="GHF16" s="275"/>
      <c r="GHG16" s="275"/>
      <c r="GHH16" s="275"/>
      <c r="GHI16" s="275"/>
      <c r="GHJ16" s="275"/>
      <c r="GHK16" s="275"/>
      <c r="GHL16" s="275"/>
      <c r="GHM16" s="275"/>
      <c r="GHN16" s="275"/>
      <c r="GHO16" s="275"/>
      <c r="GHP16" s="275"/>
      <c r="GHQ16" s="275"/>
      <c r="GHR16" s="275"/>
      <c r="GHS16" s="275"/>
      <c r="GHT16" s="275"/>
      <c r="GHU16" s="275"/>
      <c r="GHV16" s="275"/>
      <c r="GHW16" s="275"/>
      <c r="GHX16" s="275"/>
      <c r="GHY16" s="275"/>
      <c r="GHZ16" s="275"/>
      <c r="GIA16" s="275"/>
      <c r="GIB16" s="275"/>
      <c r="GIC16" s="275"/>
      <c r="GID16" s="275"/>
      <c r="GIE16" s="275"/>
      <c r="GIF16" s="275"/>
      <c r="GIG16" s="275"/>
      <c r="GIH16" s="275"/>
      <c r="GII16" s="275"/>
      <c r="GIJ16" s="275"/>
      <c r="GIK16" s="275"/>
      <c r="GIL16" s="275"/>
      <c r="GIM16" s="275"/>
      <c r="GIN16" s="275"/>
      <c r="GIO16" s="275"/>
      <c r="GIP16" s="275"/>
      <c r="GIQ16" s="275"/>
      <c r="GIR16" s="275"/>
      <c r="GIS16" s="275"/>
      <c r="GIT16" s="275"/>
      <c r="GIU16" s="275"/>
      <c r="GIV16" s="275"/>
      <c r="GIW16" s="275"/>
      <c r="GIX16" s="275"/>
      <c r="GIY16" s="275"/>
      <c r="GIZ16" s="275"/>
      <c r="GJA16" s="275"/>
      <c r="GJB16" s="275"/>
      <c r="GJC16" s="275"/>
      <c r="GJD16" s="275"/>
      <c r="GJE16" s="275"/>
      <c r="GJF16" s="275"/>
      <c r="GJG16" s="275"/>
      <c r="GJH16" s="275"/>
      <c r="GJI16" s="275"/>
      <c r="GJJ16" s="275"/>
      <c r="GJK16" s="275"/>
      <c r="GJL16" s="275"/>
      <c r="GJM16" s="275"/>
      <c r="GJN16" s="275"/>
      <c r="GJO16" s="275"/>
      <c r="GJP16" s="275"/>
      <c r="GJQ16" s="275"/>
      <c r="GJR16" s="275"/>
      <c r="GJS16" s="275"/>
      <c r="GJT16" s="275"/>
      <c r="GJU16" s="275"/>
      <c r="GJV16" s="275"/>
      <c r="GJW16" s="275"/>
      <c r="GJX16" s="275"/>
      <c r="GJY16" s="275"/>
      <c r="GJZ16" s="275"/>
      <c r="GKA16" s="275"/>
      <c r="GKB16" s="275"/>
      <c r="GKC16" s="275"/>
      <c r="GKD16" s="275"/>
      <c r="GKE16" s="275"/>
      <c r="GKF16" s="275"/>
      <c r="GKG16" s="275"/>
      <c r="GKH16" s="275"/>
      <c r="GKI16" s="275"/>
      <c r="GKJ16" s="275"/>
      <c r="GKK16" s="275"/>
      <c r="GKL16" s="275"/>
      <c r="GKM16" s="275"/>
      <c r="GKN16" s="275"/>
      <c r="GKO16" s="275"/>
      <c r="GKP16" s="275"/>
      <c r="GKQ16" s="275"/>
      <c r="GKR16" s="275"/>
      <c r="GKS16" s="275"/>
      <c r="GKT16" s="275"/>
      <c r="GKU16" s="275"/>
      <c r="GKV16" s="275"/>
      <c r="GKW16" s="275"/>
      <c r="GKX16" s="275"/>
      <c r="GKY16" s="275"/>
      <c r="GKZ16" s="275"/>
      <c r="GLA16" s="275"/>
      <c r="GLB16" s="275"/>
      <c r="GLC16" s="275"/>
      <c r="GLD16" s="275"/>
      <c r="GLE16" s="275"/>
      <c r="GLF16" s="275"/>
      <c r="GLG16" s="275"/>
      <c r="GLH16" s="275"/>
      <c r="GLI16" s="275"/>
      <c r="GLJ16" s="275"/>
      <c r="GLK16" s="275"/>
      <c r="GLL16" s="275"/>
      <c r="GLM16" s="275"/>
      <c r="GLN16" s="275"/>
      <c r="GLO16" s="275"/>
      <c r="GLP16" s="275"/>
      <c r="GLQ16" s="275"/>
      <c r="GLR16" s="275"/>
      <c r="GLS16" s="275"/>
      <c r="GLT16" s="275"/>
      <c r="GLU16" s="275"/>
      <c r="GLV16" s="275"/>
      <c r="GLW16" s="275"/>
      <c r="GLX16" s="275"/>
      <c r="GLY16" s="275"/>
      <c r="GLZ16" s="275"/>
      <c r="GMA16" s="275"/>
      <c r="GMB16" s="275"/>
      <c r="GMC16" s="275"/>
      <c r="GMD16" s="275"/>
      <c r="GME16" s="275"/>
      <c r="GMF16" s="275"/>
      <c r="GMG16" s="275"/>
      <c r="GMH16" s="275"/>
      <c r="GMI16" s="275"/>
      <c r="GMJ16" s="275"/>
      <c r="GMK16" s="275"/>
      <c r="GML16" s="275"/>
      <c r="GMM16" s="275"/>
      <c r="GMN16" s="275"/>
      <c r="GMO16" s="275"/>
      <c r="GMP16" s="275"/>
      <c r="GMQ16" s="275"/>
      <c r="GMR16" s="275"/>
      <c r="GMS16" s="275"/>
      <c r="GMT16" s="275"/>
      <c r="GMU16" s="275"/>
      <c r="GMV16" s="275"/>
      <c r="GMW16" s="275"/>
      <c r="GMX16" s="275"/>
      <c r="GMY16" s="275"/>
      <c r="GMZ16" s="275"/>
      <c r="GNA16" s="275"/>
      <c r="GNB16" s="275"/>
      <c r="GNC16" s="275"/>
      <c r="GND16" s="275"/>
      <c r="GNE16" s="275"/>
      <c r="GNF16" s="275"/>
      <c r="GNG16" s="275"/>
      <c r="GNH16" s="275"/>
      <c r="GNI16" s="275"/>
      <c r="GNJ16" s="275"/>
      <c r="GNK16" s="275"/>
      <c r="GNL16" s="275"/>
      <c r="GNM16" s="275"/>
      <c r="GNN16" s="275"/>
      <c r="GNO16" s="275"/>
      <c r="GNP16" s="275"/>
      <c r="GNQ16" s="275"/>
      <c r="GNR16" s="275"/>
      <c r="GNS16" s="275"/>
      <c r="GNT16" s="275"/>
      <c r="GNU16" s="275"/>
      <c r="GNV16" s="275"/>
      <c r="GNW16" s="275"/>
      <c r="GNX16" s="275"/>
      <c r="GNY16" s="275"/>
      <c r="GNZ16" s="275"/>
      <c r="GOA16" s="275"/>
      <c r="GOB16" s="275"/>
      <c r="GOC16" s="275"/>
      <c r="GOD16" s="275"/>
      <c r="GOE16" s="275"/>
      <c r="GOF16" s="275"/>
      <c r="GOG16" s="275"/>
      <c r="GOH16" s="275"/>
      <c r="GOI16" s="275"/>
      <c r="GOJ16" s="275"/>
      <c r="GOK16" s="275"/>
      <c r="GOL16" s="275"/>
      <c r="GOM16" s="275"/>
      <c r="GON16" s="275"/>
      <c r="GOO16" s="275"/>
      <c r="GOP16" s="275"/>
      <c r="GOQ16" s="275"/>
      <c r="GOR16" s="275"/>
      <c r="GOS16" s="275"/>
      <c r="GOT16" s="275"/>
      <c r="GOU16" s="275"/>
      <c r="GOV16" s="275"/>
      <c r="GOW16" s="275"/>
      <c r="GOX16" s="275"/>
      <c r="GOY16" s="275"/>
      <c r="GOZ16" s="275"/>
      <c r="GPA16" s="275"/>
      <c r="GPB16" s="275"/>
      <c r="GPC16" s="275"/>
      <c r="GPD16" s="275"/>
      <c r="GPE16" s="275"/>
      <c r="GPF16" s="275"/>
      <c r="GPG16" s="275"/>
      <c r="GPH16" s="275"/>
      <c r="GPI16" s="275"/>
      <c r="GPJ16" s="275"/>
      <c r="GPK16" s="275"/>
      <c r="GPL16" s="275"/>
      <c r="GPM16" s="275"/>
      <c r="GPN16" s="275"/>
      <c r="GPO16" s="275"/>
      <c r="GPP16" s="275"/>
      <c r="GPQ16" s="275"/>
      <c r="GPR16" s="275"/>
      <c r="GPS16" s="275"/>
      <c r="GPT16" s="275"/>
      <c r="GPU16" s="275"/>
      <c r="GPV16" s="275"/>
      <c r="GPW16" s="275"/>
      <c r="GPX16" s="275"/>
      <c r="GPY16" s="275"/>
      <c r="GPZ16" s="275"/>
      <c r="GQA16" s="275"/>
      <c r="GQB16" s="275"/>
      <c r="GQC16" s="275"/>
      <c r="GQD16" s="275"/>
      <c r="GQE16" s="275"/>
      <c r="GQF16" s="275"/>
      <c r="GQG16" s="275"/>
      <c r="GQH16" s="275"/>
      <c r="GQI16" s="275"/>
      <c r="GQJ16" s="275"/>
      <c r="GQK16" s="275"/>
      <c r="GQL16" s="275"/>
      <c r="GQM16" s="275"/>
      <c r="GQN16" s="275"/>
      <c r="GQO16" s="275"/>
      <c r="GQP16" s="275"/>
      <c r="GQQ16" s="275"/>
      <c r="GQR16" s="275"/>
      <c r="GQS16" s="275"/>
      <c r="GQT16" s="275"/>
      <c r="GQU16" s="275"/>
      <c r="GQV16" s="275"/>
      <c r="GQW16" s="275"/>
      <c r="GQX16" s="275"/>
      <c r="GQY16" s="275"/>
      <c r="GQZ16" s="275"/>
      <c r="GRA16" s="275"/>
      <c r="GRB16" s="275"/>
      <c r="GRC16" s="275"/>
      <c r="GRD16" s="275"/>
      <c r="GRE16" s="275"/>
      <c r="GRF16" s="275"/>
      <c r="GRG16" s="275"/>
      <c r="GRH16" s="275"/>
      <c r="GRI16" s="275"/>
      <c r="GRJ16" s="275"/>
      <c r="GRK16" s="275"/>
      <c r="GRL16" s="275"/>
      <c r="GRM16" s="275"/>
      <c r="GRN16" s="275"/>
      <c r="GRO16" s="275"/>
      <c r="GRP16" s="275"/>
      <c r="GRQ16" s="275"/>
      <c r="GRR16" s="275"/>
      <c r="GRS16" s="275"/>
      <c r="GRT16" s="275"/>
      <c r="GRU16" s="275"/>
      <c r="GRV16" s="275"/>
      <c r="GRW16" s="275"/>
      <c r="GRX16" s="275"/>
      <c r="GRY16" s="275"/>
      <c r="GRZ16" s="275"/>
      <c r="GSA16" s="275"/>
      <c r="GSB16" s="275"/>
      <c r="GSC16" s="275"/>
      <c r="GSD16" s="275"/>
      <c r="GSE16" s="275"/>
      <c r="GSF16" s="275"/>
      <c r="GSG16" s="275"/>
      <c r="GSH16" s="275"/>
      <c r="GSI16" s="275"/>
      <c r="GSJ16" s="275"/>
      <c r="GSK16" s="275"/>
      <c r="GSL16" s="275"/>
      <c r="GSM16" s="275"/>
      <c r="GSN16" s="275"/>
      <c r="GSO16" s="275"/>
      <c r="GSP16" s="275"/>
      <c r="GSQ16" s="275"/>
      <c r="GSR16" s="275"/>
      <c r="GSS16" s="275"/>
      <c r="GST16" s="275"/>
      <c r="GSU16" s="275"/>
      <c r="GSV16" s="275"/>
      <c r="GSW16" s="275"/>
      <c r="GSX16" s="275"/>
      <c r="GSY16" s="275"/>
      <c r="GSZ16" s="275"/>
      <c r="GTA16" s="275"/>
      <c r="GTB16" s="275"/>
      <c r="GTC16" s="275"/>
      <c r="GTD16" s="275"/>
      <c r="GTE16" s="275"/>
      <c r="GTF16" s="275"/>
      <c r="GTG16" s="275"/>
      <c r="GTH16" s="275"/>
      <c r="GTI16" s="275"/>
      <c r="GTJ16" s="275"/>
      <c r="GTK16" s="275"/>
      <c r="GTL16" s="275"/>
      <c r="GTM16" s="275"/>
      <c r="GTN16" s="275"/>
      <c r="GTO16" s="275"/>
      <c r="GTP16" s="275"/>
      <c r="GTQ16" s="275"/>
      <c r="GTR16" s="275"/>
      <c r="GTS16" s="275"/>
      <c r="GTT16" s="275"/>
      <c r="GTU16" s="275"/>
      <c r="GTV16" s="275"/>
      <c r="GTW16" s="275"/>
      <c r="GTX16" s="275"/>
      <c r="GTY16" s="275"/>
      <c r="GTZ16" s="275"/>
      <c r="GUA16" s="275"/>
      <c r="GUB16" s="275"/>
      <c r="GUC16" s="275"/>
      <c r="GUD16" s="275"/>
      <c r="GUE16" s="275"/>
      <c r="GUF16" s="275"/>
      <c r="GUG16" s="275"/>
      <c r="GUH16" s="275"/>
      <c r="GUI16" s="275"/>
      <c r="GUJ16" s="275"/>
      <c r="GUK16" s="275"/>
      <c r="GUL16" s="275"/>
      <c r="GUM16" s="275"/>
      <c r="GUN16" s="275"/>
      <c r="GUO16" s="275"/>
      <c r="GUP16" s="275"/>
      <c r="GUQ16" s="275"/>
      <c r="GUR16" s="275"/>
      <c r="GUS16" s="275"/>
      <c r="GUT16" s="275"/>
      <c r="GUU16" s="275"/>
      <c r="GUV16" s="275"/>
      <c r="GUW16" s="275"/>
      <c r="GUX16" s="275"/>
      <c r="GUY16" s="275"/>
      <c r="GUZ16" s="275"/>
      <c r="GVA16" s="275"/>
      <c r="GVB16" s="275"/>
      <c r="GVC16" s="275"/>
      <c r="GVD16" s="275"/>
      <c r="GVE16" s="275"/>
      <c r="GVF16" s="275"/>
      <c r="GVG16" s="275"/>
      <c r="GVH16" s="275"/>
      <c r="GVI16" s="275"/>
      <c r="GVJ16" s="275"/>
      <c r="GVK16" s="275"/>
      <c r="GVL16" s="275"/>
      <c r="GVM16" s="275"/>
      <c r="GVN16" s="275"/>
      <c r="GVO16" s="275"/>
      <c r="GVP16" s="275"/>
      <c r="GVQ16" s="275"/>
      <c r="GVR16" s="275"/>
      <c r="GVS16" s="275"/>
      <c r="GVT16" s="275"/>
      <c r="GVU16" s="275"/>
      <c r="GVV16" s="275"/>
      <c r="GVW16" s="275"/>
      <c r="GVX16" s="275"/>
      <c r="GVY16" s="275"/>
      <c r="GVZ16" s="275"/>
      <c r="GWA16" s="275"/>
      <c r="GWB16" s="275"/>
      <c r="GWC16" s="275"/>
      <c r="GWD16" s="275"/>
      <c r="GWE16" s="275"/>
      <c r="GWF16" s="275"/>
      <c r="GWG16" s="275"/>
      <c r="GWH16" s="275"/>
      <c r="GWI16" s="275"/>
      <c r="GWJ16" s="275"/>
      <c r="GWK16" s="275"/>
      <c r="GWL16" s="275"/>
      <c r="GWM16" s="275"/>
      <c r="GWN16" s="275"/>
      <c r="GWO16" s="275"/>
      <c r="GWP16" s="275"/>
      <c r="GWQ16" s="275"/>
      <c r="GWR16" s="275"/>
      <c r="GWS16" s="275"/>
      <c r="GWT16" s="275"/>
      <c r="GWU16" s="275"/>
      <c r="GWV16" s="275"/>
      <c r="GWW16" s="275"/>
      <c r="GWX16" s="275"/>
      <c r="GWY16" s="275"/>
      <c r="GWZ16" s="275"/>
      <c r="GXA16" s="275"/>
      <c r="GXB16" s="275"/>
      <c r="GXC16" s="275"/>
      <c r="GXD16" s="275"/>
      <c r="GXE16" s="275"/>
      <c r="GXF16" s="275"/>
      <c r="GXG16" s="275"/>
      <c r="GXH16" s="275"/>
      <c r="GXI16" s="275"/>
      <c r="GXJ16" s="275"/>
      <c r="GXK16" s="275"/>
      <c r="GXL16" s="275"/>
      <c r="GXM16" s="275"/>
      <c r="GXN16" s="275"/>
      <c r="GXO16" s="275"/>
      <c r="GXP16" s="275"/>
      <c r="GXQ16" s="275"/>
      <c r="GXR16" s="275"/>
      <c r="GXS16" s="275"/>
      <c r="GXT16" s="275"/>
      <c r="GXU16" s="275"/>
      <c r="GXV16" s="275"/>
      <c r="GXW16" s="275"/>
      <c r="GXX16" s="275"/>
      <c r="GXY16" s="275"/>
      <c r="GXZ16" s="275"/>
      <c r="GYA16" s="275"/>
      <c r="GYB16" s="275"/>
      <c r="GYC16" s="275"/>
      <c r="GYD16" s="275"/>
      <c r="GYE16" s="275"/>
      <c r="GYF16" s="275"/>
      <c r="GYG16" s="275"/>
      <c r="GYH16" s="275"/>
      <c r="GYI16" s="275"/>
      <c r="GYJ16" s="275"/>
      <c r="GYK16" s="275"/>
      <c r="GYL16" s="275"/>
      <c r="GYM16" s="275"/>
      <c r="GYN16" s="275"/>
      <c r="GYO16" s="275"/>
      <c r="GYP16" s="275"/>
      <c r="GYQ16" s="275"/>
      <c r="GYR16" s="275"/>
      <c r="GYS16" s="275"/>
      <c r="GYT16" s="275"/>
      <c r="GYU16" s="275"/>
      <c r="GYV16" s="275"/>
      <c r="GYW16" s="275"/>
      <c r="GYX16" s="275"/>
      <c r="GYY16" s="275"/>
      <c r="GYZ16" s="275"/>
      <c r="GZA16" s="275"/>
      <c r="GZB16" s="275"/>
      <c r="GZC16" s="275"/>
      <c r="GZD16" s="275"/>
      <c r="GZE16" s="275"/>
      <c r="GZF16" s="275"/>
      <c r="GZG16" s="275"/>
      <c r="GZH16" s="275"/>
      <c r="GZI16" s="275"/>
      <c r="GZJ16" s="275"/>
      <c r="GZK16" s="275"/>
      <c r="GZL16" s="275"/>
      <c r="GZM16" s="275"/>
      <c r="GZN16" s="275"/>
      <c r="GZO16" s="275"/>
      <c r="GZP16" s="275"/>
      <c r="GZQ16" s="275"/>
      <c r="GZR16" s="275"/>
      <c r="GZS16" s="275"/>
      <c r="GZT16" s="275"/>
      <c r="GZU16" s="275"/>
      <c r="GZV16" s="275"/>
      <c r="GZW16" s="275"/>
      <c r="GZX16" s="275"/>
      <c r="GZY16" s="275"/>
      <c r="GZZ16" s="275"/>
      <c r="HAA16" s="275"/>
      <c r="HAB16" s="275"/>
      <c r="HAC16" s="275"/>
      <c r="HAD16" s="275"/>
      <c r="HAE16" s="275"/>
      <c r="HAF16" s="275"/>
      <c r="HAG16" s="275"/>
      <c r="HAH16" s="275"/>
      <c r="HAI16" s="275"/>
      <c r="HAJ16" s="275"/>
      <c r="HAK16" s="275"/>
      <c r="HAL16" s="275"/>
      <c r="HAM16" s="275"/>
      <c r="HAN16" s="275"/>
      <c r="HAO16" s="275"/>
      <c r="HAP16" s="275"/>
      <c r="HAQ16" s="275"/>
      <c r="HAR16" s="275"/>
      <c r="HAS16" s="275"/>
      <c r="HAT16" s="275"/>
      <c r="HAU16" s="275"/>
      <c r="HAV16" s="275"/>
      <c r="HAW16" s="275"/>
      <c r="HAX16" s="275"/>
      <c r="HAY16" s="275"/>
      <c r="HAZ16" s="275"/>
      <c r="HBA16" s="275"/>
      <c r="HBB16" s="275"/>
      <c r="HBC16" s="275"/>
      <c r="HBD16" s="275"/>
      <c r="HBE16" s="275"/>
      <c r="HBF16" s="275"/>
      <c r="HBG16" s="275"/>
      <c r="HBH16" s="275"/>
      <c r="HBI16" s="275"/>
      <c r="HBJ16" s="275"/>
      <c r="HBK16" s="275"/>
      <c r="HBL16" s="275"/>
      <c r="HBM16" s="275"/>
      <c r="HBN16" s="275"/>
      <c r="HBO16" s="275"/>
      <c r="HBP16" s="275"/>
      <c r="HBQ16" s="275"/>
      <c r="HBR16" s="275"/>
      <c r="HBS16" s="275"/>
      <c r="HBT16" s="275"/>
      <c r="HBU16" s="275"/>
      <c r="HBV16" s="275"/>
      <c r="HBW16" s="275"/>
      <c r="HBX16" s="275"/>
      <c r="HBY16" s="275"/>
      <c r="HBZ16" s="275"/>
      <c r="HCA16" s="275"/>
      <c r="HCB16" s="275"/>
      <c r="HCC16" s="275"/>
      <c r="HCD16" s="275"/>
      <c r="HCE16" s="275"/>
      <c r="HCF16" s="275"/>
      <c r="HCG16" s="275"/>
      <c r="HCH16" s="275"/>
      <c r="HCI16" s="275"/>
      <c r="HCJ16" s="275"/>
      <c r="HCK16" s="275"/>
      <c r="HCL16" s="275"/>
      <c r="HCM16" s="275"/>
      <c r="HCN16" s="275"/>
      <c r="HCO16" s="275"/>
      <c r="HCP16" s="275"/>
      <c r="HCQ16" s="275"/>
      <c r="HCR16" s="275"/>
      <c r="HCS16" s="275"/>
      <c r="HCT16" s="275"/>
      <c r="HCU16" s="275"/>
      <c r="HCV16" s="275"/>
      <c r="HCW16" s="275"/>
      <c r="HCX16" s="275"/>
      <c r="HCY16" s="275"/>
      <c r="HCZ16" s="275"/>
      <c r="HDA16" s="275"/>
      <c r="HDB16" s="275"/>
      <c r="HDC16" s="275"/>
      <c r="HDD16" s="275"/>
      <c r="HDE16" s="275"/>
      <c r="HDF16" s="275"/>
      <c r="HDG16" s="275"/>
      <c r="HDH16" s="275"/>
      <c r="HDI16" s="275"/>
      <c r="HDJ16" s="275"/>
      <c r="HDK16" s="275"/>
      <c r="HDL16" s="275"/>
      <c r="HDM16" s="275"/>
      <c r="HDN16" s="275"/>
      <c r="HDO16" s="275"/>
      <c r="HDP16" s="275"/>
      <c r="HDQ16" s="275"/>
      <c r="HDR16" s="275"/>
      <c r="HDS16" s="275"/>
      <c r="HDT16" s="275"/>
      <c r="HDU16" s="275"/>
      <c r="HDV16" s="275"/>
      <c r="HDW16" s="275"/>
      <c r="HDX16" s="275"/>
      <c r="HDY16" s="275"/>
      <c r="HDZ16" s="275"/>
      <c r="HEA16" s="275"/>
      <c r="HEB16" s="275"/>
      <c r="HEC16" s="275"/>
      <c r="HED16" s="275"/>
      <c r="HEE16" s="275"/>
      <c r="HEF16" s="275"/>
      <c r="HEG16" s="275"/>
      <c r="HEH16" s="275"/>
      <c r="HEI16" s="275"/>
      <c r="HEJ16" s="275"/>
      <c r="HEK16" s="275"/>
      <c r="HEL16" s="275"/>
      <c r="HEM16" s="275"/>
      <c r="HEN16" s="275"/>
      <c r="HEO16" s="275"/>
      <c r="HEP16" s="275"/>
      <c r="HEQ16" s="275"/>
      <c r="HER16" s="275"/>
      <c r="HES16" s="275"/>
      <c r="HET16" s="275"/>
      <c r="HEU16" s="275"/>
      <c r="HEV16" s="275"/>
      <c r="HEW16" s="275"/>
      <c r="HEX16" s="275"/>
      <c r="HEY16" s="275"/>
      <c r="HEZ16" s="275"/>
      <c r="HFA16" s="275"/>
      <c r="HFB16" s="275"/>
      <c r="HFC16" s="275"/>
      <c r="HFD16" s="275"/>
      <c r="HFE16" s="275"/>
      <c r="HFF16" s="275"/>
      <c r="HFG16" s="275"/>
      <c r="HFH16" s="275"/>
      <c r="HFI16" s="275"/>
      <c r="HFJ16" s="275"/>
      <c r="HFK16" s="275"/>
      <c r="HFL16" s="275"/>
      <c r="HFM16" s="275"/>
      <c r="HFN16" s="275"/>
      <c r="HFO16" s="275"/>
      <c r="HFP16" s="275"/>
      <c r="HFQ16" s="275"/>
      <c r="HFR16" s="275"/>
      <c r="HFS16" s="275"/>
      <c r="HFT16" s="275"/>
      <c r="HFU16" s="275"/>
      <c r="HFV16" s="275"/>
      <c r="HFW16" s="275"/>
      <c r="HFX16" s="275"/>
      <c r="HFY16" s="275"/>
      <c r="HFZ16" s="275"/>
      <c r="HGA16" s="275"/>
      <c r="HGB16" s="275"/>
      <c r="HGC16" s="275"/>
      <c r="HGD16" s="275"/>
      <c r="HGE16" s="275"/>
      <c r="HGF16" s="275"/>
      <c r="HGG16" s="275"/>
      <c r="HGH16" s="275"/>
      <c r="HGI16" s="275"/>
      <c r="HGJ16" s="275"/>
      <c r="HGK16" s="275"/>
      <c r="HGL16" s="275"/>
      <c r="HGM16" s="275"/>
      <c r="HGN16" s="275"/>
      <c r="HGO16" s="275"/>
      <c r="HGP16" s="275"/>
      <c r="HGQ16" s="275"/>
      <c r="HGR16" s="275"/>
      <c r="HGS16" s="275"/>
      <c r="HGT16" s="275"/>
      <c r="HGU16" s="275"/>
      <c r="HGV16" s="275"/>
      <c r="HGW16" s="275"/>
      <c r="HGX16" s="275"/>
      <c r="HGY16" s="275"/>
      <c r="HGZ16" s="275"/>
      <c r="HHA16" s="275"/>
      <c r="HHB16" s="275"/>
      <c r="HHC16" s="275"/>
      <c r="HHD16" s="275"/>
      <c r="HHE16" s="275"/>
      <c r="HHF16" s="275"/>
      <c r="HHG16" s="275"/>
      <c r="HHH16" s="275"/>
      <c r="HHI16" s="275"/>
      <c r="HHJ16" s="275"/>
      <c r="HHK16" s="275"/>
      <c r="HHL16" s="275"/>
      <c r="HHM16" s="275"/>
      <c r="HHN16" s="275"/>
      <c r="HHO16" s="275"/>
      <c r="HHP16" s="275"/>
      <c r="HHQ16" s="275"/>
      <c r="HHR16" s="275"/>
      <c r="HHS16" s="275"/>
      <c r="HHT16" s="275"/>
      <c r="HHU16" s="275"/>
      <c r="HHV16" s="275"/>
      <c r="HHW16" s="275"/>
      <c r="HHX16" s="275"/>
      <c r="HHY16" s="275"/>
      <c r="HHZ16" s="275"/>
      <c r="HIA16" s="275"/>
      <c r="HIB16" s="275"/>
      <c r="HIC16" s="275"/>
      <c r="HID16" s="275"/>
      <c r="HIE16" s="275"/>
      <c r="HIF16" s="275"/>
      <c r="HIG16" s="275"/>
      <c r="HIH16" s="275"/>
      <c r="HII16" s="275"/>
      <c r="HIJ16" s="275"/>
      <c r="HIK16" s="275"/>
      <c r="HIL16" s="275"/>
      <c r="HIM16" s="275"/>
      <c r="HIN16" s="275"/>
      <c r="HIO16" s="275"/>
      <c r="HIP16" s="275"/>
      <c r="HIQ16" s="275"/>
      <c r="HIR16" s="275"/>
      <c r="HIS16" s="275"/>
      <c r="HIT16" s="275"/>
      <c r="HIU16" s="275"/>
      <c r="HIV16" s="275"/>
      <c r="HIW16" s="275"/>
      <c r="HIX16" s="275"/>
      <c r="HIY16" s="275"/>
      <c r="HIZ16" s="275"/>
      <c r="HJA16" s="275"/>
      <c r="HJB16" s="275"/>
      <c r="HJC16" s="275"/>
      <c r="HJD16" s="275"/>
      <c r="HJE16" s="275"/>
      <c r="HJF16" s="275"/>
      <c r="HJG16" s="275"/>
      <c r="HJH16" s="275"/>
      <c r="HJI16" s="275"/>
      <c r="HJJ16" s="275"/>
      <c r="HJK16" s="275"/>
      <c r="HJL16" s="275"/>
      <c r="HJM16" s="275"/>
      <c r="HJN16" s="275"/>
      <c r="HJO16" s="275"/>
      <c r="HJP16" s="275"/>
      <c r="HJQ16" s="275"/>
      <c r="HJR16" s="275"/>
      <c r="HJS16" s="275"/>
      <c r="HJT16" s="275"/>
      <c r="HJU16" s="275"/>
      <c r="HJV16" s="275"/>
      <c r="HJW16" s="275"/>
      <c r="HJX16" s="275"/>
      <c r="HJY16" s="275"/>
      <c r="HJZ16" s="275"/>
      <c r="HKA16" s="275"/>
      <c r="HKB16" s="275"/>
      <c r="HKC16" s="275"/>
      <c r="HKD16" s="275"/>
      <c r="HKE16" s="275"/>
      <c r="HKF16" s="275"/>
      <c r="HKG16" s="275"/>
      <c r="HKH16" s="275"/>
      <c r="HKI16" s="275"/>
      <c r="HKJ16" s="275"/>
      <c r="HKK16" s="275"/>
      <c r="HKL16" s="275"/>
      <c r="HKM16" s="275"/>
      <c r="HKN16" s="275"/>
      <c r="HKO16" s="275"/>
      <c r="HKP16" s="275"/>
      <c r="HKQ16" s="275"/>
      <c r="HKR16" s="275"/>
      <c r="HKS16" s="275"/>
      <c r="HKT16" s="275"/>
      <c r="HKU16" s="275"/>
      <c r="HKV16" s="275"/>
      <c r="HKW16" s="275"/>
      <c r="HKX16" s="275"/>
      <c r="HKY16" s="275"/>
      <c r="HKZ16" s="275"/>
      <c r="HLA16" s="275"/>
      <c r="HLB16" s="275"/>
      <c r="HLC16" s="275"/>
      <c r="HLD16" s="275"/>
      <c r="HLE16" s="275"/>
      <c r="HLF16" s="275"/>
      <c r="HLG16" s="275"/>
      <c r="HLH16" s="275"/>
      <c r="HLI16" s="275"/>
      <c r="HLJ16" s="275"/>
      <c r="HLK16" s="275"/>
      <c r="HLL16" s="275"/>
      <c r="HLM16" s="275"/>
      <c r="HLN16" s="275"/>
      <c r="HLO16" s="275"/>
      <c r="HLP16" s="275"/>
      <c r="HLQ16" s="275"/>
      <c r="HLR16" s="275"/>
      <c r="HLS16" s="275"/>
      <c r="HLT16" s="275"/>
      <c r="HLU16" s="275"/>
      <c r="HLV16" s="275"/>
      <c r="HLW16" s="275"/>
      <c r="HLX16" s="275"/>
      <c r="HLY16" s="275"/>
      <c r="HLZ16" s="275"/>
      <c r="HMA16" s="275"/>
      <c r="HMB16" s="275"/>
      <c r="HMC16" s="275"/>
      <c r="HMD16" s="275"/>
      <c r="HME16" s="275"/>
      <c r="HMF16" s="275"/>
      <c r="HMG16" s="275"/>
      <c r="HMH16" s="275"/>
      <c r="HMI16" s="275"/>
      <c r="HMJ16" s="275"/>
      <c r="HMK16" s="275"/>
      <c r="HML16" s="275"/>
      <c r="HMM16" s="275"/>
      <c r="HMN16" s="275"/>
      <c r="HMO16" s="275"/>
      <c r="HMP16" s="275"/>
      <c r="HMQ16" s="275"/>
      <c r="HMR16" s="275"/>
      <c r="HMS16" s="275"/>
      <c r="HMT16" s="275"/>
      <c r="HMU16" s="275"/>
      <c r="HMV16" s="275"/>
      <c r="HMW16" s="275"/>
      <c r="HMX16" s="275"/>
      <c r="HMY16" s="275"/>
      <c r="HMZ16" s="275"/>
      <c r="HNA16" s="275"/>
      <c r="HNB16" s="275"/>
      <c r="HNC16" s="275"/>
      <c r="HND16" s="275"/>
      <c r="HNE16" s="275"/>
      <c r="HNF16" s="275"/>
      <c r="HNG16" s="275"/>
      <c r="HNH16" s="275"/>
      <c r="HNI16" s="275"/>
      <c r="HNJ16" s="275"/>
      <c r="HNK16" s="275"/>
      <c r="HNL16" s="275"/>
      <c r="HNM16" s="275"/>
      <c r="HNN16" s="275"/>
      <c r="HNO16" s="275"/>
      <c r="HNP16" s="275"/>
      <c r="HNQ16" s="275"/>
      <c r="HNR16" s="275"/>
      <c r="HNS16" s="275"/>
      <c r="HNT16" s="275"/>
      <c r="HNU16" s="275"/>
      <c r="HNV16" s="275"/>
      <c r="HNW16" s="275"/>
      <c r="HNX16" s="275"/>
      <c r="HNY16" s="275"/>
      <c r="HNZ16" s="275"/>
      <c r="HOA16" s="275"/>
      <c r="HOB16" s="275"/>
      <c r="HOC16" s="275"/>
      <c r="HOD16" s="275"/>
      <c r="HOE16" s="275"/>
      <c r="HOF16" s="275"/>
      <c r="HOG16" s="275"/>
      <c r="HOH16" s="275"/>
      <c r="HOI16" s="275"/>
      <c r="HOJ16" s="275"/>
      <c r="HOK16" s="275"/>
      <c r="HOL16" s="275"/>
      <c r="HOM16" s="275"/>
      <c r="HON16" s="275"/>
      <c r="HOO16" s="275"/>
      <c r="HOP16" s="275"/>
      <c r="HOQ16" s="275"/>
      <c r="HOR16" s="275"/>
      <c r="HOS16" s="275"/>
      <c r="HOT16" s="275"/>
      <c r="HOU16" s="275"/>
      <c r="HOV16" s="275"/>
      <c r="HOW16" s="275"/>
      <c r="HOX16" s="275"/>
      <c r="HOY16" s="275"/>
      <c r="HOZ16" s="275"/>
      <c r="HPA16" s="275"/>
      <c r="HPB16" s="275"/>
      <c r="HPC16" s="275"/>
      <c r="HPD16" s="275"/>
      <c r="HPE16" s="275"/>
      <c r="HPF16" s="275"/>
      <c r="HPG16" s="275"/>
      <c r="HPH16" s="275"/>
      <c r="HPI16" s="275"/>
      <c r="HPJ16" s="275"/>
      <c r="HPK16" s="275"/>
      <c r="HPL16" s="275"/>
      <c r="HPM16" s="275"/>
      <c r="HPN16" s="275"/>
      <c r="HPO16" s="275"/>
      <c r="HPP16" s="275"/>
      <c r="HPQ16" s="275"/>
      <c r="HPR16" s="275"/>
      <c r="HPS16" s="275"/>
      <c r="HPT16" s="275"/>
      <c r="HPU16" s="275"/>
      <c r="HPV16" s="275"/>
      <c r="HPW16" s="275"/>
      <c r="HPX16" s="275"/>
      <c r="HPY16" s="275"/>
      <c r="HPZ16" s="275"/>
      <c r="HQA16" s="275"/>
      <c r="HQB16" s="275"/>
      <c r="HQC16" s="275"/>
      <c r="HQD16" s="275"/>
      <c r="HQE16" s="275"/>
      <c r="HQF16" s="275"/>
      <c r="HQG16" s="275"/>
      <c r="HQH16" s="275"/>
      <c r="HQI16" s="275"/>
      <c r="HQJ16" s="275"/>
      <c r="HQK16" s="275"/>
      <c r="HQL16" s="275"/>
      <c r="HQM16" s="275"/>
      <c r="HQN16" s="275"/>
      <c r="HQO16" s="275"/>
      <c r="HQP16" s="275"/>
      <c r="HQQ16" s="275"/>
      <c r="HQR16" s="275"/>
      <c r="HQS16" s="275"/>
      <c r="HQT16" s="275"/>
      <c r="HQU16" s="275"/>
      <c r="HQV16" s="275"/>
      <c r="HQW16" s="275"/>
      <c r="HQX16" s="275"/>
      <c r="HQY16" s="275"/>
      <c r="HQZ16" s="275"/>
      <c r="HRA16" s="275"/>
      <c r="HRB16" s="275"/>
      <c r="HRC16" s="275"/>
      <c r="HRD16" s="275"/>
      <c r="HRE16" s="275"/>
      <c r="HRF16" s="275"/>
      <c r="HRG16" s="275"/>
      <c r="HRH16" s="275"/>
      <c r="HRI16" s="275"/>
      <c r="HRJ16" s="275"/>
      <c r="HRK16" s="275"/>
      <c r="HRL16" s="275"/>
      <c r="HRM16" s="275"/>
      <c r="HRN16" s="275"/>
      <c r="HRO16" s="275"/>
      <c r="HRP16" s="275"/>
      <c r="HRQ16" s="275"/>
      <c r="HRR16" s="275"/>
      <c r="HRS16" s="275"/>
      <c r="HRT16" s="275"/>
      <c r="HRU16" s="275"/>
      <c r="HRV16" s="275"/>
      <c r="HRW16" s="275"/>
      <c r="HRX16" s="275"/>
      <c r="HRY16" s="275"/>
      <c r="HRZ16" s="275"/>
      <c r="HSA16" s="275"/>
      <c r="HSB16" s="275"/>
      <c r="HSC16" s="275"/>
      <c r="HSD16" s="275"/>
      <c r="HSE16" s="275"/>
      <c r="HSF16" s="275"/>
      <c r="HSG16" s="275"/>
      <c r="HSH16" s="275"/>
      <c r="HSI16" s="275"/>
      <c r="HSJ16" s="275"/>
      <c r="HSK16" s="275"/>
      <c r="HSL16" s="275"/>
      <c r="HSM16" s="275"/>
      <c r="HSN16" s="275"/>
      <c r="HSO16" s="275"/>
      <c r="HSP16" s="275"/>
      <c r="HSQ16" s="275"/>
      <c r="HSR16" s="275"/>
      <c r="HSS16" s="275"/>
      <c r="HST16" s="275"/>
      <c r="HSU16" s="275"/>
      <c r="HSV16" s="275"/>
      <c r="HSW16" s="275"/>
      <c r="HSX16" s="275"/>
      <c r="HSY16" s="275"/>
      <c r="HSZ16" s="275"/>
      <c r="HTA16" s="275"/>
      <c r="HTB16" s="275"/>
      <c r="HTC16" s="275"/>
      <c r="HTD16" s="275"/>
      <c r="HTE16" s="275"/>
      <c r="HTF16" s="275"/>
      <c r="HTG16" s="275"/>
      <c r="HTH16" s="275"/>
      <c r="HTI16" s="275"/>
      <c r="HTJ16" s="275"/>
      <c r="HTK16" s="275"/>
      <c r="HTL16" s="275"/>
      <c r="HTM16" s="275"/>
      <c r="HTN16" s="275"/>
      <c r="HTO16" s="275"/>
      <c r="HTP16" s="275"/>
      <c r="HTQ16" s="275"/>
      <c r="HTR16" s="275"/>
      <c r="HTS16" s="275"/>
      <c r="HTT16" s="275"/>
      <c r="HTU16" s="275"/>
      <c r="HTV16" s="275"/>
      <c r="HTW16" s="275"/>
      <c r="HTX16" s="275"/>
      <c r="HTY16" s="275"/>
      <c r="HTZ16" s="275"/>
      <c r="HUA16" s="275"/>
      <c r="HUB16" s="275"/>
      <c r="HUC16" s="275"/>
      <c r="HUD16" s="275"/>
      <c r="HUE16" s="275"/>
      <c r="HUF16" s="275"/>
      <c r="HUG16" s="275"/>
      <c r="HUH16" s="275"/>
      <c r="HUI16" s="275"/>
      <c r="HUJ16" s="275"/>
      <c r="HUK16" s="275"/>
      <c r="HUL16" s="275"/>
      <c r="HUM16" s="275"/>
      <c r="HUN16" s="275"/>
      <c r="HUO16" s="275"/>
      <c r="HUP16" s="275"/>
      <c r="HUQ16" s="275"/>
      <c r="HUR16" s="275"/>
      <c r="HUS16" s="275"/>
      <c r="HUT16" s="275"/>
      <c r="HUU16" s="275"/>
      <c r="HUV16" s="275"/>
      <c r="HUW16" s="275"/>
      <c r="HUX16" s="275"/>
      <c r="HUY16" s="275"/>
      <c r="HUZ16" s="275"/>
      <c r="HVA16" s="275"/>
      <c r="HVB16" s="275"/>
      <c r="HVC16" s="275"/>
      <c r="HVD16" s="275"/>
      <c r="HVE16" s="275"/>
      <c r="HVF16" s="275"/>
      <c r="HVG16" s="275"/>
      <c r="HVH16" s="275"/>
      <c r="HVI16" s="275"/>
      <c r="HVJ16" s="275"/>
      <c r="HVK16" s="275"/>
      <c r="HVL16" s="275"/>
      <c r="HVM16" s="275"/>
      <c r="HVN16" s="275"/>
      <c r="HVO16" s="275"/>
      <c r="HVP16" s="275"/>
      <c r="HVQ16" s="275"/>
      <c r="HVR16" s="275"/>
      <c r="HVS16" s="275"/>
      <c r="HVT16" s="275"/>
      <c r="HVU16" s="275"/>
      <c r="HVV16" s="275"/>
      <c r="HVW16" s="275"/>
      <c r="HVX16" s="275"/>
      <c r="HVY16" s="275"/>
      <c r="HVZ16" s="275"/>
      <c r="HWA16" s="275"/>
      <c r="HWB16" s="275"/>
      <c r="HWC16" s="275"/>
      <c r="HWD16" s="275"/>
      <c r="HWE16" s="275"/>
      <c r="HWF16" s="275"/>
      <c r="HWG16" s="275"/>
      <c r="HWH16" s="275"/>
      <c r="HWI16" s="275"/>
      <c r="HWJ16" s="275"/>
      <c r="HWK16" s="275"/>
      <c r="HWL16" s="275"/>
      <c r="HWM16" s="275"/>
      <c r="HWN16" s="275"/>
      <c r="HWO16" s="275"/>
      <c r="HWP16" s="275"/>
      <c r="HWQ16" s="275"/>
      <c r="HWR16" s="275"/>
      <c r="HWS16" s="275"/>
      <c r="HWT16" s="275"/>
      <c r="HWU16" s="275"/>
      <c r="HWV16" s="275"/>
      <c r="HWW16" s="275"/>
      <c r="HWX16" s="275"/>
      <c r="HWY16" s="275"/>
      <c r="HWZ16" s="275"/>
      <c r="HXA16" s="275"/>
      <c r="HXB16" s="275"/>
      <c r="HXC16" s="275"/>
      <c r="HXD16" s="275"/>
      <c r="HXE16" s="275"/>
      <c r="HXF16" s="275"/>
      <c r="HXG16" s="275"/>
      <c r="HXH16" s="275"/>
      <c r="HXI16" s="275"/>
      <c r="HXJ16" s="275"/>
      <c r="HXK16" s="275"/>
      <c r="HXL16" s="275"/>
      <c r="HXM16" s="275"/>
      <c r="HXN16" s="275"/>
      <c r="HXO16" s="275"/>
      <c r="HXP16" s="275"/>
      <c r="HXQ16" s="275"/>
      <c r="HXR16" s="275"/>
      <c r="HXS16" s="275"/>
      <c r="HXT16" s="275"/>
      <c r="HXU16" s="275"/>
      <c r="HXV16" s="275"/>
      <c r="HXW16" s="275"/>
      <c r="HXX16" s="275"/>
      <c r="HXY16" s="275"/>
      <c r="HXZ16" s="275"/>
      <c r="HYA16" s="275"/>
      <c r="HYB16" s="275"/>
      <c r="HYC16" s="275"/>
      <c r="HYD16" s="275"/>
      <c r="HYE16" s="275"/>
      <c r="HYF16" s="275"/>
      <c r="HYG16" s="275"/>
      <c r="HYH16" s="275"/>
      <c r="HYI16" s="275"/>
      <c r="HYJ16" s="275"/>
      <c r="HYK16" s="275"/>
      <c r="HYL16" s="275"/>
      <c r="HYM16" s="275"/>
      <c r="HYN16" s="275"/>
      <c r="HYO16" s="275"/>
      <c r="HYP16" s="275"/>
      <c r="HYQ16" s="275"/>
      <c r="HYR16" s="275"/>
      <c r="HYS16" s="275"/>
      <c r="HYT16" s="275"/>
      <c r="HYU16" s="275"/>
      <c r="HYV16" s="275"/>
      <c r="HYW16" s="275"/>
      <c r="HYX16" s="275"/>
      <c r="HYY16" s="275"/>
      <c r="HYZ16" s="275"/>
      <c r="HZA16" s="275"/>
      <c r="HZB16" s="275"/>
      <c r="HZC16" s="275"/>
      <c r="HZD16" s="275"/>
      <c r="HZE16" s="275"/>
      <c r="HZF16" s="275"/>
      <c r="HZG16" s="275"/>
      <c r="HZH16" s="275"/>
      <c r="HZI16" s="275"/>
      <c r="HZJ16" s="275"/>
      <c r="HZK16" s="275"/>
      <c r="HZL16" s="275"/>
      <c r="HZM16" s="275"/>
      <c r="HZN16" s="275"/>
      <c r="HZO16" s="275"/>
      <c r="HZP16" s="275"/>
      <c r="HZQ16" s="275"/>
      <c r="HZR16" s="275"/>
      <c r="HZS16" s="275"/>
      <c r="HZT16" s="275"/>
      <c r="HZU16" s="275"/>
      <c r="HZV16" s="275"/>
      <c r="HZW16" s="275"/>
      <c r="HZX16" s="275"/>
      <c r="HZY16" s="275"/>
      <c r="HZZ16" s="275"/>
      <c r="IAA16" s="275"/>
      <c r="IAB16" s="275"/>
      <c r="IAC16" s="275"/>
      <c r="IAD16" s="275"/>
      <c r="IAE16" s="275"/>
      <c r="IAF16" s="275"/>
      <c r="IAG16" s="275"/>
      <c r="IAH16" s="275"/>
      <c r="IAI16" s="275"/>
      <c r="IAJ16" s="275"/>
      <c r="IAK16" s="275"/>
      <c r="IAL16" s="275"/>
      <c r="IAM16" s="275"/>
      <c r="IAN16" s="275"/>
      <c r="IAO16" s="275"/>
      <c r="IAP16" s="275"/>
      <c r="IAQ16" s="275"/>
      <c r="IAR16" s="275"/>
      <c r="IAS16" s="275"/>
      <c r="IAT16" s="275"/>
      <c r="IAU16" s="275"/>
      <c r="IAV16" s="275"/>
      <c r="IAW16" s="275"/>
      <c r="IAX16" s="275"/>
      <c r="IAY16" s="275"/>
      <c r="IAZ16" s="275"/>
      <c r="IBA16" s="275"/>
      <c r="IBB16" s="275"/>
      <c r="IBC16" s="275"/>
      <c r="IBD16" s="275"/>
      <c r="IBE16" s="275"/>
      <c r="IBF16" s="275"/>
      <c r="IBG16" s="275"/>
      <c r="IBH16" s="275"/>
      <c r="IBI16" s="275"/>
      <c r="IBJ16" s="275"/>
      <c r="IBK16" s="275"/>
      <c r="IBL16" s="275"/>
      <c r="IBM16" s="275"/>
      <c r="IBN16" s="275"/>
      <c r="IBO16" s="275"/>
      <c r="IBP16" s="275"/>
      <c r="IBQ16" s="275"/>
      <c r="IBR16" s="275"/>
      <c r="IBS16" s="275"/>
      <c r="IBT16" s="275"/>
      <c r="IBU16" s="275"/>
      <c r="IBV16" s="275"/>
      <c r="IBW16" s="275"/>
      <c r="IBX16" s="275"/>
      <c r="IBY16" s="275"/>
      <c r="IBZ16" s="275"/>
      <c r="ICA16" s="275"/>
      <c r="ICB16" s="275"/>
      <c r="ICC16" s="275"/>
      <c r="ICD16" s="275"/>
      <c r="ICE16" s="275"/>
      <c r="ICF16" s="275"/>
      <c r="ICG16" s="275"/>
      <c r="ICH16" s="275"/>
      <c r="ICI16" s="275"/>
      <c r="ICJ16" s="275"/>
      <c r="ICK16" s="275"/>
      <c r="ICL16" s="275"/>
      <c r="ICM16" s="275"/>
      <c r="ICN16" s="275"/>
      <c r="ICO16" s="275"/>
      <c r="ICP16" s="275"/>
      <c r="ICQ16" s="275"/>
      <c r="ICR16" s="275"/>
      <c r="ICS16" s="275"/>
      <c r="ICT16" s="275"/>
      <c r="ICU16" s="275"/>
      <c r="ICV16" s="275"/>
      <c r="ICW16" s="275"/>
      <c r="ICX16" s="275"/>
      <c r="ICY16" s="275"/>
      <c r="ICZ16" s="275"/>
      <c r="IDA16" s="275"/>
      <c r="IDB16" s="275"/>
      <c r="IDC16" s="275"/>
      <c r="IDD16" s="275"/>
      <c r="IDE16" s="275"/>
      <c r="IDF16" s="275"/>
      <c r="IDG16" s="275"/>
      <c r="IDH16" s="275"/>
      <c r="IDI16" s="275"/>
      <c r="IDJ16" s="275"/>
      <c r="IDK16" s="275"/>
      <c r="IDL16" s="275"/>
      <c r="IDM16" s="275"/>
      <c r="IDN16" s="275"/>
      <c r="IDO16" s="275"/>
      <c r="IDP16" s="275"/>
      <c r="IDQ16" s="275"/>
      <c r="IDR16" s="275"/>
      <c r="IDS16" s="275"/>
      <c r="IDT16" s="275"/>
      <c r="IDU16" s="275"/>
      <c r="IDV16" s="275"/>
      <c r="IDW16" s="275"/>
      <c r="IDX16" s="275"/>
      <c r="IDY16" s="275"/>
      <c r="IDZ16" s="275"/>
      <c r="IEA16" s="275"/>
      <c r="IEB16" s="275"/>
      <c r="IEC16" s="275"/>
      <c r="IED16" s="275"/>
      <c r="IEE16" s="275"/>
      <c r="IEF16" s="275"/>
      <c r="IEG16" s="275"/>
      <c r="IEH16" s="275"/>
      <c r="IEI16" s="275"/>
      <c r="IEJ16" s="275"/>
      <c r="IEK16" s="275"/>
      <c r="IEL16" s="275"/>
      <c r="IEM16" s="275"/>
      <c r="IEN16" s="275"/>
      <c r="IEO16" s="275"/>
      <c r="IEP16" s="275"/>
      <c r="IEQ16" s="275"/>
      <c r="IER16" s="275"/>
      <c r="IES16" s="275"/>
      <c r="IET16" s="275"/>
      <c r="IEU16" s="275"/>
      <c r="IEV16" s="275"/>
      <c r="IEW16" s="275"/>
      <c r="IEX16" s="275"/>
      <c r="IEY16" s="275"/>
      <c r="IEZ16" s="275"/>
      <c r="IFA16" s="275"/>
      <c r="IFB16" s="275"/>
      <c r="IFC16" s="275"/>
      <c r="IFD16" s="275"/>
      <c r="IFE16" s="275"/>
      <c r="IFF16" s="275"/>
      <c r="IFG16" s="275"/>
      <c r="IFH16" s="275"/>
      <c r="IFI16" s="275"/>
      <c r="IFJ16" s="275"/>
      <c r="IFK16" s="275"/>
      <c r="IFL16" s="275"/>
      <c r="IFM16" s="275"/>
      <c r="IFN16" s="275"/>
      <c r="IFO16" s="275"/>
      <c r="IFP16" s="275"/>
      <c r="IFQ16" s="275"/>
      <c r="IFR16" s="275"/>
      <c r="IFS16" s="275"/>
      <c r="IFT16" s="275"/>
      <c r="IFU16" s="275"/>
      <c r="IFV16" s="275"/>
      <c r="IFW16" s="275"/>
      <c r="IFX16" s="275"/>
      <c r="IFY16" s="275"/>
      <c r="IFZ16" s="275"/>
      <c r="IGA16" s="275"/>
      <c r="IGB16" s="275"/>
      <c r="IGC16" s="275"/>
      <c r="IGD16" s="275"/>
      <c r="IGE16" s="275"/>
      <c r="IGF16" s="275"/>
      <c r="IGG16" s="275"/>
      <c r="IGH16" s="275"/>
      <c r="IGI16" s="275"/>
      <c r="IGJ16" s="275"/>
      <c r="IGK16" s="275"/>
      <c r="IGL16" s="275"/>
      <c r="IGM16" s="275"/>
      <c r="IGN16" s="275"/>
      <c r="IGO16" s="275"/>
      <c r="IGP16" s="275"/>
      <c r="IGQ16" s="275"/>
      <c r="IGR16" s="275"/>
      <c r="IGS16" s="275"/>
      <c r="IGT16" s="275"/>
      <c r="IGU16" s="275"/>
      <c r="IGV16" s="275"/>
      <c r="IGW16" s="275"/>
      <c r="IGX16" s="275"/>
      <c r="IGY16" s="275"/>
      <c r="IGZ16" s="275"/>
      <c r="IHA16" s="275"/>
      <c r="IHB16" s="275"/>
      <c r="IHC16" s="275"/>
      <c r="IHD16" s="275"/>
      <c r="IHE16" s="275"/>
      <c r="IHF16" s="275"/>
      <c r="IHG16" s="275"/>
      <c r="IHH16" s="275"/>
      <c r="IHI16" s="275"/>
      <c r="IHJ16" s="275"/>
      <c r="IHK16" s="275"/>
      <c r="IHL16" s="275"/>
      <c r="IHM16" s="275"/>
      <c r="IHN16" s="275"/>
      <c r="IHO16" s="275"/>
      <c r="IHP16" s="275"/>
      <c r="IHQ16" s="275"/>
      <c r="IHR16" s="275"/>
      <c r="IHS16" s="275"/>
      <c r="IHT16" s="275"/>
      <c r="IHU16" s="275"/>
      <c r="IHV16" s="275"/>
      <c r="IHW16" s="275"/>
      <c r="IHX16" s="275"/>
      <c r="IHY16" s="275"/>
      <c r="IHZ16" s="275"/>
      <c r="IIA16" s="275"/>
      <c r="IIB16" s="275"/>
      <c r="IIC16" s="275"/>
      <c r="IID16" s="275"/>
      <c r="IIE16" s="275"/>
      <c r="IIF16" s="275"/>
      <c r="IIG16" s="275"/>
      <c r="IIH16" s="275"/>
      <c r="III16" s="275"/>
      <c r="IIJ16" s="275"/>
      <c r="IIK16" s="275"/>
      <c r="IIL16" s="275"/>
      <c r="IIM16" s="275"/>
      <c r="IIN16" s="275"/>
      <c r="IIO16" s="275"/>
      <c r="IIP16" s="275"/>
      <c r="IIQ16" s="275"/>
      <c r="IIR16" s="275"/>
      <c r="IIS16" s="275"/>
      <c r="IIT16" s="275"/>
      <c r="IIU16" s="275"/>
      <c r="IIV16" s="275"/>
      <c r="IIW16" s="275"/>
      <c r="IIX16" s="275"/>
      <c r="IIY16" s="275"/>
      <c r="IIZ16" s="275"/>
      <c r="IJA16" s="275"/>
      <c r="IJB16" s="275"/>
      <c r="IJC16" s="275"/>
      <c r="IJD16" s="275"/>
      <c r="IJE16" s="275"/>
      <c r="IJF16" s="275"/>
      <c r="IJG16" s="275"/>
      <c r="IJH16" s="275"/>
      <c r="IJI16" s="275"/>
      <c r="IJJ16" s="275"/>
      <c r="IJK16" s="275"/>
      <c r="IJL16" s="275"/>
      <c r="IJM16" s="275"/>
      <c r="IJN16" s="275"/>
      <c r="IJO16" s="275"/>
      <c r="IJP16" s="275"/>
      <c r="IJQ16" s="275"/>
      <c r="IJR16" s="275"/>
      <c r="IJS16" s="275"/>
      <c r="IJT16" s="275"/>
      <c r="IJU16" s="275"/>
      <c r="IJV16" s="275"/>
      <c r="IJW16" s="275"/>
      <c r="IJX16" s="275"/>
      <c r="IJY16" s="275"/>
      <c r="IJZ16" s="275"/>
      <c r="IKA16" s="275"/>
      <c r="IKB16" s="275"/>
      <c r="IKC16" s="275"/>
      <c r="IKD16" s="275"/>
      <c r="IKE16" s="275"/>
      <c r="IKF16" s="275"/>
      <c r="IKG16" s="275"/>
      <c r="IKH16" s="275"/>
      <c r="IKI16" s="275"/>
      <c r="IKJ16" s="275"/>
      <c r="IKK16" s="275"/>
      <c r="IKL16" s="275"/>
      <c r="IKM16" s="275"/>
      <c r="IKN16" s="275"/>
      <c r="IKO16" s="275"/>
      <c r="IKP16" s="275"/>
      <c r="IKQ16" s="275"/>
      <c r="IKR16" s="275"/>
      <c r="IKS16" s="275"/>
      <c r="IKT16" s="275"/>
      <c r="IKU16" s="275"/>
      <c r="IKV16" s="275"/>
      <c r="IKW16" s="275"/>
      <c r="IKX16" s="275"/>
      <c r="IKY16" s="275"/>
      <c r="IKZ16" s="275"/>
      <c r="ILA16" s="275"/>
      <c r="ILB16" s="275"/>
      <c r="ILC16" s="275"/>
      <c r="ILD16" s="275"/>
      <c r="ILE16" s="275"/>
      <c r="ILF16" s="275"/>
      <c r="ILG16" s="275"/>
      <c r="ILH16" s="275"/>
      <c r="ILI16" s="275"/>
      <c r="ILJ16" s="275"/>
      <c r="ILK16" s="275"/>
      <c r="ILL16" s="275"/>
      <c r="ILM16" s="275"/>
      <c r="ILN16" s="275"/>
      <c r="ILO16" s="275"/>
      <c r="ILP16" s="275"/>
      <c r="ILQ16" s="275"/>
      <c r="ILR16" s="275"/>
      <c r="ILS16" s="275"/>
      <c r="ILT16" s="275"/>
      <c r="ILU16" s="275"/>
      <c r="ILV16" s="275"/>
      <c r="ILW16" s="275"/>
      <c r="ILX16" s="275"/>
      <c r="ILY16" s="275"/>
      <c r="ILZ16" s="275"/>
      <c r="IMA16" s="275"/>
      <c r="IMB16" s="275"/>
      <c r="IMC16" s="275"/>
      <c r="IMD16" s="275"/>
      <c r="IME16" s="275"/>
      <c r="IMF16" s="275"/>
      <c r="IMG16" s="275"/>
      <c r="IMH16" s="275"/>
      <c r="IMI16" s="275"/>
      <c r="IMJ16" s="275"/>
      <c r="IMK16" s="275"/>
      <c r="IML16" s="275"/>
      <c r="IMM16" s="275"/>
      <c r="IMN16" s="275"/>
      <c r="IMO16" s="275"/>
      <c r="IMP16" s="275"/>
      <c r="IMQ16" s="275"/>
      <c r="IMR16" s="275"/>
      <c r="IMS16" s="275"/>
      <c r="IMT16" s="275"/>
      <c r="IMU16" s="275"/>
      <c r="IMV16" s="275"/>
      <c r="IMW16" s="275"/>
      <c r="IMX16" s="275"/>
      <c r="IMY16" s="275"/>
      <c r="IMZ16" s="275"/>
      <c r="INA16" s="275"/>
      <c r="INB16" s="275"/>
      <c r="INC16" s="275"/>
      <c r="IND16" s="275"/>
      <c r="INE16" s="275"/>
      <c r="INF16" s="275"/>
      <c r="ING16" s="275"/>
      <c r="INH16" s="275"/>
      <c r="INI16" s="275"/>
      <c r="INJ16" s="275"/>
      <c r="INK16" s="275"/>
      <c r="INL16" s="275"/>
      <c r="INM16" s="275"/>
      <c r="INN16" s="275"/>
      <c r="INO16" s="275"/>
      <c r="INP16" s="275"/>
      <c r="INQ16" s="275"/>
      <c r="INR16" s="275"/>
      <c r="INS16" s="275"/>
      <c r="INT16" s="275"/>
      <c r="INU16" s="275"/>
      <c r="INV16" s="275"/>
      <c r="INW16" s="275"/>
      <c r="INX16" s="275"/>
      <c r="INY16" s="275"/>
      <c r="INZ16" s="275"/>
      <c r="IOA16" s="275"/>
      <c r="IOB16" s="275"/>
      <c r="IOC16" s="275"/>
      <c r="IOD16" s="275"/>
      <c r="IOE16" s="275"/>
      <c r="IOF16" s="275"/>
      <c r="IOG16" s="275"/>
      <c r="IOH16" s="275"/>
      <c r="IOI16" s="275"/>
      <c r="IOJ16" s="275"/>
      <c r="IOK16" s="275"/>
      <c r="IOL16" s="275"/>
      <c r="IOM16" s="275"/>
      <c r="ION16" s="275"/>
      <c r="IOO16" s="275"/>
      <c r="IOP16" s="275"/>
      <c r="IOQ16" s="275"/>
      <c r="IOR16" s="275"/>
      <c r="IOS16" s="275"/>
      <c r="IOT16" s="275"/>
      <c r="IOU16" s="275"/>
      <c r="IOV16" s="275"/>
      <c r="IOW16" s="275"/>
      <c r="IOX16" s="275"/>
      <c r="IOY16" s="275"/>
      <c r="IOZ16" s="275"/>
      <c r="IPA16" s="275"/>
      <c r="IPB16" s="275"/>
      <c r="IPC16" s="275"/>
      <c r="IPD16" s="275"/>
      <c r="IPE16" s="275"/>
      <c r="IPF16" s="275"/>
      <c r="IPG16" s="275"/>
      <c r="IPH16" s="275"/>
      <c r="IPI16" s="275"/>
      <c r="IPJ16" s="275"/>
      <c r="IPK16" s="275"/>
      <c r="IPL16" s="275"/>
      <c r="IPM16" s="275"/>
      <c r="IPN16" s="275"/>
      <c r="IPO16" s="275"/>
      <c r="IPP16" s="275"/>
      <c r="IPQ16" s="275"/>
      <c r="IPR16" s="275"/>
      <c r="IPS16" s="275"/>
      <c r="IPT16" s="275"/>
      <c r="IPU16" s="275"/>
      <c r="IPV16" s="275"/>
      <c r="IPW16" s="275"/>
      <c r="IPX16" s="275"/>
      <c r="IPY16" s="275"/>
      <c r="IPZ16" s="275"/>
      <c r="IQA16" s="275"/>
      <c r="IQB16" s="275"/>
      <c r="IQC16" s="275"/>
      <c r="IQD16" s="275"/>
      <c r="IQE16" s="275"/>
      <c r="IQF16" s="275"/>
      <c r="IQG16" s="275"/>
      <c r="IQH16" s="275"/>
      <c r="IQI16" s="275"/>
      <c r="IQJ16" s="275"/>
      <c r="IQK16" s="275"/>
      <c r="IQL16" s="275"/>
      <c r="IQM16" s="275"/>
      <c r="IQN16" s="275"/>
      <c r="IQO16" s="275"/>
      <c r="IQP16" s="275"/>
      <c r="IQQ16" s="275"/>
      <c r="IQR16" s="275"/>
      <c r="IQS16" s="275"/>
      <c r="IQT16" s="275"/>
      <c r="IQU16" s="275"/>
      <c r="IQV16" s="275"/>
      <c r="IQW16" s="275"/>
      <c r="IQX16" s="275"/>
      <c r="IQY16" s="275"/>
      <c r="IQZ16" s="275"/>
      <c r="IRA16" s="275"/>
      <c r="IRB16" s="275"/>
      <c r="IRC16" s="275"/>
      <c r="IRD16" s="275"/>
      <c r="IRE16" s="275"/>
      <c r="IRF16" s="275"/>
      <c r="IRG16" s="275"/>
      <c r="IRH16" s="275"/>
      <c r="IRI16" s="275"/>
      <c r="IRJ16" s="275"/>
      <c r="IRK16" s="275"/>
      <c r="IRL16" s="275"/>
      <c r="IRM16" s="275"/>
      <c r="IRN16" s="275"/>
      <c r="IRO16" s="275"/>
      <c r="IRP16" s="275"/>
      <c r="IRQ16" s="275"/>
      <c r="IRR16" s="275"/>
      <c r="IRS16" s="275"/>
      <c r="IRT16" s="275"/>
      <c r="IRU16" s="275"/>
      <c r="IRV16" s="275"/>
      <c r="IRW16" s="275"/>
      <c r="IRX16" s="275"/>
      <c r="IRY16" s="275"/>
      <c r="IRZ16" s="275"/>
      <c r="ISA16" s="275"/>
      <c r="ISB16" s="275"/>
      <c r="ISC16" s="275"/>
      <c r="ISD16" s="275"/>
      <c r="ISE16" s="275"/>
      <c r="ISF16" s="275"/>
      <c r="ISG16" s="275"/>
      <c r="ISH16" s="275"/>
      <c r="ISI16" s="275"/>
      <c r="ISJ16" s="275"/>
      <c r="ISK16" s="275"/>
      <c r="ISL16" s="275"/>
      <c r="ISM16" s="275"/>
      <c r="ISN16" s="275"/>
      <c r="ISO16" s="275"/>
      <c r="ISP16" s="275"/>
      <c r="ISQ16" s="275"/>
      <c r="ISR16" s="275"/>
      <c r="ISS16" s="275"/>
      <c r="IST16" s="275"/>
      <c r="ISU16" s="275"/>
      <c r="ISV16" s="275"/>
      <c r="ISW16" s="275"/>
      <c r="ISX16" s="275"/>
      <c r="ISY16" s="275"/>
      <c r="ISZ16" s="275"/>
      <c r="ITA16" s="275"/>
      <c r="ITB16" s="275"/>
      <c r="ITC16" s="275"/>
      <c r="ITD16" s="275"/>
      <c r="ITE16" s="275"/>
      <c r="ITF16" s="275"/>
      <c r="ITG16" s="275"/>
      <c r="ITH16" s="275"/>
      <c r="ITI16" s="275"/>
      <c r="ITJ16" s="275"/>
      <c r="ITK16" s="275"/>
      <c r="ITL16" s="275"/>
      <c r="ITM16" s="275"/>
      <c r="ITN16" s="275"/>
      <c r="ITO16" s="275"/>
      <c r="ITP16" s="275"/>
      <c r="ITQ16" s="275"/>
      <c r="ITR16" s="275"/>
      <c r="ITS16" s="275"/>
      <c r="ITT16" s="275"/>
      <c r="ITU16" s="275"/>
      <c r="ITV16" s="275"/>
      <c r="ITW16" s="275"/>
      <c r="ITX16" s="275"/>
      <c r="ITY16" s="275"/>
      <c r="ITZ16" s="275"/>
      <c r="IUA16" s="275"/>
      <c r="IUB16" s="275"/>
      <c r="IUC16" s="275"/>
      <c r="IUD16" s="275"/>
      <c r="IUE16" s="275"/>
      <c r="IUF16" s="275"/>
      <c r="IUG16" s="275"/>
      <c r="IUH16" s="275"/>
      <c r="IUI16" s="275"/>
      <c r="IUJ16" s="275"/>
      <c r="IUK16" s="275"/>
      <c r="IUL16" s="275"/>
      <c r="IUM16" s="275"/>
      <c r="IUN16" s="275"/>
      <c r="IUO16" s="275"/>
      <c r="IUP16" s="275"/>
      <c r="IUQ16" s="275"/>
      <c r="IUR16" s="275"/>
      <c r="IUS16" s="275"/>
      <c r="IUT16" s="275"/>
      <c r="IUU16" s="275"/>
      <c r="IUV16" s="275"/>
      <c r="IUW16" s="275"/>
      <c r="IUX16" s="275"/>
      <c r="IUY16" s="275"/>
      <c r="IUZ16" s="275"/>
      <c r="IVA16" s="275"/>
      <c r="IVB16" s="275"/>
      <c r="IVC16" s="275"/>
      <c r="IVD16" s="275"/>
      <c r="IVE16" s="275"/>
      <c r="IVF16" s="275"/>
      <c r="IVG16" s="275"/>
      <c r="IVH16" s="275"/>
      <c r="IVI16" s="275"/>
      <c r="IVJ16" s="275"/>
      <c r="IVK16" s="275"/>
      <c r="IVL16" s="275"/>
      <c r="IVM16" s="275"/>
      <c r="IVN16" s="275"/>
      <c r="IVO16" s="275"/>
      <c r="IVP16" s="275"/>
      <c r="IVQ16" s="275"/>
      <c r="IVR16" s="275"/>
      <c r="IVS16" s="275"/>
      <c r="IVT16" s="275"/>
      <c r="IVU16" s="275"/>
      <c r="IVV16" s="275"/>
      <c r="IVW16" s="275"/>
      <c r="IVX16" s="275"/>
      <c r="IVY16" s="275"/>
      <c r="IVZ16" s="275"/>
      <c r="IWA16" s="275"/>
      <c r="IWB16" s="275"/>
      <c r="IWC16" s="275"/>
      <c r="IWD16" s="275"/>
      <c r="IWE16" s="275"/>
      <c r="IWF16" s="275"/>
      <c r="IWG16" s="275"/>
      <c r="IWH16" s="275"/>
      <c r="IWI16" s="275"/>
      <c r="IWJ16" s="275"/>
      <c r="IWK16" s="275"/>
      <c r="IWL16" s="275"/>
      <c r="IWM16" s="275"/>
      <c r="IWN16" s="275"/>
      <c r="IWO16" s="275"/>
      <c r="IWP16" s="275"/>
      <c r="IWQ16" s="275"/>
      <c r="IWR16" s="275"/>
      <c r="IWS16" s="275"/>
      <c r="IWT16" s="275"/>
      <c r="IWU16" s="275"/>
      <c r="IWV16" s="275"/>
      <c r="IWW16" s="275"/>
      <c r="IWX16" s="275"/>
      <c r="IWY16" s="275"/>
      <c r="IWZ16" s="275"/>
      <c r="IXA16" s="275"/>
      <c r="IXB16" s="275"/>
      <c r="IXC16" s="275"/>
      <c r="IXD16" s="275"/>
      <c r="IXE16" s="275"/>
      <c r="IXF16" s="275"/>
      <c r="IXG16" s="275"/>
      <c r="IXH16" s="275"/>
      <c r="IXI16" s="275"/>
      <c r="IXJ16" s="275"/>
      <c r="IXK16" s="275"/>
      <c r="IXL16" s="275"/>
      <c r="IXM16" s="275"/>
      <c r="IXN16" s="275"/>
      <c r="IXO16" s="275"/>
      <c r="IXP16" s="275"/>
      <c r="IXQ16" s="275"/>
      <c r="IXR16" s="275"/>
      <c r="IXS16" s="275"/>
      <c r="IXT16" s="275"/>
      <c r="IXU16" s="275"/>
      <c r="IXV16" s="275"/>
      <c r="IXW16" s="275"/>
      <c r="IXX16" s="275"/>
      <c r="IXY16" s="275"/>
      <c r="IXZ16" s="275"/>
      <c r="IYA16" s="275"/>
      <c r="IYB16" s="275"/>
      <c r="IYC16" s="275"/>
      <c r="IYD16" s="275"/>
      <c r="IYE16" s="275"/>
      <c r="IYF16" s="275"/>
      <c r="IYG16" s="275"/>
      <c r="IYH16" s="275"/>
      <c r="IYI16" s="275"/>
      <c r="IYJ16" s="275"/>
      <c r="IYK16" s="275"/>
      <c r="IYL16" s="275"/>
      <c r="IYM16" s="275"/>
      <c r="IYN16" s="275"/>
      <c r="IYO16" s="275"/>
      <c r="IYP16" s="275"/>
      <c r="IYQ16" s="275"/>
      <c r="IYR16" s="275"/>
      <c r="IYS16" s="275"/>
      <c r="IYT16" s="275"/>
      <c r="IYU16" s="275"/>
      <c r="IYV16" s="275"/>
      <c r="IYW16" s="275"/>
      <c r="IYX16" s="275"/>
      <c r="IYY16" s="275"/>
      <c r="IYZ16" s="275"/>
      <c r="IZA16" s="275"/>
      <c r="IZB16" s="275"/>
      <c r="IZC16" s="275"/>
      <c r="IZD16" s="275"/>
      <c r="IZE16" s="275"/>
      <c r="IZF16" s="275"/>
      <c r="IZG16" s="275"/>
      <c r="IZH16" s="275"/>
      <c r="IZI16" s="275"/>
      <c r="IZJ16" s="275"/>
      <c r="IZK16" s="275"/>
      <c r="IZL16" s="275"/>
      <c r="IZM16" s="275"/>
      <c r="IZN16" s="275"/>
      <c r="IZO16" s="275"/>
      <c r="IZP16" s="275"/>
      <c r="IZQ16" s="275"/>
      <c r="IZR16" s="275"/>
      <c r="IZS16" s="275"/>
      <c r="IZT16" s="275"/>
      <c r="IZU16" s="275"/>
      <c r="IZV16" s="275"/>
      <c r="IZW16" s="275"/>
      <c r="IZX16" s="275"/>
      <c r="IZY16" s="275"/>
      <c r="IZZ16" s="275"/>
      <c r="JAA16" s="275"/>
      <c r="JAB16" s="275"/>
      <c r="JAC16" s="275"/>
      <c r="JAD16" s="275"/>
      <c r="JAE16" s="275"/>
      <c r="JAF16" s="275"/>
      <c r="JAG16" s="275"/>
      <c r="JAH16" s="275"/>
      <c r="JAI16" s="275"/>
      <c r="JAJ16" s="275"/>
      <c r="JAK16" s="275"/>
      <c r="JAL16" s="275"/>
      <c r="JAM16" s="275"/>
      <c r="JAN16" s="275"/>
      <c r="JAO16" s="275"/>
      <c r="JAP16" s="275"/>
      <c r="JAQ16" s="275"/>
      <c r="JAR16" s="275"/>
      <c r="JAS16" s="275"/>
      <c r="JAT16" s="275"/>
      <c r="JAU16" s="275"/>
      <c r="JAV16" s="275"/>
      <c r="JAW16" s="275"/>
      <c r="JAX16" s="275"/>
      <c r="JAY16" s="275"/>
      <c r="JAZ16" s="275"/>
      <c r="JBA16" s="275"/>
      <c r="JBB16" s="275"/>
      <c r="JBC16" s="275"/>
      <c r="JBD16" s="275"/>
      <c r="JBE16" s="275"/>
      <c r="JBF16" s="275"/>
      <c r="JBG16" s="275"/>
      <c r="JBH16" s="275"/>
      <c r="JBI16" s="275"/>
      <c r="JBJ16" s="275"/>
      <c r="JBK16" s="275"/>
      <c r="JBL16" s="275"/>
      <c r="JBM16" s="275"/>
      <c r="JBN16" s="275"/>
      <c r="JBO16" s="275"/>
      <c r="JBP16" s="275"/>
      <c r="JBQ16" s="275"/>
      <c r="JBR16" s="275"/>
      <c r="JBS16" s="275"/>
      <c r="JBT16" s="275"/>
      <c r="JBU16" s="275"/>
      <c r="JBV16" s="275"/>
      <c r="JBW16" s="275"/>
      <c r="JBX16" s="275"/>
      <c r="JBY16" s="275"/>
      <c r="JBZ16" s="275"/>
      <c r="JCA16" s="275"/>
      <c r="JCB16" s="275"/>
      <c r="JCC16" s="275"/>
      <c r="JCD16" s="275"/>
      <c r="JCE16" s="275"/>
      <c r="JCF16" s="275"/>
      <c r="JCG16" s="275"/>
      <c r="JCH16" s="275"/>
      <c r="JCI16" s="275"/>
      <c r="JCJ16" s="275"/>
      <c r="JCK16" s="275"/>
      <c r="JCL16" s="275"/>
      <c r="JCM16" s="275"/>
      <c r="JCN16" s="275"/>
      <c r="JCO16" s="275"/>
      <c r="JCP16" s="275"/>
      <c r="JCQ16" s="275"/>
      <c r="JCR16" s="275"/>
      <c r="JCS16" s="275"/>
      <c r="JCT16" s="275"/>
      <c r="JCU16" s="275"/>
      <c r="JCV16" s="275"/>
      <c r="JCW16" s="275"/>
      <c r="JCX16" s="275"/>
      <c r="JCY16" s="275"/>
      <c r="JCZ16" s="275"/>
      <c r="JDA16" s="275"/>
      <c r="JDB16" s="275"/>
      <c r="JDC16" s="275"/>
      <c r="JDD16" s="275"/>
      <c r="JDE16" s="275"/>
      <c r="JDF16" s="275"/>
      <c r="JDG16" s="275"/>
      <c r="JDH16" s="275"/>
      <c r="JDI16" s="275"/>
      <c r="JDJ16" s="275"/>
      <c r="JDK16" s="275"/>
      <c r="JDL16" s="275"/>
      <c r="JDM16" s="275"/>
      <c r="JDN16" s="275"/>
      <c r="JDO16" s="275"/>
      <c r="JDP16" s="275"/>
      <c r="JDQ16" s="275"/>
      <c r="JDR16" s="275"/>
      <c r="JDS16" s="275"/>
      <c r="JDT16" s="275"/>
      <c r="JDU16" s="275"/>
      <c r="JDV16" s="275"/>
      <c r="JDW16" s="275"/>
      <c r="JDX16" s="275"/>
      <c r="JDY16" s="275"/>
      <c r="JDZ16" s="275"/>
      <c r="JEA16" s="275"/>
      <c r="JEB16" s="275"/>
      <c r="JEC16" s="275"/>
      <c r="JED16" s="275"/>
      <c r="JEE16" s="275"/>
      <c r="JEF16" s="275"/>
      <c r="JEG16" s="275"/>
      <c r="JEH16" s="275"/>
      <c r="JEI16" s="275"/>
      <c r="JEJ16" s="275"/>
      <c r="JEK16" s="275"/>
      <c r="JEL16" s="275"/>
      <c r="JEM16" s="275"/>
      <c r="JEN16" s="275"/>
      <c r="JEO16" s="275"/>
      <c r="JEP16" s="275"/>
      <c r="JEQ16" s="275"/>
      <c r="JER16" s="275"/>
      <c r="JES16" s="275"/>
      <c r="JET16" s="275"/>
      <c r="JEU16" s="275"/>
      <c r="JEV16" s="275"/>
      <c r="JEW16" s="275"/>
      <c r="JEX16" s="275"/>
      <c r="JEY16" s="275"/>
      <c r="JEZ16" s="275"/>
      <c r="JFA16" s="275"/>
      <c r="JFB16" s="275"/>
      <c r="JFC16" s="275"/>
      <c r="JFD16" s="275"/>
      <c r="JFE16" s="275"/>
      <c r="JFF16" s="275"/>
      <c r="JFG16" s="275"/>
      <c r="JFH16" s="275"/>
      <c r="JFI16" s="275"/>
      <c r="JFJ16" s="275"/>
      <c r="JFK16" s="275"/>
      <c r="JFL16" s="275"/>
      <c r="JFM16" s="275"/>
      <c r="JFN16" s="275"/>
      <c r="JFO16" s="275"/>
      <c r="JFP16" s="275"/>
      <c r="JFQ16" s="275"/>
      <c r="JFR16" s="275"/>
      <c r="JFS16" s="275"/>
      <c r="JFT16" s="275"/>
      <c r="JFU16" s="275"/>
      <c r="JFV16" s="275"/>
      <c r="JFW16" s="275"/>
      <c r="JFX16" s="275"/>
      <c r="JFY16" s="275"/>
      <c r="JFZ16" s="275"/>
      <c r="JGA16" s="275"/>
      <c r="JGB16" s="275"/>
      <c r="JGC16" s="275"/>
      <c r="JGD16" s="275"/>
      <c r="JGE16" s="275"/>
      <c r="JGF16" s="275"/>
      <c r="JGG16" s="275"/>
      <c r="JGH16" s="275"/>
      <c r="JGI16" s="275"/>
      <c r="JGJ16" s="275"/>
      <c r="JGK16" s="275"/>
      <c r="JGL16" s="275"/>
      <c r="JGM16" s="275"/>
      <c r="JGN16" s="275"/>
      <c r="JGO16" s="275"/>
      <c r="JGP16" s="275"/>
      <c r="JGQ16" s="275"/>
      <c r="JGR16" s="275"/>
      <c r="JGS16" s="275"/>
      <c r="JGT16" s="275"/>
      <c r="JGU16" s="275"/>
      <c r="JGV16" s="275"/>
      <c r="JGW16" s="275"/>
      <c r="JGX16" s="275"/>
      <c r="JGY16" s="275"/>
      <c r="JGZ16" s="275"/>
      <c r="JHA16" s="275"/>
      <c r="JHB16" s="275"/>
      <c r="JHC16" s="275"/>
      <c r="JHD16" s="275"/>
      <c r="JHE16" s="275"/>
      <c r="JHF16" s="275"/>
      <c r="JHG16" s="275"/>
      <c r="JHH16" s="275"/>
      <c r="JHI16" s="275"/>
      <c r="JHJ16" s="275"/>
      <c r="JHK16" s="275"/>
      <c r="JHL16" s="275"/>
      <c r="JHM16" s="275"/>
      <c r="JHN16" s="275"/>
      <c r="JHO16" s="275"/>
      <c r="JHP16" s="275"/>
      <c r="JHQ16" s="275"/>
      <c r="JHR16" s="275"/>
      <c r="JHS16" s="275"/>
      <c r="JHT16" s="275"/>
      <c r="JHU16" s="275"/>
      <c r="JHV16" s="275"/>
      <c r="JHW16" s="275"/>
      <c r="JHX16" s="275"/>
      <c r="JHY16" s="275"/>
      <c r="JHZ16" s="275"/>
      <c r="JIA16" s="275"/>
      <c r="JIB16" s="275"/>
      <c r="JIC16" s="275"/>
      <c r="JID16" s="275"/>
      <c r="JIE16" s="275"/>
      <c r="JIF16" s="275"/>
      <c r="JIG16" s="275"/>
      <c r="JIH16" s="275"/>
      <c r="JII16" s="275"/>
      <c r="JIJ16" s="275"/>
      <c r="JIK16" s="275"/>
      <c r="JIL16" s="275"/>
      <c r="JIM16" s="275"/>
      <c r="JIN16" s="275"/>
      <c r="JIO16" s="275"/>
      <c r="JIP16" s="275"/>
      <c r="JIQ16" s="275"/>
      <c r="JIR16" s="275"/>
      <c r="JIS16" s="275"/>
      <c r="JIT16" s="275"/>
      <c r="JIU16" s="275"/>
      <c r="JIV16" s="275"/>
      <c r="JIW16" s="275"/>
      <c r="JIX16" s="275"/>
      <c r="JIY16" s="275"/>
      <c r="JIZ16" s="275"/>
      <c r="JJA16" s="275"/>
      <c r="JJB16" s="275"/>
      <c r="JJC16" s="275"/>
      <c r="JJD16" s="275"/>
      <c r="JJE16" s="275"/>
      <c r="JJF16" s="275"/>
      <c r="JJG16" s="275"/>
      <c r="JJH16" s="275"/>
      <c r="JJI16" s="275"/>
      <c r="JJJ16" s="275"/>
      <c r="JJK16" s="275"/>
      <c r="JJL16" s="275"/>
      <c r="JJM16" s="275"/>
      <c r="JJN16" s="275"/>
      <c r="JJO16" s="275"/>
      <c r="JJP16" s="275"/>
      <c r="JJQ16" s="275"/>
      <c r="JJR16" s="275"/>
      <c r="JJS16" s="275"/>
      <c r="JJT16" s="275"/>
      <c r="JJU16" s="275"/>
      <c r="JJV16" s="275"/>
      <c r="JJW16" s="275"/>
      <c r="JJX16" s="275"/>
      <c r="JJY16" s="275"/>
      <c r="JJZ16" s="275"/>
      <c r="JKA16" s="275"/>
      <c r="JKB16" s="275"/>
      <c r="JKC16" s="275"/>
      <c r="JKD16" s="275"/>
      <c r="JKE16" s="275"/>
      <c r="JKF16" s="275"/>
      <c r="JKG16" s="275"/>
      <c r="JKH16" s="275"/>
      <c r="JKI16" s="275"/>
      <c r="JKJ16" s="275"/>
      <c r="JKK16" s="275"/>
      <c r="JKL16" s="275"/>
      <c r="JKM16" s="275"/>
      <c r="JKN16" s="275"/>
      <c r="JKO16" s="275"/>
      <c r="JKP16" s="275"/>
      <c r="JKQ16" s="275"/>
      <c r="JKR16" s="275"/>
      <c r="JKS16" s="275"/>
      <c r="JKT16" s="275"/>
      <c r="JKU16" s="275"/>
      <c r="JKV16" s="275"/>
      <c r="JKW16" s="275"/>
      <c r="JKX16" s="275"/>
      <c r="JKY16" s="275"/>
      <c r="JKZ16" s="275"/>
      <c r="JLA16" s="275"/>
      <c r="JLB16" s="275"/>
      <c r="JLC16" s="275"/>
      <c r="JLD16" s="275"/>
      <c r="JLE16" s="275"/>
      <c r="JLF16" s="275"/>
      <c r="JLG16" s="275"/>
      <c r="JLH16" s="275"/>
      <c r="JLI16" s="275"/>
      <c r="JLJ16" s="275"/>
      <c r="JLK16" s="275"/>
      <c r="JLL16" s="275"/>
      <c r="JLM16" s="275"/>
      <c r="JLN16" s="275"/>
      <c r="JLO16" s="275"/>
      <c r="JLP16" s="275"/>
      <c r="JLQ16" s="275"/>
      <c r="JLR16" s="275"/>
      <c r="JLS16" s="275"/>
      <c r="JLT16" s="275"/>
      <c r="JLU16" s="275"/>
      <c r="JLV16" s="275"/>
      <c r="JLW16" s="275"/>
      <c r="JLX16" s="275"/>
      <c r="JLY16" s="275"/>
      <c r="JLZ16" s="275"/>
      <c r="JMA16" s="275"/>
      <c r="JMB16" s="275"/>
      <c r="JMC16" s="275"/>
      <c r="JMD16" s="275"/>
      <c r="JME16" s="275"/>
      <c r="JMF16" s="275"/>
      <c r="JMG16" s="275"/>
      <c r="JMH16" s="275"/>
      <c r="JMI16" s="275"/>
      <c r="JMJ16" s="275"/>
      <c r="JMK16" s="275"/>
      <c r="JML16" s="275"/>
      <c r="JMM16" s="275"/>
      <c r="JMN16" s="275"/>
      <c r="JMO16" s="275"/>
      <c r="JMP16" s="275"/>
      <c r="JMQ16" s="275"/>
      <c r="JMR16" s="275"/>
      <c r="JMS16" s="275"/>
      <c r="JMT16" s="275"/>
      <c r="JMU16" s="275"/>
      <c r="JMV16" s="275"/>
      <c r="JMW16" s="275"/>
      <c r="JMX16" s="275"/>
      <c r="JMY16" s="275"/>
      <c r="JMZ16" s="275"/>
      <c r="JNA16" s="275"/>
      <c r="JNB16" s="275"/>
      <c r="JNC16" s="275"/>
      <c r="JND16" s="275"/>
      <c r="JNE16" s="275"/>
      <c r="JNF16" s="275"/>
      <c r="JNG16" s="275"/>
      <c r="JNH16" s="275"/>
      <c r="JNI16" s="275"/>
      <c r="JNJ16" s="275"/>
      <c r="JNK16" s="275"/>
      <c r="JNL16" s="275"/>
      <c r="JNM16" s="275"/>
      <c r="JNN16" s="275"/>
      <c r="JNO16" s="275"/>
      <c r="JNP16" s="275"/>
      <c r="JNQ16" s="275"/>
      <c r="JNR16" s="275"/>
      <c r="JNS16" s="275"/>
      <c r="JNT16" s="275"/>
      <c r="JNU16" s="275"/>
      <c r="JNV16" s="275"/>
      <c r="JNW16" s="275"/>
      <c r="JNX16" s="275"/>
      <c r="JNY16" s="275"/>
      <c r="JNZ16" s="275"/>
      <c r="JOA16" s="275"/>
      <c r="JOB16" s="275"/>
      <c r="JOC16" s="275"/>
      <c r="JOD16" s="275"/>
      <c r="JOE16" s="275"/>
      <c r="JOF16" s="275"/>
      <c r="JOG16" s="275"/>
      <c r="JOH16" s="275"/>
      <c r="JOI16" s="275"/>
      <c r="JOJ16" s="275"/>
      <c r="JOK16" s="275"/>
      <c r="JOL16" s="275"/>
      <c r="JOM16" s="275"/>
      <c r="JON16" s="275"/>
      <c r="JOO16" s="275"/>
      <c r="JOP16" s="275"/>
      <c r="JOQ16" s="275"/>
      <c r="JOR16" s="275"/>
      <c r="JOS16" s="275"/>
      <c r="JOT16" s="275"/>
      <c r="JOU16" s="275"/>
      <c r="JOV16" s="275"/>
      <c r="JOW16" s="275"/>
      <c r="JOX16" s="275"/>
      <c r="JOY16" s="275"/>
      <c r="JOZ16" s="275"/>
      <c r="JPA16" s="275"/>
      <c r="JPB16" s="275"/>
      <c r="JPC16" s="275"/>
      <c r="JPD16" s="275"/>
      <c r="JPE16" s="275"/>
      <c r="JPF16" s="275"/>
      <c r="JPG16" s="275"/>
      <c r="JPH16" s="275"/>
      <c r="JPI16" s="275"/>
      <c r="JPJ16" s="275"/>
      <c r="JPK16" s="275"/>
      <c r="JPL16" s="275"/>
      <c r="JPM16" s="275"/>
      <c r="JPN16" s="275"/>
      <c r="JPO16" s="275"/>
      <c r="JPP16" s="275"/>
      <c r="JPQ16" s="275"/>
      <c r="JPR16" s="275"/>
      <c r="JPS16" s="275"/>
      <c r="JPT16" s="275"/>
      <c r="JPU16" s="275"/>
      <c r="JPV16" s="275"/>
      <c r="JPW16" s="275"/>
      <c r="JPX16" s="275"/>
      <c r="JPY16" s="275"/>
      <c r="JPZ16" s="275"/>
      <c r="JQA16" s="275"/>
      <c r="JQB16" s="275"/>
      <c r="JQC16" s="275"/>
      <c r="JQD16" s="275"/>
      <c r="JQE16" s="275"/>
      <c r="JQF16" s="275"/>
      <c r="JQG16" s="275"/>
      <c r="JQH16" s="275"/>
      <c r="JQI16" s="275"/>
      <c r="JQJ16" s="275"/>
      <c r="JQK16" s="275"/>
      <c r="JQL16" s="275"/>
      <c r="JQM16" s="275"/>
      <c r="JQN16" s="275"/>
      <c r="JQO16" s="275"/>
      <c r="JQP16" s="275"/>
      <c r="JQQ16" s="275"/>
      <c r="JQR16" s="275"/>
      <c r="JQS16" s="275"/>
      <c r="JQT16" s="275"/>
      <c r="JQU16" s="275"/>
      <c r="JQV16" s="275"/>
      <c r="JQW16" s="275"/>
      <c r="JQX16" s="275"/>
      <c r="JQY16" s="275"/>
      <c r="JQZ16" s="275"/>
      <c r="JRA16" s="275"/>
      <c r="JRB16" s="275"/>
      <c r="JRC16" s="275"/>
      <c r="JRD16" s="275"/>
      <c r="JRE16" s="275"/>
      <c r="JRF16" s="275"/>
      <c r="JRG16" s="275"/>
      <c r="JRH16" s="275"/>
      <c r="JRI16" s="275"/>
      <c r="JRJ16" s="275"/>
      <c r="JRK16" s="275"/>
      <c r="JRL16" s="275"/>
      <c r="JRM16" s="275"/>
      <c r="JRN16" s="275"/>
      <c r="JRO16" s="275"/>
      <c r="JRP16" s="275"/>
      <c r="JRQ16" s="275"/>
      <c r="JRR16" s="275"/>
      <c r="JRS16" s="275"/>
      <c r="JRT16" s="275"/>
      <c r="JRU16" s="275"/>
      <c r="JRV16" s="275"/>
      <c r="JRW16" s="275"/>
      <c r="JRX16" s="275"/>
      <c r="JRY16" s="275"/>
      <c r="JRZ16" s="275"/>
      <c r="JSA16" s="275"/>
      <c r="JSB16" s="275"/>
      <c r="JSC16" s="275"/>
      <c r="JSD16" s="275"/>
      <c r="JSE16" s="275"/>
      <c r="JSF16" s="275"/>
      <c r="JSG16" s="275"/>
      <c r="JSH16" s="275"/>
      <c r="JSI16" s="275"/>
      <c r="JSJ16" s="275"/>
      <c r="JSK16" s="275"/>
      <c r="JSL16" s="275"/>
      <c r="JSM16" s="275"/>
      <c r="JSN16" s="275"/>
      <c r="JSO16" s="275"/>
      <c r="JSP16" s="275"/>
      <c r="JSQ16" s="275"/>
      <c r="JSR16" s="275"/>
      <c r="JSS16" s="275"/>
      <c r="JST16" s="275"/>
      <c r="JSU16" s="275"/>
      <c r="JSV16" s="275"/>
      <c r="JSW16" s="275"/>
      <c r="JSX16" s="275"/>
      <c r="JSY16" s="275"/>
      <c r="JSZ16" s="275"/>
      <c r="JTA16" s="275"/>
      <c r="JTB16" s="275"/>
      <c r="JTC16" s="275"/>
      <c r="JTD16" s="275"/>
      <c r="JTE16" s="275"/>
      <c r="JTF16" s="275"/>
      <c r="JTG16" s="275"/>
      <c r="JTH16" s="275"/>
      <c r="JTI16" s="275"/>
      <c r="JTJ16" s="275"/>
      <c r="JTK16" s="275"/>
      <c r="JTL16" s="275"/>
      <c r="JTM16" s="275"/>
      <c r="JTN16" s="275"/>
      <c r="JTO16" s="275"/>
      <c r="JTP16" s="275"/>
      <c r="JTQ16" s="275"/>
      <c r="JTR16" s="275"/>
      <c r="JTS16" s="275"/>
      <c r="JTT16" s="275"/>
      <c r="JTU16" s="275"/>
      <c r="JTV16" s="275"/>
      <c r="JTW16" s="275"/>
      <c r="JTX16" s="275"/>
      <c r="JTY16" s="275"/>
      <c r="JTZ16" s="275"/>
      <c r="JUA16" s="275"/>
      <c r="JUB16" s="275"/>
      <c r="JUC16" s="275"/>
      <c r="JUD16" s="275"/>
      <c r="JUE16" s="275"/>
      <c r="JUF16" s="275"/>
      <c r="JUG16" s="275"/>
      <c r="JUH16" s="275"/>
      <c r="JUI16" s="275"/>
      <c r="JUJ16" s="275"/>
      <c r="JUK16" s="275"/>
      <c r="JUL16" s="275"/>
      <c r="JUM16" s="275"/>
      <c r="JUN16" s="275"/>
      <c r="JUO16" s="275"/>
      <c r="JUP16" s="275"/>
      <c r="JUQ16" s="275"/>
      <c r="JUR16" s="275"/>
      <c r="JUS16" s="275"/>
      <c r="JUT16" s="275"/>
      <c r="JUU16" s="275"/>
      <c r="JUV16" s="275"/>
      <c r="JUW16" s="275"/>
      <c r="JUX16" s="275"/>
      <c r="JUY16" s="275"/>
      <c r="JUZ16" s="275"/>
      <c r="JVA16" s="275"/>
      <c r="JVB16" s="275"/>
      <c r="JVC16" s="275"/>
      <c r="JVD16" s="275"/>
      <c r="JVE16" s="275"/>
      <c r="JVF16" s="275"/>
      <c r="JVG16" s="275"/>
      <c r="JVH16" s="275"/>
      <c r="JVI16" s="275"/>
      <c r="JVJ16" s="275"/>
      <c r="JVK16" s="275"/>
      <c r="JVL16" s="275"/>
      <c r="JVM16" s="275"/>
      <c r="JVN16" s="275"/>
      <c r="JVO16" s="275"/>
      <c r="JVP16" s="275"/>
      <c r="JVQ16" s="275"/>
      <c r="JVR16" s="275"/>
      <c r="JVS16" s="275"/>
      <c r="JVT16" s="275"/>
      <c r="JVU16" s="275"/>
      <c r="JVV16" s="275"/>
      <c r="JVW16" s="275"/>
      <c r="JVX16" s="275"/>
      <c r="JVY16" s="275"/>
      <c r="JVZ16" s="275"/>
      <c r="JWA16" s="275"/>
      <c r="JWB16" s="275"/>
      <c r="JWC16" s="275"/>
      <c r="JWD16" s="275"/>
      <c r="JWE16" s="275"/>
      <c r="JWF16" s="275"/>
      <c r="JWG16" s="275"/>
      <c r="JWH16" s="275"/>
      <c r="JWI16" s="275"/>
      <c r="JWJ16" s="275"/>
      <c r="JWK16" s="275"/>
      <c r="JWL16" s="275"/>
      <c r="JWM16" s="275"/>
      <c r="JWN16" s="275"/>
      <c r="JWO16" s="275"/>
      <c r="JWP16" s="275"/>
      <c r="JWQ16" s="275"/>
      <c r="JWR16" s="275"/>
      <c r="JWS16" s="275"/>
      <c r="JWT16" s="275"/>
      <c r="JWU16" s="275"/>
      <c r="JWV16" s="275"/>
      <c r="JWW16" s="275"/>
      <c r="JWX16" s="275"/>
      <c r="JWY16" s="275"/>
      <c r="JWZ16" s="275"/>
      <c r="JXA16" s="275"/>
      <c r="JXB16" s="275"/>
      <c r="JXC16" s="275"/>
      <c r="JXD16" s="275"/>
      <c r="JXE16" s="275"/>
      <c r="JXF16" s="275"/>
      <c r="JXG16" s="275"/>
      <c r="JXH16" s="275"/>
      <c r="JXI16" s="275"/>
      <c r="JXJ16" s="275"/>
      <c r="JXK16" s="275"/>
      <c r="JXL16" s="275"/>
      <c r="JXM16" s="275"/>
      <c r="JXN16" s="275"/>
      <c r="JXO16" s="275"/>
      <c r="JXP16" s="275"/>
      <c r="JXQ16" s="275"/>
      <c r="JXR16" s="275"/>
      <c r="JXS16" s="275"/>
      <c r="JXT16" s="275"/>
      <c r="JXU16" s="275"/>
      <c r="JXV16" s="275"/>
      <c r="JXW16" s="275"/>
      <c r="JXX16" s="275"/>
      <c r="JXY16" s="275"/>
      <c r="JXZ16" s="275"/>
      <c r="JYA16" s="275"/>
      <c r="JYB16" s="275"/>
      <c r="JYC16" s="275"/>
      <c r="JYD16" s="275"/>
      <c r="JYE16" s="275"/>
      <c r="JYF16" s="275"/>
      <c r="JYG16" s="275"/>
      <c r="JYH16" s="275"/>
      <c r="JYI16" s="275"/>
      <c r="JYJ16" s="275"/>
      <c r="JYK16" s="275"/>
      <c r="JYL16" s="275"/>
      <c r="JYM16" s="275"/>
      <c r="JYN16" s="275"/>
      <c r="JYO16" s="275"/>
      <c r="JYP16" s="275"/>
      <c r="JYQ16" s="275"/>
      <c r="JYR16" s="275"/>
      <c r="JYS16" s="275"/>
      <c r="JYT16" s="275"/>
      <c r="JYU16" s="275"/>
      <c r="JYV16" s="275"/>
      <c r="JYW16" s="275"/>
      <c r="JYX16" s="275"/>
      <c r="JYY16" s="275"/>
      <c r="JYZ16" s="275"/>
      <c r="JZA16" s="275"/>
      <c r="JZB16" s="275"/>
      <c r="JZC16" s="275"/>
      <c r="JZD16" s="275"/>
      <c r="JZE16" s="275"/>
      <c r="JZF16" s="275"/>
      <c r="JZG16" s="275"/>
      <c r="JZH16" s="275"/>
      <c r="JZI16" s="275"/>
      <c r="JZJ16" s="275"/>
      <c r="JZK16" s="275"/>
      <c r="JZL16" s="275"/>
      <c r="JZM16" s="275"/>
      <c r="JZN16" s="275"/>
      <c r="JZO16" s="275"/>
      <c r="JZP16" s="275"/>
      <c r="JZQ16" s="275"/>
      <c r="JZR16" s="275"/>
      <c r="JZS16" s="275"/>
      <c r="JZT16" s="275"/>
      <c r="JZU16" s="275"/>
      <c r="JZV16" s="275"/>
      <c r="JZW16" s="275"/>
      <c r="JZX16" s="275"/>
      <c r="JZY16" s="275"/>
      <c r="JZZ16" s="275"/>
      <c r="KAA16" s="275"/>
      <c r="KAB16" s="275"/>
      <c r="KAC16" s="275"/>
      <c r="KAD16" s="275"/>
      <c r="KAE16" s="275"/>
      <c r="KAF16" s="275"/>
      <c r="KAG16" s="275"/>
      <c r="KAH16" s="275"/>
      <c r="KAI16" s="275"/>
      <c r="KAJ16" s="275"/>
      <c r="KAK16" s="275"/>
      <c r="KAL16" s="275"/>
      <c r="KAM16" s="275"/>
      <c r="KAN16" s="275"/>
      <c r="KAO16" s="275"/>
      <c r="KAP16" s="275"/>
      <c r="KAQ16" s="275"/>
      <c r="KAR16" s="275"/>
      <c r="KAS16" s="275"/>
      <c r="KAT16" s="275"/>
      <c r="KAU16" s="275"/>
      <c r="KAV16" s="275"/>
      <c r="KAW16" s="275"/>
      <c r="KAX16" s="275"/>
      <c r="KAY16" s="275"/>
      <c r="KAZ16" s="275"/>
      <c r="KBA16" s="275"/>
      <c r="KBB16" s="275"/>
      <c r="KBC16" s="275"/>
      <c r="KBD16" s="275"/>
      <c r="KBE16" s="275"/>
      <c r="KBF16" s="275"/>
      <c r="KBG16" s="275"/>
      <c r="KBH16" s="275"/>
      <c r="KBI16" s="275"/>
      <c r="KBJ16" s="275"/>
      <c r="KBK16" s="275"/>
      <c r="KBL16" s="275"/>
      <c r="KBM16" s="275"/>
      <c r="KBN16" s="275"/>
      <c r="KBO16" s="275"/>
      <c r="KBP16" s="275"/>
      <c r="KBQ16" s="275"/>
      <c r="KBR16" s="275"/>
      <c r="KBS16" s="275"/>
      <c r="KBT16" s="275"/>
      <c r="KBU16" s="275"/>
      <c r="KBV16" s="275"/>
      <c r="KBW16" s="275"/>
      <c r="KBX16" s="275"/>
      <c r="KBY16" s="275"/>
      <c r="KBZ16" s="275"/>
      <c r="KCA16" s="275"/>
      <c r="KCB16" s="275"/>
      <c r="KCC16" s="275"/>
      <c r="KCD16" s="275"/>
      <c r="KCE16" s="275"/>
      <c r="KCF16" s="275"/>
      <c r="KCG16" s="275"/>
      <c r="KCH16" s="275"/>
      <c r="KCI16" s="275"/>
      <c r="KCJ16" s="275"/>
      <c r="KCK16" s="275"/>
      <c r="KCL16" s="275"/>
      <c r="KCM16" s="275"/>
      <c r="KCN16" s="275"/>
      <c r="KCO16" s="275"/>
      <c r="KCP16" s="275"/>
      <c r="KCQ16" s="275"/>
      <c r="KCR16" s="275"/>
      <c r="KCS16" s="275"/>
      <c r="KCT16" s="275"/>
      <c r="KCU16" s="275"/>
      <c r="KCV16" s="275"/>
      <c r="KCW16" s="275"/>
      <c r="KCX16" s="275"/>
      <c r="KCY16" s="275"/>
      <c r="KCZ16" s="275"/>
      <c r="KDA16" s="275"/>
      <c r="KDB16" s="275"/>
      <c r="KDC16" s="275"/>
      <c r="KDD16" s="275"/>
      <c r="KDE16" s="275"/>
      <c r="KDF16" s="275"/>
      <c r="KDG16" s="275"/>
      <c r="KDH16" s="275"/>
      <c r="KDI16" s="275"/>
      <c r="KDJ16" s="275"/>
      <c r="KDK16" s="275"/>
      <c r="KDL16" s="275"/>
      <c r="KDM16" s="275"/>
      <c r="KDN16" s="275"/>
      <c r="KDO16" s="275"/>
      <c r="KDP16" s="275"/>
      <c r="KDQ16" s="275"/>
      <c r="KDR16" s="275"/>
      <c r="KDS16" s="275"/>
      <c r="KDT16" s="275"/>
      <c r="KDU16" s="275"/>
      <c r="KDV16" s="275"/>
      <c r="KDW16" s="275"/>
      <c r="KDX16" s="275"/>
      <c r="KDY16" s="275"/>
      <c r="KDZ16" s="275"/>
      <c r="KEA16" s="275"/>
      <c r="KEB16" s="275"/>
      <c r="KEC16" s="275"/>
      <c r="KED16" s="275"/>
      <c r="KEE16" s="275"/>
      <c r="KEF16" s="275"/>
      <c r="KEG16" s="275"/>
      <c r="KEH16" s="275"/>
      <c r="KEI16" s="275"/>
      <c r="KEJ16" s="275"/>
      <c r="KEK16" s="275"/>
      <c r="KEL16" s="275"/>
      <c r="KEM16" s="275"/>
      <c r="KEN16" s="275"/>
      <c r="KEO16" s="275"/>
      <c r="KEP16" s="275"/>
      <c r="KEQ16" s="275"/>
      <c r="KER16" s="275"/>
      <c r="KES16" s="275"/>
      <c r="KET16" s="275"/>
      <c r="KEU16" s="275"/>
      <c r="KEV16" s="275"/>
      <c r="KEW16" s="275"/>
      <c r="KEX16" s="275"/>
      <c r="KEY16" s="275"/>
      <c r="KEZ16" s="275"/>
      <c r="KFA16" s="275"/>
      <c r="KFB16" s="275"/>
      <c r="KFC16" s="275"/>
      <c r="KFD16" s="275"/>
      <c r="KFE16" s="275"/>
      <c r="KFF16" s="275"/>
      <c r="KFG16" s="275"/>
      <c r="KFH16" s="275"/>
      <c r="KFI16" s="275"/>
      <c r="KFJ16" s="275"/>
      <c r="KFK16" s="275"/>
      <c r="KFL16" s="275"/>
      <c r="KFM16" s="275"/>
      <c r="KFN16" s="275"/>
      <c r="KFO16" s="275"/>
      <c r="KFP16" s="275"/>
      <c r="KFQ16" s="275"/>
      <c r="KFR16" s="275"/>
      <c r="KFS16" s="275"/>
      <c r="KFT16" s="275"/>
      <c r="KFU16" s="275"/>
      <c r="KFV16" s="275"/>
      <c r="KFW16" s="275"/>
      <c r="KFX16" s="275"/>
      <c r="KFY16" s="275"/>
      <c r="KFZ16" s="275"/>
      <c r="KGA16" s="275"/>
      <c r="KGB16" s="275"/>
      <c r="KGC16" s="275"/>
      <c r="KGD16" s="275"/>
      <c r="KGE16" s="275"/>
      <c r="KGF16" s="275"/>
      <c r="KGG16" s="275"/>
      <c r="KGH16" s="275"/>
      <c r="KGI16" s="275"/>
      <c r="KGJ16" s="275"/>
      <c r="KGK16" s="275"/>
      <c r="KGL16" s="275"/>
      <c r="KGM16" s="275"/>
      <c r="KGN16" s="275"/>
      <c r="KGO16" s="275"/>
      <c r="KGP16" s="275"/>
      <c r="KGQ16" s="275"/>
      <c r="KGR16" s="275"/>
      <c r="KGS16" s="275"/>
      <c r="KGT16" s="275"/>
      <c r="KGU16" s="275"/>
      <c r="KGV16" s="275"/>
      <c r="KGW16" s="275"/>
      <c r="KGX16" s="275"/>
      <c r="KGY16" s="275"/>
      <c r="KGZ16" s="275"/>
      <c r="KHA16" s="275"/>
      <c r="KHB16" s="275"/>
      <c r="KHC16" s="275"/>
      <c r="KHD16" s="275"/>
      <c r="KHE16" s="275"/>
      <c r="KHF16" s="275"/>
      <c r="KHG16" s="275"/>
      <c r="KHH16" s="275"/>
      <c r="KHI16" s="275"/>
      <c r="KHJ16" s="275"/>
      <c r="KHK16" s="275"/>
      <c r="KHL16" s="275"/>
      <c r="KHM16" s="275"/>
      <c r="KHN16" s="275"/>
      <c r="KHO16" s="275"/>
      <c r="KHP16" s="275"/>
      <c r="KHQ16" s="275"/>
      <c r="KHR16" s="275"/>
      <c r="KHS16" s="275"/>
      <c r="KHT16" s="275"/>
      <c r="KHU16" s="275"/>
      <c r="KHV16" s="275"/>
      <c r="KHW16" s="275"/>
      <c r="KHX16" s="275"/>
      <c r="KHY16" s="275"/>
      <c r="KHZ16" s="275"/>
      <c r="KIA16" s="275"/>
      <c r="KIB16" s="275"/>
      <c r="KIC16" s="275"/>
      <c r="KID16" s="275"/>
      <c r="KIE16" s="275"/>
      <c r="KIF16" s="275"/>
      <c r="KIG16" s="275"/>
      <c r="KIH16" s="275"/>
      <c r="KII16" s="275"/>
      <c r="KIJ16" s="275"/>
      <c r="KIK16" s="275"/>
      <c r="KIL16" s="275"/>
      <c r="KIM16" s="275"/>
      <c r="KIN16" s="275"/>
      <c r="KIO16" s="275"/>
      <c r="KIP16" s="275"/>
      <c r="KIQ16" s="275"/>
      <c r="KIR16" s="275"/>
      <c r="KIS16" s="275"/>
      <c r="KIT16" s="275"/>
      <c r="KIU16" s="275"/>
      <c r="KIV16" s="275"/>
      <c r="KIW16" s="275"/>
      <c r="KIX16" s="275"/>
      <c r="KIY16" s="275"/>
      <c r="KIZ16" s="275"/>
      <c r="KJA16" s="275"/>
      <c r="KJB16" s="275"/>
      <c r="KJC16" s="275"/>
      <c r="KJD16" s="275"/>
      <c r="KJE16" s="275"/>
      <c r="KJF16" s="275"/>
      <c r="KJG16" s="275"/>
      <c r="KJH16" s="275"/>
      <c r="KJI16" s="275"/>
      <c r="KJJ16" s="275"/>
      <c r="KJK16" s="275"/>
      <c r="KJL16" s="275"/>
      <c r="KJM16" s="275"/>
      <c r="KJN16" s="275"/>
      <c r="KJO16" s="275"/>
      <c r="KJP16" s="275"/>
      <c r="KJQ16" s="275"/>
      <c r="KJR16" s="275"/>
      <c r="KJS16" s="275"/>
      <c r="KJT16" s="275"/>
      <c r="KJU16" s="275"/>
      <c r="KJV16" s="275"/>
      <c r="KJW16" s="275"/>
      <c r="KJX16" s="275"/>
      <c r="KJY16" s="275"/>
      <c r="KJZ16" s="275"/>
      <c r="KKA16" s="275"/>
      <c r="KKB16" s="275"/>
      <c r="KKC16" s="275"/>
      <c r="KKD16" s="275"/>
      <c r="KKE16" s="275"/>
      <c r="KKF16" s="275"/>
      <c r="KKG16" s="275"/>
      <c r="KKH16" s="275"/>
      <c r="KKI16" s="275"/>
      <c r="KKJ16" s="275"/>
      <c r="KKK16" s="275"/>
      <c r="KKL16" s="275"/>
      <c r="KKM16" s="275"/>
      <c r="KKN16" s="275"/>
      <c r="KKO16" s="275"/>
      <c r="KKP16" s="275"/>
      <c r="KKQ16" s="275"/>
      <c r="KKR16" s="275"/>
      <c r="KKS16" s="275"/>
      <c r="KKT16" s="275"/>
      <c r="KKU16" s="275"/>
      <c r="KKV16" s="275"/>
      <c r="KKW16" s="275"/>
      <c r="KKX16" s="275"/>
      <c r="KKY16" s="275"/>
      <c r="KKZ16" s="275"/>
      <c r="KLA16" s="275"/>
      <c r="KLB16" s="275"/>
      <c r="KLC16" s="275"/>
      <c r="KLD16" s="275"/>
      <c r="KLE16" s="275"/>
      <c r="KLF16" s="275"/>
      <c r="KLG16" s="275"/>
      <c r="KLH16" s="275"/>
      <c r="KLI16" s="275"/>
      <c r="KLJ16" s="275"/>
      <c r="KLK16" s="275"/>
      <c r="KLL16" s="275"/>
      <c r="KLM16" s="275"/>
      <c r="KLN16" s="275"/>
      <c r="KLO16" s="275"/>
      <c r="KLP16" s="275"/>
      <c r="KLQ16" s="275"/>
      <c r="KLR16" s="275"/>
      <c r="KLS16" s="275"/>
      <c r="KLT16" s="275"/>
      <c r="KLU16" s="275"/>
      <c r="KLV16" s="275"/>
      <c r="KLW16" s="275"/>
      <c r="KLX16" s="275"/>
      <c r="KLY16" s="275"/>
      <c r="KLZ16" s="275"/>
      <c r="KMA16" s="275"/>
      <c r="KMB16" s="275"/>
      <c r="KMC16" s="275"/>
      <c r="KMD16" s="275"/>
      <c r="KME16" s="275"/>
      <c r="KMF16" s="275"/>
      <c r="KMG16" s="275"/>
      <c r="KMH16" s="275"/>
      <c r="KMI16" s="275"/>
      <c r="KMJ16" s="275"/>
      <c r="KMK16" s="275"/>
      <c r="KML16" s="275"/>
      <c r="KMM16" s="275"/>
      <c r="KMN16" s="275"/>
      <c r="KMO16" s="275"/>
      <c r="KMP16" s="275"/>
      <c r="KMQ16" s="275"/>
      <c r="KMR16" s="275"/>
      <c r="KMS16" s="275"/>
      <c r="KMT16" s="275"/>
      <c r="KMU16" s="275"/>
      <c r="KMV16" s="275"/>
      <c r="KMW16" s="275"/>
      <c r="KMX16" s="275"/>
      <c r="KMY16" s="275"/>
      <c r="KMZ16" s="275"/>
      <c r="KNA16" s="275"/>
      <c r="KNB16" s="275"/>
      <c r="KNC16" s="275"/>
      <c r="KND16" s="275"/>
      <c r="KNE16" s="275"/>
      <c r="KNF16" s="275"/>
      <c r="KNG16" s="275"/>
      <c r="KNH16" s="275"/>
      <c r="KNI16" s="275"/>
      <c r="KNJ16" s="275"/>
      <c r="KNK16" s="275"/>
      <c r="KNL16" s="275"/>
      <c r="KNM16" s="275"/>
      <c r="KNN16" s="275"/>
      <c r="KNO16" s="275"/>
      <c r="KNP16" s="275"/>
      <c r="KNQ16" s="275"/>
      <c r="KNR16" s="275"/>
      <c r="KNS16" s="275"/>
      <c r="KNT16" s="275"/>
      <c r="KNU16" s="275"/>
      <c r="KNV16" s="275"/>
      <c r="KNW16" s="275"/>
      <c r="KNX16" s="275"/>
      <c r="KNY16" s="275"/>
      <c r="KNZ16" s="275"/>
      <c r="KOA16" s="275"/>
      <c r="KOB16" s="275"/>
      <c r="KOC16" s="275"/>
      <c r="KOD16" s="275"/>
      <c r="KOE16" s="275"/>
      <c r="KOF16" s="275"/>
      <c r="KOG16" s="275"/>
      <c r="KOH16" s="275"/>
      <c r="KOI16" s="275"/>
      <c r="KOJ16" s="275"/>
      <c r="KOK16" s="275"/>
      <c r="KOL16" s="275"/>
      <c r="KOM16" s="275"/>
      <c r="KON16" s="275"/>
      <c r="KOO16" s="275"/>
      <c r="KOP16" s="275"/>
      <c r="KOQ16" s="275"/>
      <c r="KOR16" s="275"/>
      <c r="KOS16" s="275"/>
      <c r="KOT16" s="275"/>
      <c r="KOU16" s="275"/>
      <c r="KOV16" s="275"/>
      <c r="KOW16" s="275"/>
      <c r="KOX16" s="275"/>
      <c r="KOY16" s="275"/>
      <c r="KOZ16" s="275"/>
      <c r="KPA16" s="275"/>
      <c r="KPB16" s="275"/>
      <c r="KPC16" s="275"/>
      <c r="KPD16" s="275"/>
      <c r="KPE16" s="275"/>
      <c r="KPF16" s="275"/>
      <c r="KPG16" s="275"/>
      <c r="KPH16" s="275"/>
      <c r="KPI16" s="275"/>
      <c r="KPJ16" s="275"/>
      <c r="KPK16" s="275"/>
      <c r="KPL16" s="275"/>
      <c r="KPM16" s="275"/>
      <c r="KPN16" s="275"/>
      <c r="KPO16" s="275"/>
      <c r="KPP16" s="275"/>
      <c r="KPQ16" s="275"/>
      <c r="KPR16" s="275"/>
      <c r="KPS16" s="275"/>
      <c r="KPT16" s="275"/>
      <c r="KPU16" s="275"/>
      <c r="KPV16" s="275"/>
      <c r="KPW16" s="275"/>
      <c r="KPX16" s="275"/>
      <c r="KPY16" s="275"/>
      <c r="KPZ16" s="275"/>
      <c r="KQA16" s="275"/>
      <c r="KQB16" s="275"/>
      <c r="KQC16" s="275"/>
      <c r="KQD16" s="275"/>
      <c r="KQE16" s="275"/>
      <c r="KQF16" s="275"/>
      <c r="KQG16" s="275"/>
      <c r="KQH16" s="275"/>
      <c r="KQI16" s="275"/>
      <c r="KQJ16" s="275"/>
      <c r="KQK16" s="275"/>
      <c r="KQL16" s="275"/>
      <c r="KQM16" s="275"/>
      <c r="KQN16" s="275"/>
      <c r="KQO16" s="275"/>
      <c r="KQP16" s="275"/>
      <c r="KQQ16" s="275"/>
      <c r="KQR16" s="275"/>
      <c r="KQS16" s="275"/>
      <c r="KQT16" s="275"/>
      <c r="KQU16" s="275"/>
      <c r="KQV16" s="275"/>
      <c r="KQW16" s="275"/>
      <c r="KQX16" s="275"/>
      <c r="KQY16" s="275"/>
      <c r="KQZ16" s="275"/>
      <c r="KRA16" s="275"/>
      <c r="KRB16" s="275"/>
      <c r="KRC16" s="275"/>
      <c r="KRD16" s="275"/>
      <c r="KRE16" s="275"/>
      <c r="KRF16" s="275"/>
      <c r="KRG16" s="275"/>
      <c r="KRH16" s="275"/>
      <c r="KRI16" s="275"/>
      <c r="KRJ16" s="275"/>
      <c r="KRK16" s="275"/>
      <c r="KRL16" s="275"/>
      <c r="KRM16" s="275"/>
      <c r="KRN16" s="275"/>
      <c r="KRO16" s="275"/>
      <c r="KRP16" s="275"/>
      <c r="KRQ16" s="275"/>
      <c r="KRR16" s="275"/>
      <c r="KRS16" s="275"/>
      <c r="KRT16" s="275"/>
      <c r="KRU16" s="275"/>
      <c r="KRV16" s="275"/>
      <c r="KRW16" s="275"/>
      <c r="KRX16" s="275"/>
      <c r="KRY16" s="275"/>
      <c r="KRZ16" s="275"/>
      <c r="KSA16" s="275"/>
      <c r="KSB16" s="275"/>
      <c r="KSC16" s="275"/>
      <c r="KSD16" s="275"/>
      <c r="KSE16" s="275"/>
      <c r="KSF16" s="275"/>
      <c r="KSG16" s="275"/>
      <c r="KSH16" s="275"/>
      <c r="KSI16" s="275"/>
      <c r="KSJ16" s="275"/>
      <c r="KSK16" s="275"/>
      <c r="KSL16" s="275"/>
      <c r="KSM16" s="275"/>
      <c r="KSN16" s="275"/>
      <c r="KSO16" s="275"/>
      <c r="KSP16" s="275"/>
      <c r="KSQ16" s="275"/>
      <c r="KSR16" s="275"/>
      <c r="KSS16" s="275"/>
      <c r="KST16" s="275"/>
      <c r="KSU16" s="275"/>
      <c r="KSV16" s="275"/>
      <c r="KSW16" s="275"/>
      <c r="KSX16" s="275"/>
      <c r="KSY16" s="275"/>
      <c r="KSZ16" s="275"/>
      <c r="KTA16" s="275"/>
      <c r="KTB16" s="275"/>
      <c r="KTC16" s="275"/>
      <c r="KTD16" s="275"/>
      <c r="KTE16" s="275"/>
      <c r="KTF16" s="275"/>
      <c r="KTG16" s="275"/>
      <c r="KTH16" s="275"/>
      <c r="KTI16" s="275"/>
      <c r="KTJ16" s="275"/>
      <c r="KTK16" s="275"/>
      <c r="KTL16" s="275"/>
      <c r="KTM16" s="275"/>
      <c r="KTN16" s="275"/>
      <c r="KTO16" s="275"/>
      <c r="KTP16" s="275"/>
      <c r="KTQ16" s="275"/>
      <c r="KTR16" s="275"/>
      <c r="KTS16" s="275"/>
      <c r="KTT16" s="275"/>
      <c r="KTU16" s="275"/>
      <c r="KTV16" s="275"/>
      <c r="KTW16" s="275"/>
      <c r="KTX16" s="275"/>
      <c r="KTY16" s="275"/>
      <c r="KTZ16" s="275"/>
      <c r="KUA16" s="275"/>
      <c r="KUB16" s="275"/>
      <c r="KUC16" s="275"/>
      <c r="KUD16" s="275"/>
      <c r="KUE16" s="275"/>
      <c r="KUF16" s="275"/>
      <c r="KUG16" s="275"/>
      <c r="KUH16" s="275"/>
      <c r="KUI16" s="275"/>
      <c r="KUJ16" s="275"/>
      <c r="KUK16" s="275"/>
      <c r="KUL16" s="275"/>
      <c r="KUM16" s="275"/>
      <c r="KUN16" s="275"/>
      <c r="KUO16" s="275"/>
      <c r="KUP16" s="275"/>
      <c r="KUQ16" s="275"/>
      <c r="KUR16" s="275"/>
      <c r="KUS16" s="275"/>
      <c r="KUT16" s="275"/>
      <c r="KUU16" s="275"/>
      <c r="KUV16" s="275"/>
      <c r="KUW16" s="275"/>
      <c r="KUX16" s="275"/>
      <c r="KUY16" s="275"/>
      <c r="KUZ16" s="275"/>
      <c r="KVA16" s="275"/>
      <c r="KVB16" s="275"/>
      <c r="KVC16" s="275"/>
      <c r="KVD16" s="275"/>
      <c r="KVE16" s="275"/>
      <c r="KVF16" s="275"/>
      <c r="KVG16" s="275"/>
      <c r="KVH16" s="275"/>
      <c r="KVI16" s="275"/>
      <c r="KVJ16" s="275"/>
      <c r="KVK16" s="275"/>
      <c r="KVL16" s="275"/>
      <c r="KVM16" s="275"/>
      <c r="KVN16" s="275"/>
      <c r="KVO16" s="275"/>
      <c r="KVP16" s="275"/>
      <c r="KVQ16" s="275"/>
      <c r="KVR16" s="275"/>
      <c r="KVS16" s="275"/>
      <c r="KVT16" s="275"/>
      <c r="KVU16" s="275"/>
      <c r="KVV16" s="275"/>
      <c r="KVW16" s="275"/>
      <c r="KVX16" s="275"/>
      <c r="KVY16" s="275"/>
      <c r="KVZ16" s="275"/>
      <c r="KWA16" s="275"/>
      <c r="KWB16" s="275"/>
      <c r="KWC16" s="275"/>
      <c r="KWD16" s="275"/>
      <c r="KWE16" s="275"/>
      <c r="KWF16" s="275"/>
      <c r="KWG16" s="275"/>
      <c r="KWH16" s="275"/>
      <c r="KWI16" s="275"/>
      <c r="KWJ16" s="275"/>
      <c r="KWK16" s="275"/>
      <c r="KWL16" s="275"/>
      <c r="KWM16" s="275"/>
      <c r="KWN16" s="275"/>
      <c r="KWO16" s="275"/>
      <c r="KWP16" s="275"/>
      <c r="KWQ16" s="275"/>
      <c r="KWR16" s="275"/>
      <c r="KWS16" s="275"/>
      <c r="KWT16" s="275"/>
      <c r="KWU16" s="275"/>
      <c r="KWV16" s="275"/>
      <c r="KWW16" s="275"/>
      <c r="KWX16" s="275"/>
      <c r="KWY16" s="275"/>
      <c r="KWZ16" s="275"/>
      <c r="KXA16" s="275"/>
      <c r="KXB16" s="275"/>
      <c r="KXC16" s="275"/>
      <c r="KXD16" s="275"/>
      <c r="KXE16" s="275"/>
      <c r="KXF16" s="275"/>
      <c r="KXG16" s="275"/>
      <c r="KXH16" s="275"/>
      <c r="KXI16" s="275"/>
      <c r="KXJ16" s="275"/>
      <c r="KXK16" s="275"/>
      <c r="KXL16" s="275"/>
      <c r="KXM16" s="275"/>
      <c r="KXN16" s="275"/>
      <c r="KXO16" s="275"/>
      <c r="KXP16" s="275"/>
      <c r="KXQ16" s="275"/>
      <c r="KXR16" s="275"/>
      <c r="KXS16" s="275"/>
      <c r="KXT16" s="275"/>
      <c r="KXU16" s="275"/>
      <c r="KXV16" s="275"/>
      <c r="KXW16" s="275"/>
      <c r="KXX16" s="275"/>
      <c r="KXY16" s="275"/>
      <c r="KXZ16" s="275"/>
      <c r="KYA16" s="275"/>
      <c r="KYB16" s="275"/>
      <c r="KYC16" s="275"/>
      <c r="KYD16" s="275"/>
      <c r="KYE16" s="275"/>
      <c r="KYF16" s="275"/>
      <c r="KYG16" s="275"/>
      <c r="KYH16" s="275"/>
      <c r="KYI16" s="275"/>
      <c r="KYJ16" s="275"/>
      <c r="KYK16" s="275"/>
      <c r="KYL16" s="275"/>
      <c r="KYM16" s="275"/>
      <c r="KYN16" s="275"/>
      <c r="KYO16" s="275"/>
      <c r="KYP16" s="275"/>
      <c r="KYQ16" s="275"/>
      <c r="KYR16" s="275"/>
      <c r="KYS16" s="275"/>
      <c r="KYT16" s="275"/>
      <c r="KYU16" s="275"/>
      <c r="KYV16" s="275"/>
      <c r="KYW16" s="275"/>
      <c r="KYX16" s="275"/>
      <c r="KYY16" s="275"/>
      <c r="KYZ16" s="275"/>
      <c r="KZA16" s="275"/>
      <c r="KZB16" s="275"/>
      <c r="KZC16" s="275"/>
      <c r="KZD16" s="275"/>
      <c r="KZE16" s="275"/>
      <c r="KZF16" s="275"/>
      <c r="KZG16" s="275"/>
      <c r="KZH16" s="275"/>
      <c r="KZI16" s="275"/>
      <c r="KZJ16" s="275"/>
      <c r="KZK16" s="275"/>
      <c r="KZL16" s="275"/>
      <c r="KZM16" s="275"/>
      <c r="KZN16" s="275"/>
      <c r="KZO16" s="275"/>
      <c r="KZP16" s="275"/>
      <c r="KZQ16" s="275"/>
      <c r="KZR16" s="275"/>
      <c r="KZS16" s="275"/>
      <c r="KZT16" s="275"/>
      <c r="KZU16" s="275"/>
      <c r="KZV16" s="275"/>
      <c r="KZW16" s="275"/>
      <c r="KZX16" s="275"/>
      <c r="KZY16" s="275"/>
      <c r="KZZ16" s="275"/>
      <c r="LAA16" s="275"/>
      <c r="LAB16" s="275"/>
      <c r="LAC16" s="275"/>
      <c r="LAD16" s="275"/>
      <c r="LAE16" s="275"/>
      <c r="LAF16" s="275"/>
      <c r="LAG16" s="275"/>
      <c r="LAH16" s="275"/>
      <c r="LAI16" s="275"/>
      <c r="LAJ16" s="275"/>
      <c r="LAK16" s="275"/>
      <c r="LAL16" s="275"/>
      <c r="LAM16" s="275"/>
      <c r="LAN16" s="275"/>
      <c r="LAO16" s="275"/>
      <c r="LAP16" s="275"/>
      <c r="LAQ16" s="275"/>
      <c r="LAR16" s="275"/>
      <c r="LAS16" s="275"/>
      <c r="LAT16" s="275"/>
      <c r="LAU16" s="275"/>
      <c r="LAV16" s="275"/>
      <c r="LAW16" s="275"/>
      <c r="LAX16" s="275"/>
      <c r="LAY16" s="275"/>
      <c r="LAZ16" s="275"/>
      <c r="LBA16" s="275"/>
      <c r="LBB16" s="275"/>
      <c r="LBC16" s="275"/>
      <c r="LBD16" s="275"/>
      <c r="LBE16" s="275"/>
      <c r="LBF16" s="275"/>
      <c r="LBG16" s="275"/>
      <c r="LBH16" s="275"/>
      <c r="LBI16" s="275"/>
      <c r="LBJ16" s="275"/>
      <c r="LBK16" s="275"/>
      <c r="LBL16" s="275"/>
      <c r="LBM16" s="275"/>
      <c r="LBN16" s="275"/>
      <c r="LBO16" s="275"/>
      <c r="LBP16" s="275"/>
      <c r="LBQ16" s="275"/>
      <c r="LBR16" s="275"/>
      <c r="LBS16" s="275"/>
      <c r="LBT16" s="275"/>
      <c r="LBU16" s="275"/>
      <c r="LBV16" s="275"/>
      <c r="LBW16" s="275"/>
      <c r="LBX16" s="275"/>
      <c r="LBY16" s="275"/>
      <c r="LBZ16" s="275"/>
      <c r="LCA16" s="275"/>
      <c r="LCB16" s="275"/>
      <c r="LCC16" s="275"/>
      <c r="LCD16" s="275"/>
      <c r="LCE16" s="275"/>
      <c r="LCF16" s="275"/>
      <c r="LCG16" s="275"/>
      <c r="LCH16" s="275"/>
      <c r="LCI16" s="275"/>
      <c r="LCJ16" s="275"/>
      <c r="LCK16" s="275"/>
      <c r="LCL16" s="275"/>
      <c r="LCM16" s="275"/>
      <c r="LCN16" s="275"/>
      <c r="LCO16" s="275"/>
      <c r="LCP16" s="275"/>
      <c r="LCQ16" s="275"/>
      <c r="LCR16" s="275"/>
      <c r="LCS16" s="275"/>
      <c r="LCT16" s="275"/>
      <c r="LCU16" s="275"/>
      <c r="LCV16" s="275"/>
      <c r="LCW16" s="275"/>
      <c r="LCX16" s="275"/>
      <c r="LCY16" s="275"/>
      <c r="LCZ16" s="275"/>
      <c r="LDA16" s="275"/>
      <c r="LDB16" s="275"/>
      <c r="LDC16" s="275"/>
      <c r="LDD16" s="275"/>
      <c r="LDE16" s="275"/>
      <c r="LDF16" s="275"/>
      <c r="LDG16" s="275"/>
      <c r="LDH16" s="275"/>
      <c r="LDI16" s="275"/>
      <c r="LDJ16" s="275"/>
      <c r="LDK16" s="275"/>
      <c r="LDL16" s="275"/>
      <c r="LDM16" s="275"/>
      <c r="LDN16" s="275"/>
      <c r="LDO16" s="275"/>
      <c r="LDP16" s="275"/>
      <c r="LDQ16" s="275"/>
      <c r="LDR16" s="275"/>
      <c r="LDS16" s="275"/>
      <c r="LDT16" s="275"/>
      <c r="LDU16" s="275"/>
      <c r="LDV16" s="275"/>
      <c r="LDW16" s="275"/>
      <c r="LDX16" s="275"/>
      <c r="LDY16" s="275"/>
      <c r="LDZ16" s="275"/>
      <c r="LEA16" s="275"/>
      <c r="LEB16" s="275"/>
      <c r="LEC16" s="275"/>
      <c r="LED16" s="275"/>
      <c r="LEE16" s="275"/>
      <c r="LEF16" s="275"/>
      <c r="LEG16" s="275"/>
      <c r="LEH16" s="275"/>
      <c r="LEI16" s="275"/>
      <c r="LEJ16" s="275"/>
      <c r="LEK16" s="275"/>
      <c r="LEL16" s="275"/>
      <c r="LEM16" s="275"/>
      <c r="LEN16" s="275"/>
      <c r="LEO16" s="275"/>
      <c r="LEP16" s="275"/>
      <c r="LEQ16" s="275"/>
      <c r="LER16" s="275"/>
      <c r="LES16" s="275"/>
      <c r="LET16" s="275"/>
      <c r="LEU16" s="275"/>
      <c r="LEV16" s="275"/>
      <c r="LEW16" s="275"/>
      <c r="LEX16" s="275"/>
      <c r="LEY16" s="275"/>
      <c r="LEZ16" s="275"/>
      <c r="LFA16" s="275"/>
      <c r="LFB16" s="275"/>
      <c r="LFC16" s="275"/>
      <c r="LFD16" s="275"/>
      <c r="LFE16" s="275"/>
      <c r="LFF16" s="275"/>
      <c r="LFG16" s="275"/>
      <c r="LFH16" s="275"/>
      <c r="LFI16" s="275"/>
      <c r="LFJ16" s="275"/>
      <c r="LFK16" s="275"/>
      <c r="LFL16" s="275"/>
      <c r="LFM16" s="275"/>
      <c r="LFN16" s="275"/>
      <c r="LFO16" s="275"/>
      <c r="LFP16" s="275"/>
      <c r="LFQ16" s="275"/>
      <c r="LFR16" s="275"/>
      <c r="LFS16" s="275"/>
      <c r="LFT16" s="275"/>
      <c r="LFU16" s="275"/>
      <c r="LFV16" s="275"/>
      <c r="LFW16" s="275"/>
      <c r="LFX16" s="275"/>
      <c r="LFY16" s="275"/>
      <c r="LFZ16" s="275"/>
      <c r="LGA16" s="275"/>
      <c r="LGB16" s="275"/>
      <c r="LGC16" s="275"/>
      <c r="LGD16" s="275"/>
      <c r="LGE16" s="275"/>
      <c r="LGF16" s="275"/>
      <c r="LGG16" s="275"/>
      <c r="LGH16" s="275"/>
      <c r="LGI16" s="275"/>
      <c r="LGJ16" s="275"/>
      <c r="LGK16" s="275"/>
      <c r="LGL16" s="275"/>
      <c r="LGM16" s="275"/>
      <c r="LGN16" s="275"/>
      <c r="LGO16" s="275"/>
      <c r="LGP16" s="275"/>
      <c r="LGQ16" s="275"/>
      <c r="LGR16" s="275"/>
      <c r="LGS16" s="275"/>
      <c r="LGT16" s="275"/>
      <c r="LGU16" s="275"/>
      <c r="LGV16" s="275"/>
      <c r="LGW16" s="275"/>
      <c r="LGX16" s="275"/>
      <c r="LGY16" s="275"/>
      <c r="LGZ16" s="275"/>
      <c r="LHA16" s="275"/>
      <c r="LHB16" s="275"/>
      <c r="LHC16" s="275"/>
      <c r="LHD16" s="275"/>
      <c r="LHE16" s="275"/>
      <c r="LHF16" s="275"/>
      <c r="LHG16" s="275"/>
      <c r="LHH16" s="275"/>
      <c r="LHI16" s="275"/>
      <c r="LHJ16" s="275"/>
      <c r="LHK16" s="275"/>
      <c r="LHL16" s="275"/>
      <c r="LHM16" s="275"/>
      <c r="LHN16" s="275"/>
      <c r="LHO16" s="275"/>
      <c r="LHP16" s="275"/>
      <c r="LHQ16" s="275"/>
      <c r="LHR16" s="275"/>
      <c r="LHS16" s="275"/>
      <c r="LHT16" s="275"/>
      <c r="LHU16" s="275"/>
      <c r="LHV16" s="275"/>
      <c r="LHW16" s="275"/>
      <c r="LHX16" s="275"/>
      <c r="LHY16" s="275"/>
      <c r="LHZ16" s="275"/>
      <c r="LIA16" s="275"/>
      <c r="LIB16" s="275"/>
      <c r="LIC16" s="275"/>
      <c r="LID16" s="275"/>
      <c r="LIE16" s="275"/>
      <c r="LIF16" s="275"/>
      <c r="LIG16" s="275"/>
      <c r="LIH16" s="275"/>
      <c r="LII16" s="275"/>
      <c r="LIJ16" s="275"/>
      <c r="LIK16" s="275"/>
      <c r="LIL16" s="275"/>
      <c r="LIM16" s="275"/>
      <c r="LIN16" s="275"/>
      <c r="LIO16" s="275"/>
      <c r="LIP16" s="275"/>
      <c r="LIQ16" s="275"/>
      <c r="LIR16" s="275"/>
      <c r="LIS16" s="275"/>
      <c r="LIT16" s="275"/>
      <c r="LIU16" s="275"/>
      <c r="LIV16" s="275"/>
      <c r="LIW16" s="275"/>
      <c r="LIX16" s="275"/>
      <c r="LIY16" s="275"/>
      <c r="LIZ16" s="275"/>
      <c r="LJA16" s="275"/>
      <c r="LJB16" s="275"/>
      <c r="LJC16" s="275"/>
      <c r="LJD16" s="275"/>
      <c r="LJE16" s="275"/>
      <c r="LJF16" s="275"/>
      <c r="LJG16" s="275"/>
      <c r="LJH16" s="275"/>
      <c r="LJI16" s="275"/>
      <c r="LJJ16" s="275"/>
      <c r="LJK16" s="275"/>
      <c r="LJL16" s="275"/>
      <c r="LJM16" s="275"/>
      <c r="LJN16" s="275"/>
      <c r="LJO16" s="275"/>
      <c r="LJP16" s="275"/>
      <c r="LJQ16" s="275"/>
      <c r="LJR16" s="275"/>
      <c r="LJS16" s="275"/>
      <c r="LJT16" s="275"/>
      <c r="LJU16" s="275"/>
      <c r="LJV16" s="275"/>
      <c r="LJW16" s="275"/>
      <c r="LJX16" s="275"/>
      <c r="LJY16" s="275"/>
      <c r="LJZ16" s="275"/>
      <c r="LKA16" s="275"/>
      <c r="LKB16" s="275"/>
      <c r="LKC16" s="275"/>
      <c r="LKD16" s="275"/>
      <c r="LKE16" s="275"/>
      <c r="LKF16" s="275"/>
      <c r="LKG16" s="275"/>
      <c r="LKH16" s="275"/>
      <c r="LKI16" s="275"/>
      <c r="LKJ16" s="275"/>
      <c r="LKK16" s="275"/>
      <c r="LKL16" s="275"/>
      <c r="LKM16" s="275"/>
      <c r="LKN16" s="275"/>
      <c r="LKO16" s="275"/>
      <c r="LKP16" s="275"/>
      <c r="LKQ16" s="275"/>
      <c r="LKR16" s="275"/>
      <c r="LKS16" s="275"/>
      <c r="LKT16" s="275"/>
      <c r="LKU16" s="275"/>
      <c r="LKV16" s="275"/>
      <c r="LKW16" s="275"/>
      <c r="LKX16" s="275"/>
      <c r="LKY16" s="275"/>
      <c r="LKZ16" s="275"/>
      <c r="LLA16" s="275"/>
      <c r="LLB16" s="275"/>
      <c r="LLC16" s="275"/>
      <c r="LLD16" s="275"/>
      <c r="LLE16" s="275"/>
      <c r="LLF16" s="275"/>
      <c r="LLG16" s="275"/>
      <c r="LLH16" s="275"/>
      <c r="LLI16" s="275"/>
      <c r="LLJ16" s="275"/>
      <c r="LLK16" s="275"/>
      <c r="LLL16" s="275"/>
      <c r="LLM16" s="275"/>
      <c r="LLN16" s="275"/>
      <c r="LLO16" s="275"/>
      <c r="LLP16" s="275"/>
      <c r="LLQ16" s="275"/>
      <c r="LLR16" s="275"/>
      <c r="LLS16" s="275"/>
      <c r="LLT16" s="275"/>
      <c r="LLU16" s="275"/>
      <c r="LLV16" s="275"/>
      <c r="LLW16" s="275"/>
      <c r="LLX16" s="275"/>
      <c r="LLY16" s="275"/>
      <c r="LLZ16" s="275"/>
      <c r="LMA16" s="275"/>
      <c r="LMB16" s="275"/>
      <c r="LMC16" s="275"/>
      <c r="LMD16" s="275"/>
      <c r="LME16" s="275"/>
      <c r="LMF16" s="275"/>
      <c r="LMG16" s="275"/>
      <c r="LMH16" s="275"/>
      <c r="LMI16" s="275"/>
      <c r="LMJ16" s="275"/>
      <c r="LMK16" s="275"/>
      <c r="LML16" s="275"/>
      <c r="LMM16" s="275"/>
      <c r="LMN16" s="275"/>
      <c r="LMO16" s="275"/>
      <c r="LMP16" s="275"/>
      <c r="LMQ16" s="275"/>
      <c r="LMR16" s="275"/>
      <c r="LMS16" s="275"/>
      <c r="LMT16" s="275"/>
      <c r="LMU16" s="275"/>
      <c r="LMV16" s="275"/>
      <c r="LMW16" s="275"/>
      <c r="LMX16" s="275"/>
      <c r="LMY16" s="275"/>
      <c r="LMZ16" s="275"/>
      <c r="LNA16" s="275"/>
      <c r="LNB16" s="275"/>
      <c r="LNC16" s="275"/>
      <c r="LND16" s="275"/>
      <c r="LNE16" s="275"/>
      <c r="LNF16" s="275"/>
      <c r="LNG16" s="275"/>
      <c r="LNH16" s="275"/>
      <c r="LNI16" s="275"/>
      <c r="LNJ16" s="275"/>
      <c r="LNK16" s="275"/>
      <c r="LNL16" s="275"/>
      <c r="LNM16" s="275"/>
      <c r="LNN16" s="275"/>
      <c r="LNO16" s="275"/>
      <c r="LNP16" s="275"/>
      <c r="LNQ16" s="275"/>
      <c r="LNR16" s="275"/>
      <c r="LNS16" s="275"/>
      <c r="LNT16" s="275"/>
      <c r="LNU16" s="275"/>
      <c r="LNV16" s="275"/>
      <c r="LNW16" s="275"/>
      <c r="LNX16" s="275"/>
      <c r="LNY16" s="275"/>
      <c r="LNZ16" s="275"/>
      <c r="LOA16" s="275"/>
      <c r="LOB16" s="275"/>
      <c r="LOC16" s="275"/>
      <c r="LOD16" s="275"/>
      <c r="LOE16" s="275"/>
      <c r="LOF16" s="275"/>
      <c r="LOG16" s="275"/>
      <c r="LOH16" s="275"/>
      <c r="LOI16" s="275"/>
      <c r="LOJ16" s="275"/>
      <c r="LOK16" s="275"/>
      <c r="LOL16" s="275"/>
      <c r="LOM16" s="275"/>
      <c r="LON16" s="275"/>
      <c r="LOO16" s="275"/>
      <c r="LOP16" s="275"/>
      <c r="LOQ16" s="275"/>
      <c r="LOR16" s="275"/>
      <c r="LOS16" s="275"/>
      <c r="LOT16" s="275"/>
      <c r="LOU16" s="275"/>
      <c r="LOV16" s="275"/>
      <c r="LOW16" s="275"/>
      <c r="LOX16" s="275"/>
      <c r="LOY16" s="275"/>
      <c r="LOZ16" s="275"/>
      <c r="LPA16" s="275"/>
      <c r="LPB16" s="275"/>
      <c r="LPC16" s="275"/>
      <c r="LPD16" s="275"/>
      <c r="LPE16" s="275"/>
      <c r="LPF16" s="275"/>
      <c r="LPG16" s="275"/>
      <c r="LPH16" s="275"/>
      <c r="LPI16" s="275"/>
      <c r="LPJ16" s="275"/>
      <c r="LPK16" s="275"/>
      <c r="LPL16" s="275"/>
      <c r="LPM16" s="275"/>
      <c r="LPN16" s="275"/>
      <c r="LPO16" s="275"/>
      <c r="LPP16" s="275"/>
      <c r="LPQ16" s="275"/>
      <c r="LPR16" s="275"/>
      <c r="LPS16" s="275"/>
      <c r="LPT16" s="275"/>
      <c r="LPU16" s="275"/>
      <c r="LPV16" s="275"/>
      <c r="LPW16" s="275"/>
      <c r="LPX16" s="275"/>
      <c r="LPY16" s="275"/>
      <c r="LPZ16" s="275"/>
      <c r="LQA16" s="275"/>
      <c r="LQB16" s="275"/>
      <c r="LQC16" s="275"/>
      <c r="LQD16" s="275"/>
      <c r="LQE16" s="275"/>
      <c r="LQF16" s="275"/>
      <c r="LQG16" s="275"/>
      <c r="LQH16" s="275"/>
      <c r="LQI16" s="275"/>
      <c r="LQJ16" s="275"/>
      <c r="LQK16" s="275"/>
      <c r="LQL16" s="275"/>
      <c r="LQM16" s="275"/>
      <c r="LQN16" s="275"/>
      <c r="LQO16" s="275"/>
      <c r="LQP16" s="275"/>
      <c r="LQQ16" s="275"/>
      <c r="LQR16" s="275"/>
      <c r="LQS16" s="275"/>
      <c r="LQT16" s="275"/>
      <c r="LQU16" s="275"/>
      <c r="LQV16" s="275"/>
      <c r="LQW16" s="275"/>
      <c r="LQX16" s="275"/>
      <c r="LQY16" s="275"/>
      <c r="LQZ16" s="275"/>
      <c r="LRA16" s="275"/>
      <c r="LRB16" s="275"/>
      <c r="LRC16" s="275"/>
      <c r="LRD16" s="275"/>
      <c r="LRE16" s="275"/>
      <c r="LRF16" s="275"/>
      <c r="LRG16" s="275"/>
      <c r="LRH16" s="275"/>
      <c r="LRI16" s="275"/>
      <c r="LRJ16" s="275"/>
      <c r="LRK16" s="275"/>
      <c r="LRL16" s="275"/>
      <c r="LRM16" s="275"/>
      <c r="LRN16" s="275"/>
      <c r="LRO16" s="275"/>
      <c r="LRP16" s="275"/>
      <c r="LRQ16" s="275"/>
      <c r="LRR16" s="275"/>
      <c r="LRS16" s="275"/>
      <c r="LRT16" s="275"/>
      <c r="LRU16" s="275"/>
      <c r="LRV16" s="275"/>
      <c r="LRW16" s="275"/>
      <c r="LRX16" s="275"/>
      <c r="LRY16" s="275"/>
      <c r="LRZ16" s="275"/>
      <c r="LSA16" s="275"/>
      <c r="LSB16" s="275"/>
      <c r="LSC16" s="275"/>
      <c r="LSD16" s="275"/>
      <c r="LSE16" s="275"/>
      <c r="LSF16" s="275"/>
      <c r="LSG16" s="275"/>
      <c r="LSH16" s="275"/>
      <c r="LSI16" s="275"/>
      <c r="LSJ16" s="275"/>
      <c r="LSK16" s="275"/>
      <c r="LSL16" s="275"/>
      <c r="LSM16" s="275"/>
      <c r="LSN16" s="275"/>
      <c r="LSO16" s="275"/>
      <c r="LSP16" s="275"/>
      <c r="LSQ16" s="275"/>
      <c r="LSR16" s="275"/>
      <c r="LSS16" s="275"/>
      <c r="LST16" s="275"/>
      <c r="LSU16" s="275"/>
      <c r="LSV16" s="275"/>
      <c r="LSW16" s="275"/>
      <c r="LSX16" s="275"/>
      <c r="LSY16" s="275"/>
      <c r="LSZ16" s="275"/>
      <c r="LTA16" s="275"/>
      <c r="LTB16" s="275"/>
      <c r="LTC16" s="275"/>
      <c r="LTD16" s="275"/>
      <c r="LTE16" s="275"/>
      <c r="LTF16" s="275"/>
      <c r="LTG16" s="275"/>
      <c r="LTH16" s="275"/>
      <c r="LTI16" s="275"/>
      <c r="LTJ16" s="275"/>
      <c r="LTK16" s="275"/>
      <c r="LTL16" s="275"/>
      <c r="LTM16" s="275"/>
      <c r="LTN16" s="275"/>
      <c r="LTO16" s="275"/>
      <c r="LTP16" s="275"/>
      <c r="LTQ16" s="275"/>
      <c r="LTR16" s="275"/>
      <c r="LTS16" s="275"/>
      <c r="LTT16" s="275"/>
      <c r="LTU16" s="275"/>
      <c r="LTV16" s="275"/>
      <c r="LTW16" s="275"/>
      <c r="LTX16" s="275"/>
      <c r="LTY16" s="275"/>
      <c r="LTZ16" s="275"/>
      <c r="LUA16" s="275"/>
      <c r="LUB16" s="275"/>
      <c r="LUC16" s="275"/>
      <c r="LUD16" s="275"/>
      <c r="LUE16" s="275"/>
      <c r="LUF16" s="275"/>
      <c r="LUG16" s="275"/>
      <c r="LUH16" s="275"/>
      <c r="LUI16" s="275"/>
      <c r="LUJ16" s="275"/>
      <c r="LUK16" s="275"/>
      <c r="LUL16" s="275"/>
      <c r="LUM16" s="275"/>
      <c r="LUN16" s="275"/>
      <c r="LUO16" s="275"/>
      <c r="LUP16" s="275"/>
      <c r="LUQ16" s="275"/>
      <c r="LUR16" s="275"/>
      <c r="LUS16" s="275"/>
      <c r="LUT16" s="275"/>
      <c r="LUU16" s="275"/>
      <c r="LUV16" s="275"/>
      <c r="LUW16" s="275"/>
      <c r="LUX16" s="275"/>
      <c r="LUY16" s="275"/>
      <c r="LUZ16" s="275"/>
      <c r="LVA16" s="275"/>
      <c r="LVB16" s="275"/>
      <c r="LVC16" s="275"/>
      <c r="LVD16" s="275"/>
      <c r="LVE16" s="275"/>
      <c r="LVF16" s="275"/>
      <c r="LVG16" s="275"/>
      <c r="LVH16" s="275"/>
      <c r="LVI16" s="275"/>
      <c r="LVJ16" s="275"/>
      <c r="LVK16" s="275"/>
      <c r="LVL16" s="275"/>
      <c r="LVM16" s="275"/>
      <c r="LVN16" s="275"/>
      <c r="LVO16" s="275"/>
      <c r="LVP16" s="275"/>
      <c r="LVQ16" s="275"/>
      <c r="LVR16" s="275"/>
      <c r="LVS16" s="275"/>
      <c r="LVT16" s="275"/>
      <c r="LVU16" s="275"/>
      <c r="LVV16" s="275"/>
      <c r="LVW16" s="275"/>
      <c r="LVX16" s="275"/>
      <c r="LVY16" s="275"/>
      <c r="LVZ16" s="275"/>
      <c r="LWA16" s="275"/>
      <c r="LWB16" s="275"/>
      <c r="LWC16" s="275"/>
      <c r="LWD16" s="275"/>
      <c r="LWE16" s="275"/>
      <c r="LWF16" s="275"/>
      <c r="LWG16" s="275"/>
      <c r="LWH16" s="275"/>
      <c r="LWI16" s="275"/>
      <c r="LWJ16" s="275"/>
      <c r="LWK16" s="275"/>
      <c r="LWL16" s="275"/>
      <c r="LWM16" s="275"/>
      <c r="LWN16" s="275"/>
      <c r="LWO16" s="275"/>
      <c r="LWP16" s="275"/>
      <c r="LWQ16" s="275"/>
      <c r="LWR16" s="275"/>
      <c r="LWS16" s="275"/>
      <c r="LWT16" s="275"/>
      <c r="LWU16" s="275"/>
      <c r="LWV16" s="275"/>
      <c r="LWW16" s="275"/>
      <c r="LWX16" s="275"/>
      <c r="LWY16" s="275"/>
      <c r="LWZ16" s="275"/>
      <c r="LXA16" s="275"/>
      <c r="LXB16" s="275"/>
      <c r="LXC16" s="275"/>
      <c r="LXD16" s="275"/>
      <c r="LXE16" s="275"/>
      <c r="LXF16" s="275"/>
      <c r="LXG16" s="275"/>
      <c r="LXH16" s="275"/>
      <c r="LXI16" s="275"/>
      <c r="LXJ16" s="275"/>
      <c r="LXK16" s="275"/>
      <c r="LXL16" s="275"/>
      <c r="LXM16" s="275"/>
      <c r="LXN16" s="275"/>
      <c r="LXO16" s="275"/>
      <c r="LXP16" s="275"/>
      <c r="LXQ16" s="275"/>
      <c r="LXR16" s="275"/>
      <c r="LXS16" s="275"/>
      <c r="LXT16" s="275"/>
      <c r="LXU16" s="275"/>
      <c r="LXV16" s="275"/>
      <c r="LXW16" s="275"/>
      <c r="LXX16" s="275"/>
      <c r="LXY16" s="275"/>
      <c r="LXZ16" s="275"/>
      <c r="LYA16" s="275"/>
      <c r="LYB16" s="275"/>
      <c r="LYC16" s="275"/>
      <c r="LYD16" s="275"/>
      <c r="LYE16" s="275"/>
      <c r="LYF16" s="275"/>
      <c r="LYG16" s="275"/>
      <c r="LYH16" s="275"/>
      <c r="LYI16" s="275"/>
      <c r="LYJ16" s="275"/>
      <c r="LYK16" s="275"/>
      <c r="LYL16" s="275"/>
      <c r="LYM16" s="275"/>
      <c r="LYN16" s="275"/>
      <c r="LYO16" s="275"/>
      <c r="LYP16" s="275"/>
      <c r="LYQ16" s="275"/>
      <c r="LYR16" s="275"/>
      <c r="LYS16" s="275"/>
      <c r="LYT16" s="275"/>
      <c r="LYU16" s="275"/>
      <c r="LYV16" s="275"/>
      <c r="LYW16" s="275"/>
      <c r="LYX16" s="275"/>
      <c r="LYY16" s="275"/>
      <c r="LYZ16" s="275"/>
      <c r="LZA16" s="275"/>
      <c r="LZB16" s="275"/>
      <c r="LZC16" s="275"/>
      <c r="LZD16" s="275"/>
      <c r="LZE16" s="275"/>
      <c r="LZF16" s="275"/>
      <c r="LZG16" s="275"/>
      <c r="LZH16" s="275"/>
      <c r="LZI16" s="275"/>
      <c r="LZJ16" s="275"/>
      <c r="LZK16" s="275"/>
      <c r="LZL16" s="275"/>
      <c r="LZM16" s="275"/>
      <c r="LZN16" s="275"/>
      <c r="LZO16" s="275"/>
      <c r="LZP16" s="275"/>
      <c r="LZQ16" s="275"/>
      <c r="LZR16" s="275"/>
      <c r="LZS16" s="275"/>
      <c r="LZT16" s="275"/>
      <c r="LZU16" s="275"/>
      <c r="LZV16" s="275"/>
      <c r="LZW16" s="275"/>
      <c r="LZX16" s="275"/>
      <c r="LZY16" s="275"/>
      <c r="LZZ16" s="275"/>
      <c r="MAA16" s="275"/>
      <c r="MAB16" s="275"/>
      <c r="MAC16" s="275"/>
      <c r="MAD16" s="275"/>
      <c r="MAE16" s="275"/>
      <c r="MAF16" s="275"/>
      <c r="MAG16" s="275"/>
      <c r="MAH16" s="275"/>
      <c r="MAI16" s="275"/>
      <c r="MAJ16" s="275"/>
      <c r="MAK16" s="275"/>
      <c r="MAL16" s="275"/>
      <c r="MAM16" s="275"/>
      <c r="MAN16" s="275"/>
      <c r="MAO16" s="275"/>
      <c r="MAP16" s="275"/>
      <c r="MAQ16" s="275"/>
      <c r="MAR16" s="275"/>
      <c r="MAS16" s="275"/>
      <c r="MAT16" s="275"/>
      <c r="MAU16" s="275"/>
      <c r="MAV16" s="275"/>
      <c r="MAW16" s="275"/>
      <c r="MAX16" s="275"/>
      <c r="MAY16" s="275"/>
      <c r="MAZ16" s="275"/>
      <c r="MBA16" s="275"/>
      <c r="MBB16" s="275"/>
      <c r="MBC16" s="275"/>
      <c r="MBD16" s="275"/>
      <c r="MBE16" s="275"/>
      <c r="MBF16" s="275"/>
      <c r="MBG16" s="275"/>
      <c r="MBH16" s="275"/>
      <c r="MBI16" s="275"/>
      <c r="MBJ16" s="275"/>
      <c r="MBK16" s="275"/>
      <c r="MBL16" s="275"/>
      <c r="MBM16" s="275"/>
      <c r="MBN16" s="275"/>
      <c r="MBO16" s="275"/>
      <c r="MBP16" s="275"/>
      <c r="MBQ16" s="275"/>
      <c r="MBR16" s="275"/>
      <c r="MBS16" s="275"/>
      <c r="MBT16" s="275"/>
      <c r="MBU16" s="275"/>
      <c r="MBV16" s="275"/>
      <c r="MBW16" s="275"/>
      <c r="MBX16" s="275"/>
      <c r="MBY16" s="275"/>
      <c r="MBZ16" s="275"/>
      <c r="MCA16" s="275"/>
      <c r="MCB16" s="275"/>
      <c r="MCC16" s="275"/>
      <c r="MCD16" s="275"/>
      <c r="MCE16" s="275"/>
      <c r="MCF16" s="275"/>
      <c r="MCG16" s="275"/>
      <c r="MCH16" s="275"/>
      <c r="MCI16" s="275"/>
      <c r="MCJ16" s="275"/>
      <c r="MCK16" s="275"/>
      <c r="MCL16" s="275"/>
      <c r="MCM16" s="275"/>
      <c r="MCN16" s="275"/>
      <c r="MCO16" s="275"/>
      <c r="MCP16" s="275"/>
      <c r="MCQ16" s="275"/>
      <c r="MCR16" s="275"/>
      <c r="MCS16" s="275"/>
      <c r="MCT16" s="275"/>
      <c r="MCU16" s="275"/>
      <c r="MCV16" s="275"/>
      <c r="MCW16" s="275"/>
      <c r="MCX16" s="275"/>
      <c r="MCY16" s="275"/>
      <c r="MCZ16" s="275"/>
      <c r="MDA16" s="275"/>
      <c r="MDB16" s="275"/>
      <c r="MDC16" s="275"/>
      <c r="MDD16" s="275"/>
      <c r="MDE16" s="275"/>
      <c r="MDF16" s="275"/>
      <c r="MDG16" s="275"/>
      <c r="MDH16" s="275"/>
      <c r="MDI16" s="275"/>
      <c r="MDJ16" s="275"/>
      <c r="MDK16" s="275"/>
      <c r="MDL16" s="275"/>
      <c r="MDM16" s="275"/>
      <c r="MDN16" s="275"/>
      <c r="MDO16" s="275"/>
      <c r="MDP16" s="275"/>
      <c r="MDQ16" s="275"/>
      <c r="MDR16" s="275"/>
      <c r="MDS16" s="275"/>
      <c r="MDT16" s="275"/>
      <c r="MDU16" s="275"/>
      <c r="MDV16" s="275"/>
      <c r="MDW16" s="275"/>
      <c r="MDX16" s="275"/>
      <c r="MDY16" s="275"/>
      <c r="MDZ16" s="275"/>
      <c r="MEA16" s="275"/>
      <c r="MEB16" s="275"/>
      <c r="MEC16" s="275"/>
      <c r="MED16" s="275"/>
      <c r="MEE16" s="275"/>
      <c r="MEF16" s="275"/>
      <c r="MEG16" s="275"/>
      <c r="MEH16" s="275"/>
      <c r="MEI16" s="275"/>
      <c r="MEJ16" s="275"/>
      <c r="MEK16" s="275"/>
      <c r="MEL16" s="275"/>
      <c r="MEM16" s="275"/>
      <c r="MEN16" s="275"/>
      <c r="MEO16" s="275"/>
      <c r="MEP16" s="275"/>
      <c r="MEQ16" s="275"/>
      <c r="MER16" s="275"/>
      <c r="MES16" s="275"/>
      <c r="MET16" s="275"/>
      <c r="MEU16" s="275"/>
      <c r="MEV16" s="275"/>
      <c r="MEW16" s="275"/>
      <c r="MEX16" s="275"/>
      <c r="MEY16" s="275"/>
      <c r="MEZ16" s="275"/>
      <c r="MFA16" s="275"/>
      <c r="MFB16" s="275"/>
      <c r="MFC16" s="275"/>
      <c r="MFD16" s="275"/>
      <c r="MFE16" s="275"/>
      <c r="MFF16" s="275"/>
      <c r="MFG16" s="275"/>
      <c r="MFH16" s="275"/>
      <c r="MFI16" s="275"/>
      <c r="MFJ16" s="275"/>
      <c r="MFK16" s="275"/>
      <c r="MFL16" s="275"/>
      <c r="MFM16" s="275"/>
      <c r="MFN16" s="275"/>
      <c r="MFO16" s="275"/>
      <c r="MFP16" s="275"/>
      <c r="MFQ16" s="275"/>
      <c r="MFR16" s="275"/>
      <c r="MFS16" s="275"/>
      <c r="MFT16" s="275"/>
      <c r="MFU16" s="275"/>
      <c r="MFV16" s="275"/>
      <c r="MFW16" s="275"/>
      <c r="MFX16" s="275"/>
      <c r="MFY16" s="275"/>
      <c r="MFZ16" s="275"/>
      <c r="MGA16" s="275"/>
      <c r="MGB16" s="275"/>
      <c r="MGC16" s="275"/>
      <c r="MGD16" s="275"/>
      <c r="MGE16" s="275"/>
      <c r="MGF16" s="275"/>
      <c r="MGG16" s="275"/>
      <c r="MGH16" s="275"/>
      <c r="MGI16" s="275"/>
      <c r="MGJ16" s="275"/>
      <c r="MGK16" s="275"/>
      <c r="MGL16" s="275"/>
      <c r="MGM16" s="275"/>
      <c r="MGN16" s="275"/>
      <c r="MGO16" s="275"/>
      <c r="MGP16" s="275"/>
      <c r="MGQ16" s="275"/>
      <c r="MGR16" s="275"/>
      <c r="MGS16" s="275"/>
      <c r="MGT16" s="275"/>
      <c r="MGU16" s="275"/>
      <c r="MGV16" s="275"/>
      <c r="MGW16" s="275"/>
      <c r="MGX16" s="275"/>
      <c r="MGY16" s="275"/>
      <c r="MGZ16" s="275"/>
      <c r="MHA16" s="275"/>
      <c r="MHB16" s="275"/>
      <c r="MHC16" s="275"/>
      <c r="MHD16" s="275"/>
      <c r="MHE16" s="275"/>
      <c r="MHF16" s="275"/>
      <c r="MHG16" s="275"/>
      <c r="MHH16" s="275"/>
      <c r="MHI16" s="275"/>
      <c r="MHJ16" s="275"/>
      <c r="MHK16" s="275"/>
      <c r="MHL16" s="275"/>
      <c r="MHM16" s="275"/>
      <c r="MHN16" s="275"/>
      <c r="MHO16" s="275"/>
      <c r="MHP16" s="275"/>
      <c r="MHQ16" s="275"/>
      <c r="MHR16" s="275"/>
      <c r="MHS16" s="275"/>
      <c r="MHT16" s="275"/>
      <c r="MHU16" s="275"/>
      <c r="MHV16" s="275"/>
      <c r="MHW16" s="275"/>
      <c r="MHX16" s="275"/>
      <c r="MHY16" s="275"/>
      <c r="MHZ16" s="275"/>
      <c r="MIA16" s="275"/>
      <c r="MIB16" s="275"/>
      <c r="MIC16" s="275"/>
      <c r="MID16" s="275"/>
      <c r="MIE16" s="275"/>
      <c r="MIF16" s="275"/>
      <c r="MIG16" s="275"/>
      <c r="MIH16" s="275"/>
      <c r="MII16" s="275"/>
      <c r="MIJ16" s="275"/>
      <c r="MIK16" s="275"/>
      <c r="MIL16" s="275"/>
      <c r="MIM16" s="275"/>
      <c r="MIN16" s="275"/>
      <c r="MIO16" s="275"/>
      <c r="MIP16" s="275"/>
      <c r="MIQ16" s="275"/>
      <c r="MIR16" s="275"/>
      <c r="MIS16" s="275"/>
      <c r="MIT16" s="275"/>
      <c r="MIU16" s="275"/>
      <c r="MIV16" s="275"/>
      <c r="MIW16" s="275"/>
      <c r="MIX16" s="275"/>
      <c r="MIY16" s="275"/>
      <c r="MIZ16" s="275"/>
      <c r="MJA16" s="275"/>
      <c r="MJB16" s="275"/>
      <c r="MJC16" s="275"/>
      <c r="MJD16" s="275"/>
      <c r="MJE16" s="275"/>
      <c r="MJF16" s="275"/>
      <c r="MJG16" s="275"/>
      <c r="MJH16" s="275"/>
      <c r="MJI16" s="275"/>
      <c r="MJJ16" s="275"/>
      <c r="MJK16" s="275"/>
      <c r="MJL16" s="275"/>
      <c r="MJM16" s="275"/>
      <c r="MJN16" s="275"/>
      <c r="MJO16" s="275"/>
      <c r="MJP16" s="275"/>
      <c r="MJQ16" s="275"/>
      <c r="MJR16" s="275"/>
      <c r="MJS16" s="275"/>
      <c r="MJT16" s="275"/>
      <c r="MJU16" s="275"/>
      <c r="MJV16" s="275"/>
      <c r="MJW16" s="275"/>
      <c r="MJX16" s="275"/>
      <c r="MJY16" s="275"/>
      <c r="MJZ16" s="275"/>
      <c r="MKA16" s="275"/>
      <c r="MKB16" s="275"/>
      <c r="MKC16" s="275"/>
      <c r="MKD16" s="275"/>
      <c r="MKE16" s="275"/>
      <c r="MKF16" s="275"/>
      <c r="MKG16" s="275"/>
      <c r="MKH16" s="275"/>
      <c r="MKI16" s="275"/>
      <c r="MKJ16" s="275"/>
      <c r="MKK16" s="275"/>
      <c r="MKL16" s="275"/>
      <c r="MKM16" s="275"/>
      <c r="MKN16" s="275"/>
      <c r="MKO16" s="275"/>
      <c r="MKP16" s="275"/>
      <c r="MKQ16" s="275"/>
      <c r="MKR16" s="275"/>
      <c r="MKS16" s="275"/>
      <c r="MKT16" s="275"/>
      <c r="MKU16" s="275"/>
      <c r="MKV16" s="275"/>
      <c r="MKW16" s="275"/>
      <c r="MKX16" s="275"/>
      <c r="MKY16" s="275"/>
      <c r="MKZ16" s="275"/>
      <c r="MLA16" s="275"/>
      <c r="MLB16" s="275"/>
      <c r="MLC16" s="275"/>
      <c r="MLD16" s="275"/>
      <c r="MLE16" s="275"/>
      <c r="MLF16" s="275"/>
      <c r="MLG16" s="275"/>
      <c r="MLH16" s="275"/>
      <c r="MLI16" s="275"/>
      <c r="MLJ16" s="275"/>
      <c r="MLK16" s="275"/>
      <c r="MLL16" s="275"/>
      <c r="MLM16" s="275"/>
      <c r="MLN16" s="275"/>
      <c r="MLO16" s="275"/>
      <c r="MLP16" s="275"/>
      <c r="MLQ16" s="275"/>
      <c r="MLR16" s="275"/>
      <c r="MLS16" s="275"/>
      <c r="MLT16" s="275"/>
      <c r="MLU16" s="275"/>
      <c r="MLV16" s="275"/>
      <c r="MLW16" s="275"/>
      <c r="MLX16" s="275"/>
      <c r="MLY16" s="275"/>
      <c r="MLZ16" s="275"/>
      <c r="MMA16" s="275"/>
      <c r="MMB16" s="275"/>
      <c r="MMC16" s="275"/>
      <c r="MMD16" s="275"/>
      <c r="MME16" s="275"/>
      <c r="MMF16" s="275"/>
      <c r="MMG16" s="275"/>
      <c r="MMH16" s="275"/>
      <c r="MMI16" s="275"/>
      <c r="MMJ16" s="275"/>
      <c r="MMK16" s="275"/>
      <c r="MML16" s="275"/>
      <c r="MMM16" s="275"/>
      <c r="MMN16" s="275"/>
      <c r="MMO16" s="275"/>
      <c r="MMP16" s="275"/>
      <c r="MMQ16" s="275"/>
      <c r="MMR16" s="275"/>
      <c r="MMS16" s="275"/>
      <c r="MMT16" s="275"/>
      <c r="MMU16" s="275"/>
      <c r="MMV16" s="275"/>
      <c r="MMW16" s="275"/>
      <c r="MMX16" s="275"/>
      <c r="MMY16" s="275"/>
      <c r="MMZ16" s="275"/>
      <c r="MNA16" s="275"/>
      <c r="MNB16" s="275"/>
      <c r="MNC16" s="275"/>
      <c r="MND16" s="275"/>
      <c r="MNE16" s="275"/>
      <c r="MNF16" s="275"/>
      <c r="MNG16" s="275"/>
      <c r="MNH16" s="275"/>
      <c r="MNI16" s="275"/>
      <c r="MNJ16" s="275"/>
      <c r="MNK16" s="275"/>
      <c r="MNL16" s="275"/>
      <c r="MNM16" s="275"/>
      <c r="MNN16" s="275"/>
      <c r="MNO16" s="275"/>
      <c r="MNP16" s="275"/>
      <c r="MNQ16" s="275"/>
      <c r="MNR16" s="275"/>
      <c r="MNS16" s="275"/>
      <c r="MNT16" s="275"/>
      <c r="MNU16" s="275"/>
      <c r="MNV16" s="275"/>
      <c r="MNW16" s="275"/>
      <c r="MNX16" s="275"/>
      <c r="MNY16" s="275"/>
      <c r="MNZ16" s="275"/>
      <c r="MOA16" s="275"/>
      <c r="MOB16" s="275"/>
      <c r="MOC16" s="275"/>
      <c r="MOD16" s="275"/>
      <c r="MOE16" s="275"/>
      <c r="MOF16" s="275"/>
      <c r="MOG16" s="275"/>
      <c r="MOH16" s="275"/>
      <c r="MOI16" s="275"/>
      <c r="MOJ16" s="275"/>
      <c r="MOK16" s="275"/>
      <c r="MOL16" s="275"/>
      <c r="MOM16" s="275"/>
      <c r="MON16" s="275"/>
      <c r="MOO16" s="275"/>
      <c r="MOP16" s="275"/>
      <c r="MOQ16" s="275"/>
      <c r="MOR16" s="275"/>
      <c r="MOS16" s="275"/>
      <c r="MOT16" s="275"/>
      <c r="MOU16" s="275"/>
      <c r="MOV16" s="275"/>
      <c r="MOW16" s="275"/>
      <c r="MOX16" s="275"/>
      <c r="MOY16" s="275"/>
      <c r="MOZ16" s="275"/>
      <c r="MPA16" s="275"/>
      <c r="MPB16" s="275"/>
      <c r="MPC16" s="275"/>
      <c r="MPD16" s="275"/>
      <c r="MPE16" s="275"/>
      <c r="MPF16" s="275"/>
      <c r="MPG16" s="275"/>
      <c r="MPH16" s="275"/>
      <c r="MPI16" s="275"/>
      <c r="MPJ16" s="275"/>
      <c r="MPK16" s="275"/>
      <c r="MPL16" s="275"/>
      <c r="MPM16" s="275"/>
      <c r="MPN16" s="275"/>
      <c r="MPO16" s="275"/>
      <c r="MPP16" s="275"/>
      <c r="MPQ16" s="275"/>
      <c r="MPR16" s="275"/>
      <c r="MPS16" s="275"/>
      <c r="MPT16" s="275"/>
      <c r="MPU16" s="275"/>
      <c r="MPV16" s="275"/>
      <c r="MPW16" s="275"/>
      <c r="MPX16" s="275"/>
      <c r="MPY16" s="275"/>
      <c r="MPZ16" s="275"/>
      <c r="MQA16" s="275"/>
      <c r="MQB16" s="275"/>
      <c r="MQC16" s="275"/>
      <c r="MQD16" s="275"/>
      <c r="MQE16" s="275"/>
      <c r="MQF16" s="275"/>
      <c r="MQG16" s="275"/>
      <c r="MQH16" s="275"/>
      <c r="MQI16" s="275"/>
      <c r="MQJ16" s="275"/>
      <c r="MQK16" s="275"/>
      <c r="MQL16" s="275"/>
      <c r="MQM16" s="275"/>
      <c r="MQN16" s="275"/>
      <c r="MQO16" s="275"/>
      <c r="MQP16" s="275"/>
      <c r="MQQ16" s="275"/>
      <c r="MQR16" s="275"/>
      <c r="MQS16" s="275"/>
      <c r="MQT16" s="275"/>
      <c r="MQU16" s="275"/>
      <c r="MQV16" s="275"/>
      <c r="MQW16" s="275"/>
      <c r="MQX16" s="275"/>
      <c r="MQY16" s="275"/>
      <c r="MQZ16" s="275"/>
      <c r="MRA16" s="275"/>
      <c r="MRB16" s="275"/>
      <c r="MRC16" s="275"/>
      <c r="MRD16" s="275"/>
      <c r="MRE16" s="275"/>
      <c r="MRF16" s="275"/>
      <c r="MRG16" s="275"/>
      <c r="MRH16" s="275"/>
      <c r="MRI16" s="275"/>
      <c r="MRJ16" s="275"/>
      <c r="MRK16" s="275"/>
      <c r="MRL16" s="275"/>
      <c r="MRM16" s="275"/>
      <c r="MRN16" s="275"/>
      <c r="MRO16" s="275"/>
      <c r="MRP16" s="275"/>
      <c r="MRQ16" s="275"/>
      <c r="MRR16" s="275"/>
      <c r="MRS16" s="275"/>
      <c r="MRT16" s="275"/>
      <c r="MRU16" s="275"/>
      <c r="MRV16" s="275"/>
      <c r="MRW16" s="275"/>
      <c r="MRX16" s="275"/>
      <c r="MRY16" s="275"/>
      <c r="MRZ16" s="275"/>
      <c r="MSA16" s="275"/>
      <c r="MSB16" s="275"/>
      <c r="MSC16" s="275"/>
      <c r="MSD16" s="275"/>
      <c r="MSE16" s="275"/>
      <c r="MSF16" s="275"/>
      <c r="MSG16" s="275"/>
      <c r="MSH16" s="275"/>
      <c r="MSI16" s="275"/>
      <c r="MSJ16" s="275"/>
      <c r="MSK16" s="275"/>
      <c r="MSL16" s="275"/>
      <c r="MSM16" s="275"/>
      <c r="MSN16" s="275"/>
      <c r="MSO16" s="275"/>
      <c r="MSP16" s="275"/>
      <c r="MSQ16" s="275"/>
      <c r="MSR16" s="275"/>
      <c r="MSS16" s="275"/>
      <c r="MST16" s="275"/>
      <c r="MSU16" s="275"/>
      <c r="MSV16" s="275"/>
      <c r="MSW16" s="275"/>
      <c r="MSX16" s="275"/>
      <c r="MSY16" s="275"/>
      <c r="MSZ16" s="275"/>
      <c r="MTA16" s="275"/>
      <c r="MTB16" s="275"/>
      <c r="MTC16" s="275"/>
      <c r="MTD16" s="275"/>
      <c r="MTE16" s="275"/>
      <c r="MTF16" s="275"/>
      <c r="MTG16" s="275"/>
      <c r="MTH16" s="275"/>
      <c r="MTI16" s="275"/>
      <c r="MTJ16" s="275"/>
      <c r="MTK16" s="275"/>
      <c r="MTL16" s="275"/>
      <c r="MTM16" s="275"/>
      <c r="MTN16" s="275"/>
      <c r="MTO16" s="275"/>
      <c r="MTP16" s="275"/>
      <c r="MTQ16" s="275"/>
      <c r="MTR16" s="275"/>
      <c r="MTS16" s="275"/>
      <c r="MTT16" s="275"/>
      <c r="MTU16" s="275"/>
      <c r="MTV16" s="275"/>
      <c r="MTW16" s="275"/>
      <c r="MTX16" s="275"/>
      <c r="MTY16" s="275"/>
      <c r="MTZ16" s="275"/>
      <c r="MUA16" s="275"/>
      <c r="MUB16" s="275"/>
      <c r="MUC16" s="275"/>
      <c r="MUD16" s="275"/>
      <c r="MUE16" s="275"/>
      <c r="MUF16" s="275"/>
      <c r="MUG16" s="275"/>
      <c r="MUH16" s="275"/>
      <c r="MUI16" s="275"/>
      <c r="MUJ16" s="275"/>
      <c r="MUK16" s="275"/>
      <c r="MUL16" s="275"/>
      <c r="MUM16" s="275"/>
      <c r="MUN16" s="275"/>
      <c r="MUO16" s="275"/>
      <c r="MUP16" s="275"/>
      <c r="MUQ16" s="275"/>
      <c r="MUR16" s="275"/>
      <c r="MUS16" s="275"/>
      <c r="MUT16" s="275"/>
      <c r="MUU16" s="275"/>
      <c r="MUV16" s="275"/>
      <c r="MUW16" s="275"/>
      <c r="MUX16" s="275"/>
      <c r="MUY16" s="275"/>
      <c r="MUZ16" s="275"/>
      <c r="MVA16" s="275"/>
      <c r="MVB16" s="275"/>
      <c r="MVC16" s="275"/>
      <c r="MVD16" s="275"/>
      <c r="MVE16" s="275"/>
      <c r="MVF16" s="275"/>
      <c r="MVG16" s="275"/>
      <c r="MVH16" s="275"/>
      <c r="MVI16" s="275"/>
      <c r="MVJ16" s="275"/>
      <c r="MVK16" s="275"/>
      <c r="MVL16" s="275"/>
      <c r="MVM16" s="275"/>
      <c r="MVN16" s="275"/>
      <c r="MVO16" s="275"/>
      <c r="MVP16" s="275"/>
      <c r="MVQ16" s="275"/>
      <c r="MVR16" s="275"/>
      <c r="MVS16" s="275"/>
      <c r="MVT16" s="275"/>
      <c r="MVU16" s="275"/>
      <c r="MVV16" s="275"/>
      <c r="MVW16" s="275"/>
      <c r="MVX16" s="275"/>
      <c r="MVY16" s="275"/>
      <c r="MVZ16" s="275"/>
      <c r="MWA16" s="275"/>
      <c r="MWB16" s="275"/>
      <c r="MWC16" s="275"/>
      <c r="MWD16" s="275"/>
      <c r="MWE16" s="275"/>
      <c r="MWF16" s="275"/>
      <c r="MWG16" s="275"/>
      <c r="MWH16" s="275"/>
      <c r="MWI16" s="275"/>
      <c r="MWJ16" s="275"/>
      <c r="MWK16" s="275"/>
      <c r="MWL16" s="275"/>
      <c r="MWM16" s="275"/>
      <c r="MWN16" s="275"/>
      <c r="MWO16" s="275"/>
      <c r="MWP16" s="275"/>
      <c r="MWQ16" s="275"/>
      <c r="MWR16" s="275"/>
      <c r="MWS16" s="275"/>
      <c r="MWT16" s="275"/>
      <c r="MWU16" s="275"/>
      <c r="MWV16" s="275"/>
      <c r="MWW16" s="275"/>
      <c r="MWX16" s="275"/>
      <c r="MWY16" s="275"/>
      <c r="MWZ16" s="275"/>
      <c r="MXA16" s="275"/>
      <c r="MXB16" s="275"/>
      <c r="MXC16" s="275"/>
      <c r="MXD16" s="275"/>
      <c r="MXE16" s="275"/>
      <c r="MXF16" s="275"/>
      <c r="MXG16" s="275"/>
      <c r="MXH16" s="275"/>
      <c r="MXI16" s="275"/>
      <c r="MXJ16" s="275"/>
      <c r="MXK16" s="275"/>
      <c r="MXL16" s="275"/>
      <c r="MXM16" s="275"/>
      <c r="MXN16" s="275"/>
      <c r="MXO16" s="275"/>
      <c r="MXP16" s="275"/>
      <c r="MXQ16" s="275"/>
      <c r="MXR16" s="275"/>
      <c r="MXS16" s="275"/>
      <c r="MXT16" s="275"/>
      <c r="MXU16" s="275"/>
      <c r="MXV16" s="275"/>
      <c r="MXW16" s="275"/>
      <c r="MXX16" s="275"/>
      <c r="MXY16" s="275"/>
      <c r="MXZ16" s="275"/>
      <c r="MYA16" s="275"/>
      <c r="MYB16" s="275"/>
      <c r="MYC16" s="275"/>
      <c r="MYD16" s="275"/>
      <c r="MYE16" s="275"/>
      <c r="MYF16" s="275"/>
      <c r="MYG16" s="275"/>
      <c r="MYH16" s="275"/>
      <c r="MYI16" s="275"/>
      <c r="MYJ16" s="275"/>
      <c r="MYK16" s="275"/>
      <c r="MYL16" s="275"/>
      <c r="MYM16" s="275"/>
      <c r="MYN16" s="275"/>
      <c r="MYO16" s="275"/>
      <c r="MYP16" s="275"/>
      <c r="MYQ16" s="275"/>
      <c r="MYR16" s="275"/>
      <c r="MYS16" s="275"/>
      <c r="MYT16" s="275"/>
      <c r="MYU16" s="275"/>
      <c r="MYV16" s="275"/>
      <c r="MYW16" s="275"/>
      <c r="MYX16" s="275"/>
      <c r="MYY16" s="275"/>
      <c r="MYZ16" s="275"/>
      <c r="MZA16" s="275"/>
      <c r="MZB16" s="275"/>
      <c r="MZC16" s="275"/>
      <c r="MZD16" s="275"/>
      <c r="MZE16" s="275"/>
      <c r="MZF16" s="275"/>
      <c r="MZG16" s="275"/>
      <c r="MZH16" s="275"/>
      <c r="MZI16" s="275"/>
      <c r="MZJ16" s="275"/>
      <c r="MZK16" s="275"/>
      <c r="MZL16" s="275"/>
      <c r="MZM16" s="275"/>
      <c r="MZN16" s="275"/>
      <c r="MZO16" s="275"/>
      <c r="MZP16" s="275"/>
      <c r="MZQ16" s="275"/>
      <c r="MZR16" s="275"/>
      <c r="MZS16" s="275"/>
      <c r="MZT16" s="275"/>
      <c r="MZU16" s="275"/>
      <c r="MZV16" s="275"/>
      <c r="MZW16" s="275"/>
      <c r="MZX16" s="275"/>
      <c r="MZY16" s="275"/>
      <c r="MZZ16" s="275"/>
      <c r="NAA16" s="275"/>
      <c r="NAB16" s="275"/>
      <c r="NAC16" s="275"/>
      <c r="NAD16" s="275"/>
      <c r="NAE16" s="275"/>
      <c r="NAF16" s="275"/>
      <c r="NAG16" s="275"/>
      <c r="NAH16" s="275"/>
      <c r="NAI16" s="275"/>
      <c r="NAJ16" s="275"/>
      <c r="NAK16" s="275"/>
      <c r="NAL16" s="275"/>
      <c r="NAM16" s="275"/>
      <c r="NAN16" s="275"/>
      <c r="NAO16" s="275"/>
      <c r="NAP16" s="275"/>
      <c r="NAQ16" s="275"/>
      <c r="NAR16" s="275"/>
      <c r="NAS16" s="275"/>
      <c r="NAT16" s="275"/>
      <c r="NAU16" s="275"/>
      <c r="NAV16" s="275"/>
      <c r="NAW16" s="275"/>
      <c r="NAX16" s="275"/>
      <c r="NAY16" s="275"/>
      <c r="NAZ16" s="275"/>
      <c r="NBA16" s="275"/>
      <c r="NBB16" s="275"/>
      <c r="NBC16" s="275"/>
      <c r="NBD16" s="275"/>
      <c r="NBE16" s="275"/>
      <c r="NBF16" s="275"/>
      <c r="NBG16" s="275"/>
      <c r="NBH16" s="275"/>
      <c r="NBI16" s="275"/>
      <c r="NBJ16" s="275"/>
      <c r="NBK16" s="275"/>
      <c r="NBL16" s="275"/>
      <c r="NBM16" s="275"/>
      <c r="NBN16" s="275"/>
      <c r="NBO16" s="275"/>
      <c r="NBP16" s="275"/>
      <c r="NBQ16" s="275"/>
      <c r="NBR16" s="275"/>
      <c r="NBS16" s="275"/>
      <c r="NBT16" s="275"/>
      <c r="NBU16" s="275"/>
      <c r="NBV16" s="275"/>
      <c r="NBW16" s="275"/>
      <c r="NBX16" s="275"/>
      <c r="NBY16" s="275"/>
      <c r="NBZ16" s="275"/>
      <c r="NCA16" s="275"/>
      <c r="NCB16" s="275"/>
      <c r="NCC16" s="275"/>
      <c r="NCD16" s="275"/>
      <c r="NCE16" s="275"/>
      <c r="NCF16" s="275"/>
      <c r="NCG16" s="275"/>
      <c r="NCH16" s="275"/>
      <c r="NCI16" s="275"/>
      <c r="NCJ16" s="275"/>
      <c r="NCK16" s="275"/>
      <c r="NCL16" s="275"/>
      <c r="NCM16" s="275"/>
      <c r="NCN16" s="275"/>
      <c r="NCO16" s="275"/>
      <c r="NCP16" s="275"/>
      <c r="NCQ16" s="275"/>
      <c r="NCR16" s="275"/>
      <c r="NCS16" s="275"/>
      <c r="NCT16" s="275"/>
      <c r="NCU16" s="275"/>
      <c r="NCV16" s="275"/>
      <c r="NCW16" s="275"/>
      <c r="NCX16" s="275"/>
      <c r="NCY16" s="275"/>
      <c r="NCZ16" s="275"/>
      <c r="NDA16" s="275"/>
      <c r="NDB16" s="275"/>
      <c r="NDC16" s="275"/>
      <c r="NDD16" s="275"/>
      <c r="NDE16" s="275"/>
      <c r="NDF16" s="275"/>
      <c r="NDG16" s="275"/>
      <c r="NDH16" s="275"/>
      <c r="NDI16" s="275"/>
      <c r="NDJ16" s="275"/>
      <c r="NDK16" s="275"/>
      <c r="NDL16" s="275"/>
      <c r="NDM16" s="275"/>
      <c r="NDN16" s="275"/>
      <c r="NDO16" s="275"/>
      <c r="NDP16" s="275"/>
      <c r="NDQ16" s="275"/>
      <c r="NDR16" s="275"/>
      <c r="NDS16" s="275"/>
      <c r="NDT16" s="275"/>
      <c r="NDU16" s="275"/>
      <c r="NDV16" s="275"/>
      <c r="NDW16" s="275"/>
      <c r="NDX16" s="275"/>
      <c r="NDY16" s="275"/>
      <c r="NDZ16" s="275"/>
      <c r="NEA16" s="275"/>
      <c r="NEB16" s="275"/>
      <c r="NEC16" s="275"/>
      <c r="NED16" s="275"/>
      <c r="NEE16" s="275"/>
      <c r="NEF16" s="275"/>
      <c r="NEG16" s="275"/>
      <c r="NEH16" s="275"/>
      <c r="NEI16" s="275"/>
      <c r="NEJ16" s="275"/>
      <c r="NEK16" s="275"/>
      <c r="NEL16" s="275"/>
      <c r="NEM16" s="275"/>
      <c r="NEN16" s="275"/>
      <c r="NEO16" s="275"/>
      <c r="NEP16" s="275"/>
      <c r="NEQ16" s="275"/>
      <c r="NER16" s="275"/>
      <c r="NES16" s="275"/>
      <c r="NET16" s="275"/>
      <c r="NEU16" s="275"/>
      <c r="NEV16" s="275"/>
      <c r="NEW16" s="275"/>
      <c r="NEX16" s="275"/>
      <c r="NEY16" s="275"/>
      <c r="NEZ16" s="275"/>
      <c r="NFA16" s="275"/>
      <c r="NFB16" s="275"/>
      <c r="NFC16" s="275"/>
      <c r="NFD16" s="275"/>
      <c r="NFE16" s="275"/>
      <c r="NFF16" s="275"/>
      <c r="NFG16" s="275"/>
      <c r="NFH16" s="275"/>
      <c r="NFI16" s="275"/>
      <c r="NFJ16" s="275"/>
      <c r="NFK16" s="275"/>
      <c r="NFL16" s="275"/>
      <c r="NFM16" s="275"/>
      <c r="NFN16" s="275"/>
      <c r="NFO16" s="275"/>
      <c r="NFP16" s="275"/>
      <c r="NFQ16" s="275"/>
      <c r="NFR16" s="275"/>
      <c r="NFS16" s="275"/>
      <c r="NFT16" s="275"/>
      <c r="NFU16" s="275"/>
      <c r="NFV16" s="275"/>
      <c r="NFW16" s="275"/>
      <c r="NFX16" s="275"/>
      <c r="NFY16" s="275"/>
      <c r="NFZ16" s="275"/>
      <c r="NGA16" s="275"/>
      <c r="NGB16" s="275"/>
      <c r="NGC16" s="275"/>
      <c r="NGD16" s="275"/>
      <c r="NGE16" s="275"/>
      <c r="NGF16" s="275"/>
      <c r="NGG16" s="275"/>
      <c r="NGH16" s="275"/>
      <c r="NGI16" s="275"/>
      <c r="NGJ16" s="275"/>
      <c r="NGK16" s="275"/>
      <c r="NGL16" s="275"/>
      <c r="NGM16" s="275"/>
      <c r="NGN16" s="275"/>
      <c r="NGO16" s="275"/>
      <c r="NGP16" s="275"/>
      <c r="NGQ16" s="275"/>
      <c r="NGR16" s="275"/>
      <c r="NGS16" s="275"/>
      <c r="NGT16" s="275"/>
      <c r="NGU16" s="275"/>
      <c r="NGV16" s="275"/>
      <c r="NGW16" s="275"/>
      <c r="NGX16" s="275"/>
      <c r="NGY16" s="275"/>
      <c r="NGZ16" s="275"/>
      <c r="NHA16" s="275"/>
      <c r="NHB16" s="275"/>
      <c r="NHC16" s="275"/>
      <c r="NHD16" s="275"/>
      <c r="NHE16" s="275"/>
      <c r="NHF16" s="275"/>
      <c r="NHG16" s="275"/>
      <c r="NHH16" s="275"/>
      <c r="NHI16" s="275"/>
      <c r="NHJ16" s="275"/>
      <c r="NHK16" s="275"/>
      <c r="NHL16" s="275"/>
      <c r="NHM16" s="275"/>
      <c r="NHN16" s="275"/>
      <c r="NHO16" s="275"/>
      <c r="NHP16" s="275"/>
      <c r="NHQ16" s="275"/>
      <c r="NHR16" s="275"/>
      <c r="NHS16" s="275"/>
      <c r="NHT16" s="275"/>
      <c r="NHU16" s="275"/>
      <c r="NHV16" s="275"/>
      <c r="NHW16" s="275"/>
      <c r="NHX16" s="275"/>
      <c r="NHY16" s="275"/>
      <c r="NHZ16" s="275"/>
      <c r="NIA16" s="275"/>
      <c r="NIB16" s="275"/>
      <c r="NIC16" s="275"/>
      <c r="NID16" s="275"/>
      <c r="NIE16" s="275"/>
      <c r="NIF16" s="275"/>
      <c r="NIG16" s="275"/>
      <c r="NIH16" s="275"/>
      <c r="NII16" s="275"/>
      <c r="NIJ16" s="275"/>
      <c r="NIK16" s="275"/>
      <c r="NIL16" s="275"/>
      <c r="NIM16" s="275"/>
      <c r="NIN16" s="275"/>
      <c r="NIO16" s="275"/>
      <c r="NIP16" s="275"/>
      <c r="NIQ16" s="275"/>
      <c r="NIR16" s="275"/>
      <c r="NIS16" s="275"/>
      <c r="NIT16" s="275"/>
      <c r="NIU16" s="275"/>
      <c r="NIV16" s="275"/>
      <c r="NIW16" s="275"/>
      <c r="NIX16" s="275"/>
      <c r="NIY16" s="275"/>
      <c r="NIZ16" s="275"/>
      <c r="NJA16" s="275"/>
      <c r="NJB16" s="275"/>
      <c r="NJC16" s="275"/>
      <c r="NJD16" s="275"/>
      <c r="NJE16" s="275"/>
      <c r="NJF16" s="275"/>
      <c r="NJG16" s="275"/>
      <c r="NJH16" s="275"/>
      <c r="NJI16" s="275"/>
      <c r="NJJ16" s="275"/>
      <c r="NJK16" s="275"/>
      <c r="NJL16" s="275"/>
      <c r="NJM16" s="275"/>
      <c r="NJN16" s="275"/>
      <c r="NJO16" s="275"/>
      <c r="NJP16" s="275"/>
      <c r="NJQ16" s="275"/>
      <c r="NJR16" s="275"/>
      <c r="NJS16" s="275"/>
      <c r="NJT16" s="275"/>
      <c r="NJU16" s="275"/>
      <c r="NJV16" s="275"/>
      <c r="NJW16" s="275"/>
      <c r="NJX16" s="275"/>
      <c r="NJY16" s="275"/>
      <c r="NJZ16" s="275"/>
      <c r="NKA16" s="275"/>
      <c r="NKB16" s="275"/>
      <c r="NKC16" s="275"/>
      <c r="NKD16" s="275"/>
      <c r="NKE16" s="275"/>
      <c r="NKF16" s="275"/>
      <c r="NKG16" s="275"/>
      <c r="NKH16" s="275"/>
      <c r="NKI16" s="275"/>
      <c r="NKJ16" s="275"/>
      <c r="NKK16" s="275"/>
      <c r="NKL16" s="275"/>
      <c r="NKM16" s="275"/>
      <c r="NKN16" s="275"/>
      <c r="NKO16" s="275"/>
      <c r="NKP16" s="275"/>
      <c r="NKQ16" s="275"/>
      <c r="NKR16" s="275"/>
      <c r="NKS16" s="275"/>
      <c r="NKT16" s="275"/>
      <c r="NKU16" s="275"/>
      <c r="NKV16" s="275"/>
      <c r="NKW16" s="275"/>
      <c r="NKX16" s="275"/>
      <c r="NKY16" s="275"/>
      <c r="NKZ16" s="275"/>
      <c r="NLA16" s="275"/>
      <c r="NLB16" s="275"/>
      <c r="NLC16" s="275"/>
      <c r="NLD16" s="275"/>
      <c r="NLE16" s="275"/>
      <c r="NLF16" s="275"/>
      <c r="NLG16" s="275"/>
      <c r="NLH16" s="275"/>
      <c r="NLI16" s="275"/>
      <c r="NLJ16" s="275"/>
      <c r="NLK16" s="275"/>
      <c r="NLL16" s="275"/>
      <c r="NLM16" s="275"/>
      <c r="NLN16" s="275"/>
      <c r="NLO16" s="275"/>
      <c r="NLP16" s="275"/>
      <c r="NLQ16" s="275"/>
      <c r="NLR16" s="275"/>
      <c r="NLS16" s="275"/>
      <c r="NLT16" s="275"/>
      <c r="NLU16" s="275"/>
      <c r="NLV16" s="275"/>
      <c r="NLW16" s="275"/>
      <c r="NLX16" s="275"/>
      <c r="NLY16" s="275"/>
      <c r="NLZ16" s="275"/>
      <c r="NMA16" s="275"/>
      <c r="NMB16" s="275"/>
      <c r="NMC16" s="275"/>
      <c r="NMD16" s="275"/>
      <c r="NME16" s="275"/>
      <c r="NMF16" s="275"/>
      <c r="NMG16" s="275"/>
      <c r="NMH16" s="275"/>
      <c r="NMI16" s="275"/>
      <c r="NMJ16" s="275"/>
      <c r="NMK16" s="275"/>
      <c r="NML16" s="275"/>
      <c r="NMM16" s="275"/>
      <c r="NMN16" s="275"/>
      <c r="NMO16" s="275"/>
      <c r="NMP16" s="275"/>
      <c r="NMQ16" s="275"/>
      <c r="NMR16" s="275"/>
      <c r="NMS16" s="275"/>
      <c r="NMT16" s="275"/>
      <c r="NMU16" s="275"/>
      <c r="NMV16" s="275"/>
      <c r="NMW16" s="275"/>
      <c r="NMX16" s="275"/>
      <c r="NMY16" s="275"/>
      <c r="NMZ16" s="275"/>
      <c r="NNA16" s="275"/>
      <c r="NNB16" s="275"/>
      <c r="NNC16" s="275"/>
      <c r="NND16" s="275"/>
      <c r="NNE16" s="275"/>
      <c r="NNF16" s="275"/>
      <c r="NNG16" s="275"/>
      <c r="NNH16" s="275"/>
      <c r="NNI16" s="275"/>
      <c r="NNJ16" s="275"/>
      <c r="NNK16" s="275"/>
      <c r="NNL16" s="275"/>
      <c r="NNM16" s="275"/>
      <c r="NNN16" s="275"/>
      <c r="NNO16" s="275"/>
      <c r="NNP16" s="275"/>
      <c r="NNQ16" s="275"/>
      <c r="NNR16" s="275"/>
      <c r="NNS16" s="275"/>
      <c r="NNT16" s="275"/>
      <c r="NNU16" s="275"/>
      <c r="NNV16" s="275"/>
      <c r="NNW16" s="275"/>
      <c r="NNX16" s="275"/>
      <c r="NNY16" s="275"/>
      <c r="NNZ16" s="275"/>
      <c r="NOA16" s="275"/>
      <c r="NOB16" s="275"/>
      <c r="NOC16" s="275"/>
      <c r="NOD16" s="275"/>
      <c r="NOE16" s="275"/>
      <c r="NOF16" s="275"/>
      <c r="NOG16" s="275"/>
      <c r="NOH16" s="275"/>
      <c r="NOI16" s="275"/>
      <c r="NOJ16" s="275"/>
      <c r="NOK16" s="275"/>
      <c r="NOL16" s="275"/>
      <c r="NOM16" s="275"/>
      <c r="NON16" s="275"/>
      <c r="NOO16" s="275"/>
      <c r="NOP16" s="275"/>
      <c r="NOQ16" s="275"/>
      <c r="NOR16" s="275"/>
      <c r="NOS16" s="275"/>
      <c r="NOT16" s="275"/>
      <c r="NOU16" s="275"/>
      <c r="NOV16" s="275"/>
      <c r="NOW16" s="275"/>
      <c r="NOX16" s="275"/>
      <c r="NOY16" s="275"/>
      <c r="NOZ16" s="275"/>
      <c r="NPA16" s="275"/>
      <c r="NPB16" s="275"/>
      <c r="NPC16" s="275"/>
      <c r="NPD16" s="275"/>
      <c r="NPE16" s="275"/>
      <c r="NPF16" s="275"/>
      <c r="NPG16" s="275"/>
      <c r="NPH16" s="275"/>
      <c r="NPI16" s="275"/>
      <c r="NPJ16" s="275"/>
      <c r="NPK16" s="275"/>
      <c r="NPL16" s="275"/>
      <c r="NPM16" s="275"/>
      <c r="NPN16" s="275"/>
      <c r="NPO16" s="275"/>
      <c r="NPP16" s="275"/>
      <c r="NPQ16" s="275"/>
      <c r="NPR16" s="275"/>
      <c r="NPS16" s="275"/>
      <c r="NPT16" s="275"/>
      <c r="NPU16" s="275"/>
      <c r="NPV16" s="275"/>
      <c r="NPW16" s="275"/>
      <c r="NPX16" s="275"/>
      <c r="NPY16" s="275"/>
      <c r="NPZ16" s="275"/>
      <c r="NQA16" s="275"/>
      <c r="NQB16" s="275"/>
      <c r="NQC16" s="275"/>
      <c r="NQD16" s="275"/>
      <c r="NQE16" s="275"/>
      <c r="NQF16" s="275"/>
      <c r="NQG16" s="275"/>
      <c r="NQH16" s="275"/>
      <c r="NQI16" s="275"/>
      <c r="NQJ16" s="275"/>
      <c r="NQK16" s="275"/>
      <c r="NQL16" s="275"/>
      <c r="NQM16" s="275"/>
      <c r="NQN16" s="275"/>
      <c r="NQO16" s="275"/>
      <c r="NQP16" s="275"/>
      <c r="NQQ16" s="275"/>
      <c r="NQR16" s="275"/>
      <c r="NQS16" s="275"/>
      <c r="NQT16" s="275"/>
      <c r="NQU16" s="275"/>
      <c r="NQV16" s="275"/>
      <c r="NQW16" s="275"/>
      <c r="NQX16" s="275"/>
      <c r="NQY16" s="275"/>
      <c r="NQZ16" s="275"/>
      <c r="NRA16" s="275"/>
      <c r="NRB16" s="275"/>
      <c r="NRC16" s="275"/>
      <c r="NRD16" s="275"/>
      <c r="NRE16" s="275"/>
      <c r="NRF16" s="275"/>
      <c r="NRG16" s="275"/>
      <c r="NRH16" s="275"/>
      <c r="NRI16" s="275"/>
      <c r="NRJ16" s="275"/>
      <c r="NRK16" s="275"/>
      <c r="NRL16" s="275"/>
      <c r="NRM16" s="275"/>
      <c r="NRN16" s="275"/>
      <c r="NRO16" s="275"/>
      <c r="NRP16" s="275"/>
      <c r="NRQ16" s="275"/>
      <c r="NRR16" s="275"/>
      <c r="NRS16" s="275"/>
      <c r="NRT16" s="275"/>
      <c r="NRU16" s="275"/>
      <c r="NRV16" s="275"/>
      <c r="NRW16" s="275"/>
      <c r="NRX16" s="275"/>
      <c r="NRY16" s="275"/>
      <c r="NRZ16" s="275"/>
      <c r="NSA16" s="275"/>
      <c r="NSB16" s="275"/>
      <c r="NSC16" s="275"/>
      <c r="NSD16" s="275"/>
      <c r="NSE16" s="275"/>
      <c r="NSF16" s="275"/>
      <c r="NSG16" s="275"/>
      <c r="NSH16" s="275"/>
      <c r="NSI16" s="275"/>
      <c r="NSJ16" s="275"/>
      <c r="NSK16" s="275"/>
      <c r="NSL16" s="275"/>
      <c r="NSM16" s="275"/>
      <c r="NSN16" s="275"/>
      <c r="NSO16" s="275"/>
      <c r="NSP16" s="275"/>
      <c r="NSQ16" s="275"/>
      <c r="NSR16" s="275"/>
      <c r="NSS16" s="275"/>
      <c r="NST16" s="275"/>
      <c r="NSU16" s="275"/>
      <c r="NSV16" s="275"/>
      <c r="NSW16" s="275"/>
      <c r="NSX16" s="275"/>
      <c r="NSY16" s="275"/>
      <c r="NSZ16" s="275"/>
      <c r="NTA16" s="275"/>
      <c r="NTB16" s="275"/>
      <c r="NTC16" s="275"/>
      <c r="NTD16" s="275"/>
      <c r="NTE16" s="275"/>
      <c r="NTF16" s="275"/>
      <c r="NTG16" s="275"/>
      <c r="NTH16" s="275"/>
      <c r="NTI16" s="275"/>
      <c r="NTJ16" s="275"/>
      <c r="NTK16" s="275"/>
      <c r="NTL16" s="275"/>
      <c r="NTM16" s="275"/>
      <c r="NTN16" s="275"/>
      <c r="NTO16" s="275"/>
      <c r="NTP16" s="275"/>
      <c r="NTQ16" s="275"/>
      <c r="NTR16" s="275"/>
      <c r="NTS16" s="275"/>
      <c r="NTT16" s="275"/>
      <c r="NTU16" s="275"/>
      <c r="NTV16" s="275"/>
      <c r="NTW16" s="275"/>
      <c r="NTX16" s="275"/>
      <c r="NTY16" s="275"/>
      <c r="NTZ16" s="275"/>
      <c r="NUA16" s="275"/>
      <c r="NUB16" s="275"/>
      <c r="NUC16" s="275"/>
      <c r="NUD16" s="275"/>
      <c r="NUE16" s="275"/>
      <c r="NUF16" s="275"/>
      <c r="NUG16" s="275"/>
      <c r="NUH16" s="275"/>
      <c r="NUI16" s="275"/>
      <c r="NUJ16" s="275"/>
      <c r="NUK16" s="275"/>
      <c r="NUL16" s="275"/>
      <c r="NUM16" s="275"/>
      <c r="NUN16" s="275"/>
      <c r="NUO16" s="275"/>
      <c r="NUP16" s="275"/>
      <c r="NUQ16" s="275"/>
      <c r="NUR16" s="275"/>
      <c r="NUS16" s="275"/>
      <c r="NUT16" s="275"/>
      <c r="NUU16" s="275"/>
      <c r="NUV16" s="275"/>
      <c r="NUW16" s="275"/>
      <c r="NUX16" s="275"/>
      <c r="NUY16" s="275"/>
      <c r="NUZ16" s="275"/>
      <c r="NVA16" s="275"/>
      <c r="NVB16" s="275"/>
      <c r="NVC16" s="275"/>
      <c r="NVD16" s="275"/>
      <c r="NVE16" s="275"/>
      <c r="NVF16" s="275"/>
      <c r="NVG16" s="275"/>
      <c r="NVH16" s="275"/>
      <c r="NVI16" s="275"/>
      <c r="NVJ16" s="275"/>
      <c r="NVK16" s="275"/>
      <c r="NVL16" s="275"/>
      <c r="NVM16" s="275"/>
      <c r="NVN16" s="275"/>
      <c r="NVO16" s="275"/>
      <c r="NVP16" s="275"/>
      <c r="NVQ16" s="275"/>
      <c r="NVR16" s="275"/>
      <c r="NVS16" s="275"/>
      <c r="NVT16" s="275"/>
      <c r="NVU16" s="275"/>
      <c r="NVV16" s="275"/>
      <c r="NVW16" s="275"/>
      <c r="NVX16" s="275"/>
      <c r="NVY16" s="275"/>
      <c r="NVZ16" s="275"/>
      <c r="NWA16" s="275"/>
      <c r="NWB16" s="275"/>
      <c r="NWC16" s="275"/>
      <c r="NWD16" s="275"/>
      <c r="NWE16" s="275"/>
      <c r="NWF16" s="275"/>
      <c r="NWG16" s="275"/>
      <c r="NWH16" s="275"/>
      <c r="NWI16" s="275"/>
      <c r="NWJ16" s="275"/>
      <c r="NWK16" s="275"/>
      <c r="NWL16" s="275"/>
      <c r="NWM16" s="275"/>
      <c r="NWN16" s="275"/>
      <c r="NWO16" s="275"/>
      <c r="NWP16" s="275"/>
      <c r="NWQ16" s="275"/>
      <c r="NWR16" s="275"/>
      <c r="NWS16" s="275"/>
      <c r="NWT16" s="275"/>
      <c r="NWU16" s="275"/>
      <c r="NWV16" s="275"/>
      <c r="NWW16" s="275"/>
      <c r="NWX16" s="275"/>
      <c r="NWY16" s="275"/>
      <c r="NWZ16" s="275"/>
      <c r="NXA16" s="275"/>
      <c r="NXB16" s="275"/>
      <c r="NXC16" s="275"/>
      <c r="NXD16" s="275"/>
      <c r="NXE16" s="275"/>
      <c r="NXF16" s="275"/>
      <c r="NXG16" s="275"/>
      <c r="NXH16" s="275"/>
      <c r="NXI16" s="275"/>
      <c r="NXJ16" s="275"/>
      <c r="NXK16" s="275"/>
      <c r="NXL16" s="275"/>
      <c r="NXM16" s="275"/>
      <c r="NXN16" s="275"/>
      <c r="NXO16" s="275"/>
      <c r="NXP16" s="275"/>
      <c r="NXQ16" s="275"/>
      <c r="NXR16" s="275"/>
      <c r="NXS16" s="275"/>
      <c r="NXT16" s="275"/>
      <c r="NXU16" s="275"/>
      <c r="NXV16" s="275"/>
      <c r="NXW16" s="275"/>
      <c r="NXX16" s="275"/>
      <c r="NXY16" s="275"/>
      <c r="NXZ16" s="275"/>
      <c r="NYA16" s="275"/>
      <c r="NYB16" s="275"/>
      <c r="NYC16" s="275"/>
      <c r="NYD16" s="275"/>
      <c r="NYE16" s="275"/>
      <c r="NYF16" s="275"/>
      <c r="NYG16" s="275"/>
      <c r="NYH16" s="275"/>
      <c r="NYI16" s="275"/>
      <c r="NYJ16" s="275"/>
      <c r="NYK16" s="275"/>
      <c r="NYL16" s="275"/>
      <c r="NYM16" s="275"/>
      <c r="NYN16" s="275"/>
      <c r="NYO16" s="275"/>
      <c r="NYP16" s="275"/>
      <c r="NYQ16" s="275"/>
      <c r="NYR16" s="275"/>
      <c r="NYS16" s="275"/>
      <c r="NYT16" s="275"/>
      <c r="NYU16" s="275"/>
      <c r="NYV16" s="275"/>
      <c r="NYW16" s="275"/>
      <c r="NYX16" s="275"/>
      <c r="NYY16" s="275"/>
      <c r="NYZ16" s="275"/>
      <c r="NZA16" s="275"/>
      <c r="NZB16" s="275"/>
      <c r="NZC16" s="275"/>
      <c r="NZD16" s="275"/>
      <c r="NZE16" s="275"/>
      <c r="NZF16" s="275"/>
      <c r="NZG16" s="275"/>
      <c r="NZH16" s="275"/>
      <c r="NZI16" s="275"/>
      <c r="NZJ16" s="275"/>
      <c r="NZK16" s="275"/>
      <c r="NZL16" s="275"/>
      <c r="NZM16" s="275"/>
      <c r="NZN16" s="275"/>
      <c r="NZO16" s="275"/>
      <c r="NZP16" s="275"/>
      <c r="NZQ16" s="275"/>
      <c r="NZR16" s="275"/>
      <c r="NZS16" s="275"/>
      <c r="NZT16" s="275"/>
      <c r="NZU16" s="275"/>
      <c r="NZV16" s="275"/>
      <c r="NZW16" s="275"/>
      <c r="NZX16" s="275"/>
      <c r="NZY16" s="275"/>
      <c r="NZZ16" s="275"/>
      <c r="OAA16" s="275"/>
      <c r="OAB16" s="275"/>
      <c r="OAC16" s="275"/>
      <c r="OAD16" s="275"/>
      <c r="OAE16" s="275"/>
      <c r="OAF16" s="275"/>
      <c r="OAG16" s="275"/>
      <c r="OAH16" s="275"/>
      <c r="OAI16" s="275"/>
      <c r="OAJ16" s="275"/>
      <c r="OAK16" s="275"/>
      <c r="OAL16" s="275"/>
      <c r="OAM16" s="275"/>
      <c r="OAN16" s="275"/>
      <c r="OAO16" s="275"/>
      <c r="OAP16" s="275"/>
      <c r="OAQ16" s="275"/>
      <c r="OAR16" s="275"/>
      <c r="OAS16" s="275"/>
      <c r="OAT16" s="275"/>
      <c r="OAU16" s="275"/>
      <c r="OAV16" s="275"/>
      <c r="OAW16" s="275"/>
      <c r="OAX16" s="275"/>
      <c r="OAY16" s="275"/>
      <c r="OAZ16" s="275"/>
      <c r="OBA16" s="275"/>
      <c r="OBB16" s="275"/>
      <c r="OBC16" s="275"/>
      <c r="OBD16" s="275"/>
      <c r="OBE16" s="275"/>
      <c r="OBF16" s="275"/>
      <c r="OBG16" s="275"/>
      <c r="OBH16" s="275"/>
      <c r="OBI16" s="275"/>
      <c r="OBJ16" s="275"/>
      <c r="OBK16" s="275"/>
      <c r="OBL16" s="275"/>
      <c r="OBM16" s="275"/>
      <c r="OBN16" s="275"/>
      <c r="OBO16" s="275"/>
      <c r="OBP16" s="275"/>
      <c r="OBQ16" s="275"/>
      <c r="OBR16" s="275"/>
      <c r="OBS16" s="275"/>
      <c r="OBT16" s="275"/>
      <c r="OBU16" s="275"/>
      <c r="OBV16" s="275"/>
      <c r="OBW16" s="275"/>
      <c r="OBX16" s="275"/>
      <c r="OBY16" s="275"/>
      <c r="OBZ16" s="275"/>
      <c r="OCA16" s="275"/>
      <c r="OCB16" s="275"/>
      <c r="OCC16" s="275"/>
      <c r="OCD16" s="275"/>
      <c r="OCE16" s="275"/>
      <c r="OCF16" s="275"/>
      <c r="OCG16" s="275"/>
      <c r="OCH16" s="275"/>
      <c r="OCI16" s="275"/>
      <c r="OCJ16" s="275"/>
      <c r="OCK16" s="275"/>
      <c r="OCL16" s="275"/>
      <c r="OCM16" s="275"/>
      <c r="OCN16" s="275"/>
      <c r="OCO16" s="275"/>
      <c r="OCP16" s="275"/>
      <c r="OCQ16" s="275"/>
      <c r="OCR16" s="275"/>
      <c r="OCS16" s="275"/>
      <c r="OCT16" s="275"/>
      <c r="OCU16" s="275"/>
      <c r="OCV16" s="275"/>
      <c r="OCW16" s="275"/>
      <c r="OCX16" s="275"/>
      <c r="OCY16" s="275"/>
      <c r="OCZ16" s="275"/>
      <c r="ODA16" s="275"/>
      <c r="ODB16" s="275"/>
      <c r="ODC16" s="275"/>
      <c r="ODD16" s="275"/>
      <c r="ODE16" s="275"/>
      <c r="ODF16" s="275"/>
      <c r="ODG16" s="275"/>
      <c r="ODH16" s="275"/>
      <c r="ODI16" s="275"/>
      <c r="ODJ16" s="275"/>
      <c r="ODK16" s="275"/>
      <c r="ODL16" s="275"/>
      <c r="ODM16" s="275"/>
      <c r="ODN16" s="275"/>
      <c r="ODO16" s="275"/>
      <c r="ODP16" s="275"/>
      <c r="ODQ16" s="275"/>
      <c r="ODR16" s="275"/>
      <c r="ODS16" s="275"/>
      <c r="ODT16" s="275"/>
      <c r="ODU16" s="275"/>
      <c r="ODV16" s="275"/>
      <c r="ODW16" s="275"/>
      <c r="ODX16" s="275"/>
      <c r="ODY16" s="275"/>
      <c r="ODZ16" s="275"/>
      <c r="OEA16" s="275"/>
      <c r="OEB16" s="275"/>
      <c r="OEC16" s="275"/>
      <c r="OED16" s="275"/>
      <c r="OEE16" s="275"/>
      <c r="OEF16" s="275"/>
      <c r="OEG16" s="275"/>
      <c r="OEH16" s="275"/>
      <c r="OEI16" s="275"/>
      <c r="OEJ16" s="275"/>
      <c r="OEK16" s="275"/>
      <c r="OEL16" s="275"/>
      <c r="OEM16" s="275"/>
      <c r="OEN16" s="275"/>
      <c r="OEO16" s="275"/>
      <c r="OEP16" s="275"/>
      <c r="OEQ16" s="275"/>
      <c r="OER16" s="275"/>
      <c r="OES16" s="275"/>
      <c r="OET16" s="275"/>
      <c r="OEU16" s="275"/>
      <c r="OEV16" s="275"/>
      <c r="OEW16" s="275"/>
      <c r="OEX16" s="275"/>
      <c r="OEY16" s="275"/>
      <c r="OEZ16" s="275"/>
      <c r="OFA16" s="275"/>
      <c r="OFB16" s="275"/>
      <c r="OFC16" s="275"/>
      <c r="OFD16" s="275"/>
      <c r="OFE16" s="275"/>
      <c r="OFF16" s="275"/>
      <c r="OFG16" s="275"/>
      <c r="OFH16" s="275"/>
      <c r="OFI16" s="275"/>
      <c r="OFJ16" s="275"/>
      <c r="OFK16" s="275"/>
      <c r="OFL16" s="275"/>
      <c r="OFM16" s="275"/>
      <c r="OFN16" s="275"/>
      <c r="OFO16" s="275"/>
      <c r="OFP16" s="275"/>
      <c r="OFQ16" s="275"/>
      <c r="OFR16" s="275"/>
      <c r="OFS16" s="275"/>
      <c r="OFT16" s="275"/>
      <c r="OFU16" s="275"/>
      <c r="OFV16" s="275"/>
      <c r="OFW16" s="275"/>
      <c r="OFX16" s="275"/>
      <c r="OFY16" s="275"/>
      <c r="OFZ16" s="275"/>
      <c r="OGA16" s="275"/>
      <c r="OGB16" s="275"/>
      <c r="OGC16" s="275"/>
      <c r="OGD16" s="275"/>
      <c r="OGE16" s="275"/>
      <c r="OGF16" s="275"/>
      <c r="OGG16" s="275"/>
      <c r="OGH16" s="275"/>
      <c r="OGI16" s="275"/>
      <c r="OGJ16" s="275"/>
      <c r="OGK16" s="275"/>
      <c r="OGL16" s="275"/>
      <c r="OGM16" s="275"/>
      <c r="OGN16" s="275"/>
      <c r="OGO16" s="275"/>
      <c r="OGP16" s="275"/>
      <c r="OGQ16" s="275"/>
      <c r="OGR16" s="275"/>
      <c r="OGS16" s="275"/>
      <c r="OGT16" s="275"/>
      <c r="OGU16" s="275"/>
      <c r="OGV16" s="275"/>
      <c r="OGW16" s="275"/>
      <c r="OGX16" s="275"/>
      <c r="OGY16" s="275"/>
      <c r="OGZ16" s="275"/>
      <c r="OHA16" s="275"/>
      <c r="OHB16" s="275"/>
      <c r="OHC16" s="275"/>
      <c r="OHD16" s="275"/>
      <c r="OHE16" s="275"/>
      <c r="OHF16" s="275"/>
      <c r="OHG16" s="275"/>
      <c r="OHH16" s="275"/>
      <c r="OHI16" s="275"/>
      <c r="OHJ16" s="275"/>
      <c r="OHK16" s="275"/>
      <c r="OHL16" s="275"/>
      <c r="OHM16" s="275"/>
      <c r="OHN16" s="275"/>
      <c r="OHO16" s="275"/>
      <c r="OHP16" s="275"/>
      <c r="OHQ16" s="275"/>
      <c r="OHR16" s="275"/>
      <c r="OHS16" s="275"/>
      <c r="OHT16" s="275"/>
      <c r="OHU16" s="275"/>
      <c r="OHV16" s="275"/>
      <c r="OHW16" s="275"/>
      <c r="OHX16" s="275"/>
      <c r="OHY16" s="275"/>
      <c r="OHZ16" s="275"/>
      <c r="OIA16" s="275"/>
      <c r="OIB16" s="275"/>
      <c r="OIC16" s="275"/>
      <c r="OID16" s="275"/>
      <c r="OIE16" s="275"/>
      <c r="OIF16" s="275"/>
      <c r="OIG16" s="275"/>
      <c r="OIH16" s="275"/>
      <c r="OII16" s="275"/>
      <c r="OIJ16" s="275"/>
      <c r="OIK16" s="275"/>
      <c r="OIL16" s="275"/>
      <c r="OIM16" s="275"/>
      <c r="OIN16" s="275"/>
      <c r="OIO16" s="275"/>
      <c r="OIP16" s="275"/>
      <c r="OIQ16" s="275"/>
      <c r="OIR16" s="275"/>
      <c r="OIS16" s="275"/>
      <c r="OIT16" s="275"/>
      <c r="OIU16" s="275"/>
      <c r="OIV16" s="275"/>
      <c r="OIW16" s="275"/>
      <c r="OIX16" s="275"/>
      <c r="OIY16" s="275"/>
      <c r="OIZ16" s="275"/>
      <c r="OJA16" s="275"/>
      <c r="OJB16" s="275"/>
      <c r="OJC16" s="275"/>
      <c r="OJD16" s="275"/>
      <c r="OJE16" s="275"/>
      <c r="OJF16" s="275"/>
      <c r="OJG16" s="275"/>
      <c r="OJH16" s="275"/>
      <c r="OJI16" s="275"/>
      <c r="OJJ16" s="275"/>
      <c r="OJK16" s="275"/>
      <c r="OJL16" s="275"/>
      <c r="OJM16" s="275"/>
      <c r="OJN16" s="275"/>
      <c r="OJO16" s="275"/>
      <c r="OJP16" s="275"/>
      <c r="OJQ16" s="275"/>
      <c r="OJR16" s="275"/>
      <c r="OJS16" s="275"/>
      <c r="OJT16" s="275"/>
      <c r="OJU16" s="275"/>
      <c r="OJV16" s="275"/>
      <c r="OJW16" s="275"/>
      <c r="OJX16" s="275"/>
      <c r="OJY16" s="275"/>
      <c r="OJZ16" s="275"/>
      <c r="OKA16" s="275"/>
      <c r="OKB16" s="275"/>
      <c r="OKC16" s="275"/>
      <c r="OKD16" s="275"/>
      <c r="OKE16" s="275"/>
      <c r="OKF16" s="275"/>
      <c r="OKG16" s="275"/>
      <c r="OKH16" s="275"/>
      <c r="OKI16" s="275"/>
      <c r="OKJ16" s="275"/>
      <c r="OKK16" s="275"/>
      <c r="OKL16" s="275"/>
      <c r="OKM16" s="275"/>
      <c r="OKN16" s="275"/>
      <c r="OKO16" s="275"/>
      <c r="OKP16" s="275"/>
      <c r="OKQ16" s="275"/>
      <c r="OKR16" s="275"/>
      <c r="OKS16" s="275"/>
      <c r="OKT16" s="275"/>
      <c r="OKU16" s="275"/>
      <c r="OKV16" s="275"/>
      <c r="OKW16" s="275"/>
      <c r="OKX16" s="275"/>
      <c r="OKY16" s="275"/>
      <c r="OKZ16" s="275"/>
      <c r="OLA16" s="275"/>
      <c r="OLB16" s="275"/>
      <c r="OLC16" s="275"/>
      <c r="OLD16" s="275"/>
      <c r="OLE16" s="275"/>
      <c r="OLF16" s="275"/>
      <c r="OLG16" s="275"/>
      <c r="OLH16" s="275"/>
      <c r="OLI16" s="275"/>
      <c r="OLJ16" s="275"/>
      <c r="OLK16" s="275"/>
      <c r="OLL16" s="275"/>
      <c r="OLM16" s="275"/>
      <c r="OLN16" s="275"/>
      <c r="OLO16" s="275"/>
      <c r="OLP16" s="275"/>
      <c r="OLQ16" s="275"/>
      <c r="OLR16" s="275"/>
      <c r="OLS16" s="275"/>
      <c r="OLT16" s="275"/>
      <c r="OLU16" s="275"/>
      <c r="OLV16" s="275"/>
      <c r="OLW16" s="275"/>
      <c r="OLX16" s="275"/>
      <c r="OLY16" s="275"/>
      <c r="OLZ16" s="275"/>
      <c r="OMA16" s="275"/>
      <c r="OMB16" s="275"/>
      <c r="OMC16" s="275"/>
      <c r="OMD16" s="275"/>
      <c r="OME16" s="275"/>
      <c r="OMF16" s="275"/>
      <c r="OMG16" s="275"/>
      <c r="OMH16" s="275"/>
      <c r="OMI16" s="275"/>
      <c r="OMJ16" s="275"/>
      <c r="OMK16" s="275"/>
      <c r="OML16" s="275"/>
      <c r="OMM16" s="275"/>
      <c r="OMN16" s="275"/>
      <c r="OMO16" s="275"/>
      <c r="OMP16" s="275"/>
      <c r="OMQ16" s="275"/>
      <c r="OMR16" s="275"/>
      <c r="OMS16" s="275"/>
      <c r="OMT16" s="275"/>
      <c r="OMU16" s="275"/>
      <c r="OMV16" s="275"/>
      <c r="OMW16" s="275"/>
      <c r="OMX16" s="275"/>
      <c r="OMY16" s="275"/>
      <c r="OMZ16" s="275"/>
      <c r="ONA16" s="275"/>
      <c r="ONB16" s="275"/>
      <c r="ONC16" s="275"/>
      <c r="OND16" s="275"/>
      <c r="ONE16" s="275"/>
      <c r="ONF16" s="275"/>
      <c r="ONG16" s="275"/>
      <c r="ONH16" s="275"/>
      <c r="ONI16" s="275"/>
      <c r="ONJ16" s="275"/>
      <c r="ONK16" s="275"/>
      <c r="ONL16" s="275"/>
      <c r="ONM16" s="275"/>
      <c r="ONN16" s="275"/>
      <c r="ONO16" s="275"/>
      <c r="ONP16" s="275"/>
      <c r="ONQ16" s="275"/>
      <c r="ONR16" s="275"/>
      <c r="ONS16" s="275"/>
      <c r="ONT16" s="275"/>
      <c r="ONU16" s="275"/>
      <c r="ONV16" s="275"/>
      <c r="ONW16" s="275"/>
      <c r="ONX16" s="275"/>
      <c r="ONY16" s="275"/>
      <c r="ONZ16" s="275"/>
      <c r="OOA16" s="275"/>
      <c r="OOB16" s="275"/>
      <c r="OOC16" s="275"/>
      <c r="OOD16" s="275"/>
      <c r="OOE16" s="275"/>
      <c r="OOF16" s="275"/>
      <c r="OOG16" s="275"/>
      <c r="OOH16" s="275"/>
      <c r="OOI16" s="275"/>
      <c r="OOJ16" s="275"/>
      <c r="OOK16" s="275"/>
      <c r="OOL16" s="275"/>
      <c r="OOM16" s="275"/>
      <c r="OON16" s="275"/>
      <c r="OOO16" s="275"/>
      <c r="OOP16" s="275"/>
      <c r="OOQ16" s="275"/>
      <c r="OOR16" s="275"/>
      <c r="OOS16" s="275"/>
      <c r="OOT16" s="275"/>
      <c r="OOU16" s="275"/>
      <c r="OOV16" s="275"/>
      <c r="OOW16" s="275"/>
      <c r="OOX16" s="275"/>
      <c r="OOY16" s="275"/>
      <c r="OOZ16" s="275"/>
      <c r="OPA16" s="275"/>
      <c r="OPB16" s="275"/>
      <c r="OPC16" s="275"/>
      <c r="OPD16" s="275"/>
      <c r="OPE16" s="275"/>
      <c r="OPF16" s="275"/>
      <c r="OPG16" s="275"/>
      <c r="OPH16" s="275"/>
      <c r="OPI16" s="275"/>
      <c r="OPJ16" s="275"/>
      <c r="OPK16" s="275"/>
      <c r="OPL16" s="275"/>
      <c r="OPM16" s="275"/>
      <c r="OPN16" s="275"/>
      <c r="OPO16" s="275"/>
      <c r="OPP16" s="275"/>
      <c r="OPQ16" s="275"/>
      <c r="OPR16" s="275"/>
      <c r="OPS16" s="275"/>
      <c r="OPT16" s="275"/>
      <c r="OPU16" s="275"/>
      <c r="OPV16" s="275"/>
      <c r="OPW16" s="275"/>
      <c r="OPX16" s="275"/>
      <c r="OPY16" s="275"/>
      <c r="OPZ16" s="275"/>
      <c r="OQA16" s="275"/>
      <c r="OQB16" s="275"/>
      <c r="OQC16" s="275"/>
      <c r="OQD16" s="275"/>
      <c r="OQE16" s="275"/>
      <c r="OQF16" s="275"/>
      <c r="OQG16" s="275"/>
      <c r="OQH16" s="275"/>
      <c r="OQI16" s="275"/>
      <c r="OQJ16" s="275"/>
      <c r="OQK16" s="275"/>
      <c r="OQL16" s="275"/>
      <c r="OQM16" s="275"/>
      <c r="OQN16" s="275"/>
      <c r="OQO16" s="275"/>
      <c r="OQP16" s="275"/>
      <c r="OQQ16" s="275"/>
      <c r="OQR16" s="275"/>
      <c r="OQS16" s="275"/>
      <c r="OQT16" s="275"/>
      <c r="OQU16" s="275"/>
      <c r="OQV16" s="275"/>
      <c r="OQW16" s="275"/>
      <c r="OQX16" s="275"/>
      <c r="OQY16" s="275"/>
      <c r="OQZ16" s="275"/>
      <c r="ORA16" s="275"/>
      <c r="ORB16" s="275"/>
      <c r="ORC16" s="275"/>
      <c r="ORD16" s="275"/>
      <c r="ORE16" s="275"/>
      <c r="ORF16" s="275"/>
      <c r="ORG16" s="275"/>
      <c r="ORH16" s="275"/>
      <c r="ORI16" s="275"/>
      <c r="ORJ16" s="275"/>
      <c r="ORK16" s="275"/>
      <c r="ORL16" s="275"/>
      <c r="ORM16" s="275"/>
      <c r="ORN16" s="275"/>
      <c r="ORO16" s="275"/>
      <c r="ORP16" s="275"/>
      <c r="ORQ16" s="275"/>
      <c r="ORR16" s="275"/>
      <c r="ORS16" s="275"/>
      <c r="ORT16" s="275"/>
      <c r="ORU16" s="275"/>
      <c r="ORV16" s="275"/>
      <c r="ORW16" s="275"/>
      <c r="ORX16" s="275"/>
      <c r="ORY16" s="275"/>
      <c r="ORZ16" s="275"/>
      <c r="OSA16" s="275"/>
      <c r="OSB16" s="275"/>
      <c r="OSC16" s="275"/>
      <c r="OSD16" s="275"/>
      <c r="OSE16" s="275"/>
      <c r="OSF16" s="275"/>
      <c r="OSG16" s="275"/>
      <c r="OSH16" s="275"/>
      <c r="OSI16" s="275"/>
      <c r="OSJ16" s="275"/>
      <c r="OSK16" s="275"/>
      <c r="OSL16" s="275"/>
      <c r="OSM16" s="275"/>
      <c r="OSN16" s="275"/>
      <c r="OSO16" s="275"/>
      <c r="OSP16" s="275"/>
      <c r="OSQ16" s="275"/>
      <c r="OSR16" s="275"/>
      <c r="OSS16" s="275"/>
      <c r="OST16" s="275"/>
      <c r="OSU16" s="275"/>
      <c r="OSV16" s="275"/>
      <c r="OSW16" s="275"/>
      <c r="OSX16" s="275"/>
      <c r="OSY16" s="275"/>
      <c r="OSZ16" s="275"/>
      <c r="OTA16" s="275"/>
      <c r="OTB16" s="275"/>
      <c r="OTC16" s="275"/>
      <c r="OTD16" s="275"/>
      <c r="OTE16" s="275"/>
      <c r="OTF16" s="275"/>
      <c r="OTG16" s="275"/>
      <c r="OTH16" s="275"/>
      <c r="OTI16" s="275"/>
      <c r="OTJ16" s="275"/>
      <c r="OTK16" s="275"/>
      <c r="OTL16" s="275"/>
      <c r="OTM16" s="275"/>
      <c r="OTN16" s="275"/>
      <c r="OTO16" s="275"/>
      <c r="OTP16" s="275"/>
      <c r="OTQ16" s="275"/>
      <c r="OTR16" s="275"/>
      <c r="OTS16" s="275"/>
      <c r="OTT16" s="275"/>
      <c r="OTU16" s="275"/>
      <c r="OTV16" s="275"/>
      <c r="OTW16" s="275"/>
      <c r="OTX16" s="275"/>
      <c r="OTY16" s="275"/>
      <c r="OTZ16" s="275"/>
      <c r="OUA16" s="275"/>
      <c r="OUB16" s="275"/>
      <c r="OUC16" s="275"/>
      <c r="OUD16" s="275"/>
      <c r="OUE16" s="275"/>
      <c r="OUF16" s="275"/>
      <c r="OUG16" s="275"/>
      <c r="OUH16" s="275"/>
      <c r="OUI16" s="275"/>
      <c r="OUJ16" s="275"/>
      <c r="OUK16" s="275"/>
      <c r="OUL16" s="275"/>
      <c r="OUM16" s="275"/>
      <c r="OUN16" s="275"/>
      <c r="OUO16" s="275"/>
      <c r="OUP16" s="275"/>
      <c r="OUQ16" s="275"/>
      <c r="OUR16" s="275"/>
      <c r="OUS16" s="275"/>
      <c r="OUT16" s="275"/>
      <c r="OUU16" s="275"/>
      <c r="OUV16" s="275"/>
      <c r="OUW16" s="275"/>
      <c r="OUX16" s="275"/>
      <c r="OUY16" s="275"/>
      <c r="OUZ16" s="275"/>
      <c r="OVA16" s="275"/>
      <c r="OVB16" s="275"/>
      <c r="OVC16" s="275"/>
      <c r="OVD16" s="275"/>
      <c r="OVE16" s="275"/>
      <c r="OVF16" s="275"/>
      <c r="OVG16" s="275"/>
      <c r="OVH16" s="275"/>
      <c r="OVI16" s="275"/>
      <c r="OVJ16" s="275"/>
      <c r="OVK16" s="275"/>
      <c r="OVL16" s="275"/>
      <c r="OVM16" s="275"/>
      <c r="OVN16" s="275"/>
      <c r="OVO16" s="275"/>
      <c r="OVP16" s="275"/>
      <c r="OVQ16" s="275"/>
      <c r="OVR16" s="275"/>
      <c r="OVS16" s="275"/>
      <c r="OVT16" s="275"/>
      <c r="OVU16" s="275"/>
      <c r="OVV16" s="275"/>
      <c r="OVW16" s="275"/>
      <c r="OVX16" s="275"/>
      <c r="OVY16" s="275"/>
      <c r="OVZ16" s="275"/>
      <c r="OWA16" s="275"/>
      <c r="OWB16" s="275"/>
      <c r="OWC16" s="275"/>
      <c r="OWD16" s="275"/>
      <c r="OWE16" s="275"/>
      <c r="OWF16" s="275"/>
      <c r="OWG16" s="275"/>
      <c r="OWH16" s="275"/>
      <c r="OWI16" s="275"/>
      <c r="OWJ16" s="275"/>
      <c r="OWK16" s="275"/>
      <c r="OWL16" s="275"/>
      <c r="OWM16" s="275"/>
      <c r="OWN16" s="275"/>
      <c r="OWO16" s="275"/>
      <c r="OWP16" s="275"/>
      <c r="OWQ16" s="275"/>
      <c r="OWR16" s="275"/>
      <c r="OWS16" s="275"/>
      <c r="OWT16" s="275"/>
      <c r="OWU16" s="275"/>
      <c r="OWV16" s="275"/>
      <c r="OWW16" s="275"/>
      <c r="OWX16" s="275"/>
      <c r="OWY16" s="275"/>
      <c r="OWZ16" s="275"/>
      <c r="OXA16" s="275"/>
      <c r="OXB16" s="275"/>
      <c r="OXC16" s="275"/>
      <c r="OXD16" s="275"/>
      <c r="OXE16" s="275"/>
      <c r="OXF16" s="275"/>
      <c r="OXG16" s="275"/>
      <c r="OXH16" s="275"/>
      <c r="OXI16" s="275"/>
      <c r="OXJ16" s="275"/>
      <c r="OXK16" s="275"/>
      <c r="OXL16" s="275"/>
      <c r="OXM16" s="275"/>
      <c r="OXN16" s="275"/>
      <c r="OXO16" s="275"/>
      <c r="OXP16" s="275"/>
      <c r="OXQ16" s="275"/>
      <c r="OXR16" s="275"/>
      <c r="OXS16" s="275"/>
      <c r="OXT16" s="275"/>
      <c r="OXU16" s="275"/>
      <c r="OXV16" s="275"/>
      <c r="OXW16" s="275"/>
      <c r="OXX16" s="275"/>
      <c r="OXY16" s="275"/>
      <c r="OXZ16" s="275"/>
      <c r="OYA16" s="275"/>
      <c r="OYB16" s="275"/>
      <c r="OYC16" s="275"/>
      <c r="OYD16" s="275"/>
      <c r="OYE16" s="275"/>
      <c r="OYF16" s="275"/>
      <c r="OYG16" s="275"/>
      <c r="OYH16" s="275"/>
      <c r="OYI16" s="275"/>
      <c r="OYJ16" s="275"/>
      <c r="OYK16" s="275"/>
      <c r="OYL16" s="275"/>
      <c r="OYM16" s="275"/>
      <c r="OYN16" s="275"/>
      <c r="OYO16" s="275"/>
      <c r="OYP16" s="275"/>
      <c r="OYQ16" s="275"/>
      <c r="OYR16" s="275"/>
      <c r="OYS16" s="275"/>
      <c r="OYT16" s="275"/>
      <c r="OYU16" s="275"/>
      <c r="OYV16" s="275"/>
      <c r="OYW16" s="275"/>
      <c r="OYX16" s="275"/>
      <c r="OYY16" s="275"/>
      <c r="OYZ16" s="275"/>
      <c r="OZA16" s="275"/>
      <c r="OZB16" s="275"/>
      <c r="OZC16" s="275"/>
      <c r="OZD16" s="275"/>
      <c r="OZE16" s="275"/>
      <c r="OZF16" s="275"/>
      <c r="OZG16" s="275"/>
      <c r="OZH16" s="275"/>
      <c r="OZI16" s="275"/>
      <c r="OZJ16" s="275"/>
      <c r="OZK16" s="275"/>
      <c r="OZL16" s="275"/>
      <c r="OZM16" s="275"/>
      <c r="OZN16" s="275"/>
      <c r="OZO16" s="275"/>
      <c r="OZP16" s="275"/>
      <c r="OZQ16" s="275"/>
      <c r="OZR16" s="275"/>
      <c r="OZS16" s="275"/>
      <c r="OZT16" s="275"/>
      <c r="OZU16" s="275"/>
      <c r="OZV16" s="275"/>
      <c r="OZW16" s="275"/>
      <c r="OZX16" s="275"/>
      <c r="OZY16" s="275"/>
      <c r="OZZ16" s="275"/>
      <c r="PAA16" s="275"/>
      <c r="PAB16" s="275"/>
      <c r="PAC16" s="275"/>
      <c r="PAD16" s="275"/>
      <c r="PAE16" s="275"/>
      <c r="PAF16" s="275"/>
      <c r="PAG16" s="275"/>
      <c r="PAH16" s="275"/>
      <c r="PAI16" s="275"/>
      <c r="PAJ16" s="275"/>
      <c r="PAK16" s="275"/>
      <c r="PAL16" s="275"/>
      <c r="PAM16" s="275"/>
      <c r="PAN16" s="275"/>
      <c r="PAO16" s="275"/>
      <c r="PAP16" s="275"/>
      <c r="PAQ16" s="275"/>
      <c r="PAR16" s="275"/>
      <c r="PAS16" s="275"/>
      <c r="PAT16" s="275"/>
      <c r="PAU16" s="275"/>
      <c r="PAV16" s="275"/>
      <c r="PAW16" s="275"/>
      <c r="PAX16" s="275"/>
      <c r="PAY16" s="275"/>
      <c r="PAZ16" s="275"/>
      <c r="PBA16" s="275"/>
      <c r="PBB16" s="275"/>
      <c r="PBC16" s="275"/>
      <c r="PBD16" s="275"/>
      <c r="PBE16" s="275"/>
      <c r="PBF16" s="275"/>
      <c r="PBG16" s="275"/>
      <c r="PBH16" s="275"/>
      <c r="PBI16" s="275"/>
      <c r="PBJ16" s="275"/>
      <c r="PBK16" s="275"/>
      <c r="PBL16" s="275"/>
      <c r="PBM16" s="275"/>
      <c r="PBN16" s="275"/>
      <c r="PBO16" s="275"/>
      <c r="PBP16" s="275"/>
      <c r="PBQ16" s="275"/>
      <c r="PBR16" s="275"/>
      <c r="PBS16" s="275"/>
      <c r="PBT16" s="275"/>
      <c r="PBU16" s="275"/>
      <c r="PBV16" s="275"/>
      <c r="PBW16" s="275"/>
      <c r="PBX16" s="275"/>
      <c r="PBY16" s="275"/>
      <c r="PBZ16" s="275"/>
      <c r="PCA16" s="275"/>
      <c r="PCB16" s="275"/>
      <c r="PCC16" s="275"/>
      <c r="PCD16" s="275"/>
      <c r="PCE16" s="275"/>
      <c r="PCF16" s="275"/>
      <c r="PCG16" s="275"/>
      <c r="PCH16" s="275"/>
      <c r="PCI16" s="275"/>
      <c r="PCJ16" s="275"/>
      <c r="PCK16" s="275"/>
      <c r="PCL16" s="275"/>
      <c r="PCM16" s="275"/>
      <c r="PCN16" s="275"/>
      <c r="PCO16" s="275"/>
      <c r="PCP16" s="275"/>
      <c r="PCQ16" s="275"/>
      <c r="PCR16" s="275"/>
      <c r="PCS16" s="275"/>
      <c r="PCT16" s="275"/>
      <c r="PCU16" s="275"/>
      <c r="PCV16" s="275"/>
      <c r="PCW16" s="275"/>
      <c r="PCX16" s="275"/>
      <c r="PCY16" s="275"/>
      <c r="PCZ16" s="275"/>
      <c r="PDA16" s="275"/>
      <c r="PDB16" s="275"/>
      <c r="PDC16" s="275"/>
      <c r="PDD16" s="275"/>
      <c r="PDE16" s="275"/>
      <c r="PDF16" s="275"/>
      <c r="PDG16" s="275"/>
      <c r="PDH16" s="275"/>
      <c r="PDI16" s="275"/>
      <c r="PDJ16" s="275"/>
      <c r="PDK16" s="275"/>
      <c r="PDL16" s="275"/>
      <c r="PDM16" s="275"/>
      <c r="PDN16" s="275"/>
      <c r="PDO16" s="275"/>
      <c r="PDP16" s="275"/>
      <c r="PDQ16" s="275"/>
      <c r="PDR16" s="275"/>
      <c r="PDS16" s="275"/>
      <c r="PDT16" s="275"/>
      <c r="PDU16" s="275"/>
      <c r="PDV16" s="275"/>
      <c r="PDW16" s="275"/>
      <c r="PDX16" s="275"/>
      <c r="PDY16" s="275"/>
      <c r="PDZ16" s="275"/>
      <c r="PEA16" s="275"/>
      <c r="PEB16" s="275"/>
      <c r="PEC16" s="275"/>
      <c r="PED16" s="275"/>
      <c r="PEE16" s="275"/>
      <c r="PEF16" s="275"/>
      <c r="PEG16" s="275"/>
      <c r="PEH16" s="275"/>
      <c r="PEI16" s="275"/>
      <c r="PEJ16" s="275"/>
      <c r="PEK16" s="275"/>
      <c r="PEL16" s="275"/>
      <c r="PEM16" s="275"/>
      <c r="PEN16" s="275"/>
      <c r="PEO16" s="275"/>
      <c r="PEP16" s="275"/>
      <c r="PEQ16" s="275"/>
      <c r="PER16" s="275"/>
      <c r="PES16" s="275"/>
      <c r="PET16" s="275"/>
      <c r="PEU16" s="275"/>
      <c r="PEV16" s="275"/>
      <c r="PEW16" s="275"/>
      <c r="PEX16" s="275"/>
      <c r="PEY16" s="275"/>
      <c r="PEZ16" s="275"/>
      <c r="PFA16" s="275"/>
      <c r="PFB16" s="275"/>
      <c r="PFC16" s="275"/>
      <c r="PFD16" s="275"/>
      <c r="PFE16" s="275"/>
      <c r="PFF16" s="275"/>
      <c r="PFG16" s="275"/>
      <c r="PFH16" s="275"/>
      <c r="PFI16" s="275"/>
      <c r="PFJ16" s="275"/>
      <c r="PFK16" s="275"/>
      <c r="PFL16" s="275"/>
      <c r="PFM16" s="275"/>
      <c r="PFN16" s="275"/>
      <c r="PFO16" s="275"/>
      <c r="PFP16" s="275"/>
      <c r="PFQ16" s="275"/>
      <c r="PFR16" s="275"/>
      <c r="PFS16" s="275"/>
      <c r="PFT16" s="275"/>
      <c r="PFU16" s="275"/>
      <c r="PFV16" s="275"/>
      <c r="PFW16" s="275"/>
      <c r="PFX16" s="275"/>
      <c r="PFY16" s="275"/>
      <c r="PFZ16" s="275"/>
      <c r="PGA16" s="275"/>
      <c r="PGB16" s="275"/>
      <c r="PGC16" s="275"/>
      <c r="PGD16" s="275"/>
      <c r="PGE16" s="275"/>
      <c r="PGF16" s="275"/>
      <c r="PGG16" s="275"/>
      <c r="PGH16" s="275"/>
      <c r="PGI16" s="275"/>
      <c r="PGJ16" s="275"/>
      <c r="PGK16" s="275"/>
      <c r="PGL16" s="275"/>
      <c r="PGM16" s="275"/>
      <c r="PGN16" s="275"/>
      <c r="PGO16" s="275"/>
      <c r="PGP16" s="275"/>
      <c r="PGQ16" s="275"/>
      <c r="PGR16" s="275"/>
      <c r="PGS16" s="275"/>
      <c r="PGT16" s="275"/>
      <c r="PGU16" s="275"/>
      <c r="PGV16" s="275"/>
      <c r="PGW16" s="275"/>
      <c r="PGX16" s="275"/>
      <c r="PGY16" s="275"/>
      <c r="PGZ16" s="275"/>
      <c r="PHA16" s="275"/>
      <c r="PHB16" s="275"/>
      <c r="PHC16" s="275"/>
      <c r="PHD16" s="275"/>
      <c r="PHE16" s="275"/>
      <c r="PHF16" s="275"/>
      <c r="PHG16" s="275"/>
      <c r="PHH16" s="275"/>
      <c r="PHI16" s="275"/>
      <c r="PHJ16" s="275"/>
      <c r="PHK16" s="275"/>
      <c r="PHL16" s="275"/>
      <c r="PHM16" s="275"/>
      <c r="PHN16" s="275"/>
      <c r="PHO16" s="275"/>
      <c r="PHP16" s="275"/>
      <c r="PHQ16" s="275"/>
      <c r="PHR16" s="275"/>
      <c r="PHS16" s="275"/>
      <c r="PHT16" s="275"/>
      <c r="PHU16" s="275"/>
      <c r="PHV16" s="275"/>
      <c r="PHW16" s="275"/>
      <c r="PHX16" s="275"/>
      <c r="PHY16" s="275"/>
      <c r="PHZ16" s="275"/>
      <c r="PIA16" s="275"/>
      <c r="PIB16" s="275"/>
      <c r="PIC16" s="275"/>
      <c r="PID16" s="275"/>
      <c r="PIE16" s="275"/>
      <c r="PIF16" s="275"/>
      <c r="PIG16" s="275"/>
      <c r="PIH16" s="275"/>
      <c r="PII16" s="275"/>
      <c r="PIJ16" s="275"/>
      <c r="PIK16" s="275"/>
      <c r="PIL16" s="275"/>
      <c r="PIM16" s="275"/>
      <c r="PIN16" s="275"/>
      <c r="PIO16" s="275"/>
      <c r="PIP16" s="275"/>
      <c r="PIQ16" s="275"/>
      <c r="PIR16" s="275"/>
      <c r="PIS16" s="275"/>
      <c r="PIT16" s="275"/>
      <c r="PIU16" s="275"/>
      <c r="PIV16" s="275"/>
      <c r="PIW16" s="275"/>
      <c r="PIX16" s="275"/>
      <c r="PIY16" s="275"/>
      <c r="PIZ16" s="275"/>
      <c r="PJA16" s="275"/>
      <c r="PJB16" s="275"/>
      <c r="PJC16" s="275"/>
      <c r="PJD16" s="275"/>
      <c r="PJE16" s="275"/>
      <c r="PJF16" s="275"/>
      <c r="PJG16" s="275"/>
      <c r="PJH16" s="275"/>
      <c r="PJI16" s="275"/>
      <c r="PJJ16" s="275"/>
      <c r="PJK16" s="275"/>
      <c r="PJL16" s="275"/>
      <c r="PJM16" s="275"/>
      <c r="PJN16" s="275"/>
      <c r="PJO16" s="275"/>
      <c r="PJP16" s="275"/>
      <c r="PJQ16" s="275"/>
      <c r="PJR16" s="275"/>
      <c r="PJS16" s="275"/>
      <c r="PJT16" s="275"/>
      <c r="PJU16" s="275"/>
      <c r="PJV16" s="275"/>
      <c r="PJW16" s="275"/>
      <c r="PJX16" s="275"/>
      <c r="PJY16" s="275"/>
      <c r="PJZ16" s="275"/>
      <c r="PKA16" s="275"/>
      <c r="PKB16" s="275"/>
      <c r="PKC16" s="275"/>
      <c r="PKD16" s="275"/>
      <c r="PKE16" s="275"/>
      <c r="PKF16" s="275"/>
      <c r="PKG16" s="275"/>
      <c r="PKH16" s="275"/>
      <c r="PKI16" s="275"/>
      <c r="PKJ16" s="275"/>
      <c r="PKK16" s="275"/>
      <c r="PKL16" s="275"/>
      <c r="PKM16" s="275"/>
      <c r="PKN16" s="275"/>
      <c r="PKO16" s="275"/>
      <c r="PKP16" s="275"/>
      <c r="PKQ16" s="275"/>
      <c r="PKR16" s="275"/>
      <c r="PKS16" s="275"/>
      <c r="PKT16" s="275"/>
      <c r="PKU16" s="275"/>
      <c r="PKV16" s="275"/>
      <c r="PKW16" s="275"/>
      <c r="PKX16" s="275"/>
      <c r="PKY16" s="275"/>
      <c r="PKZ16" s="275"/>
      <c r="PLA16" s="275"/>
      <c r="PLB16" s="275"/>
      <c r="PLC16" s="275"/>
      <c r="PLD16" s="275"/>
      <c r="PLE16" s="275"/>
      <c r="PLF16" s="275"/>
      <c r="PLG16" s="275"/>
      <c r="PLH16" s="275"/>
      <c r="PLI16" s="275"/>
      <c r="PLJ16" s="275"/>
      <c r="PLK16" s="275"/>
      <c r="PLL16" s="275"/>
      <c r="PLM16" s="275"/>
      <c r="PLN16" s="275"/>
      <c r="PLO16" s="275"/>
      <c r="PLP16" s="275"/>
      <c r="PLQ16" s="275"/>
      <c r="PLR16" s="275"/>
      <c r="PLS16" s="275"/>
      <c r="PLT16" s="275"/>
      <c r="PLU16" s="275"/>
      <c r="PLV16" s="275"/>
      <c r="PLW16" s="275"/>
      <c r="PLX16" s="275"/>
      <c r="PLY16" s="275"/>
      <c r="PLZ16" s="275"/>
      <c r="PMA16" s="275"/>
      <c r="PMB16" s="275"/>
      <c r="PMC16" s="275"/>
      <c r="PMD16" s="275"/>
      <c r="PME16" s="275"/>
      <c r="PMF16" s="275"/>
      <c r="PMG16" s="275"/>
      <c r="PMH16" s="275"/>
      <c r="PMI16" s="275"/>
      <c r="PMJ16" s="275"/>
      <c r="PMK16" s="275"/>
      <c r="PML16" s="275"/>
      <c r="PMM16" s="275"/>
      <c r="PMN16" s="275"/>
      <c r="PMO16" s="275"/>
      <c r="PMP16" s="275"/>
      <c r="PMQ16" s="275"/>
      <c r="PMR16" s="275"/>
      <c r="PMS16" s="275"/>
      <c r="PMT16" s="275"/>
      <c r="PMU16" s="275"/>
      <c r="PMV16" s="275"/>
      <c r="PMW16" s="275"/>
      <c r="PMX16" s="275"/>
      <c r="PMY16" s="275"/>
      <c r="PMZ16" s="275"/>
      <c r="PNA16" s="275"/>
      <c r="PNB16" s="275"/>
      <c r="PNC16" s="275"/>
      <c r="PND16" s="275"/>
      <c r="PNE16" s="275"/>
      <c r="PNF16" s="275"/>
      <c r="PNG16" s="275"/>
      <c r="PNH16" s="275"/>
      <c r="PNI16" s="275"/>
      <c r="PNJ16" s="275"/>
      <c r="PNK16" s="275"/>
      <c r="PNL16" s="275"/>
      <c r="PNM16" s="275"/>
      <c r="PNN16" s="275"/>
      <c r="PNO16" s="275"/>
      <c r="PNP16" s="275"/>
      <c r="PNQ16" s="275"/>
      <c r="PNR16" s="275"/>
      <c r="PNS16" s="275"/>
      <c r="PNT16" s="275"/>
      <c r="PNU16" s="275"/>
      <c r="PNV16" s="275"/>
      <c r="PNW16" s="275"/>
      <c r="PNX16" s="275"/>
      <c r="PNY16" s="275"/>
      <c r="PNZ16" s="275"/>
      <c r="POA16" s="275"/>
      <c r="POB16" s="275"/>
      <c r="POC16" s="275"/>
      <c r="POD16" s="275"/>
      <c r="POE16" s="275"/>
      <c r="POF16" s="275"/>
      <c r="POG16" s="275"/>
      <c r="POH16" s="275"/>
      <c r="POI16" s="275"/>
      <c r="POJ16" s="275"/>
      <c r="POK16" s="275"/>
      <c r="POL16" s="275"/>
      <c r="POM16" s="275"/>
      <c r="PON16" s="275"/>
      <c r="POO16" s="275"/>
      <c r="POP16" s="275"/>
      <c r="POQ16" s="275"/>
      <c r="POR16" s="275"/>
      <c r="POS16" s="275"/>
      <c r="POT16" s="275"/>
      <c r="POU16" s="275"/>
      <c r="POV16" s="275"/>
      <c r="POW16" s="275"/>
      <c r="POX16" s="275"/>
      <c r="POY16" s="275"/>
      <c r="POZ16" s="275"/>
      <c r="PPA16" s="275"/>
      <c r="PPB16" s="275"/>
      <c r="PPC16" s="275"/>
      <c r="PPD16" s="275"/>
      <c r="PPE16" s="275"/>
      <c r="PPF16" s="275"/>
      <c r="PPG16" s="275"/>
      <c r="PPH16" s="275"/>
      <c r="PPI16" s="275"/>
      <c r="PPJ16" s="275"/>
      <c r="PPK16" s="275"/>
      <c r="PPL16" s="275"/>
      <c r="PPM16" s="275"/>
      <c r="PPN16" s="275"/>
      <c r="PPO16" s="275"/>
      <c r="PPP16" s="275"/>
      <c r="PPQ16" s="275"/>
      <c r="PPR16" s="275"/>
      <c r="PPS16" s="275"/>
      <c r="PPT16" s="275"/>
      <c r="PPU16" s="275"/>
      <c r="PPV16" s="275"/>
      <c r="PPW16" s="275"/>
      <c r="PPX16" s="275"/>
      <c r="PPY16" s="275"/>
      <c r="PPZ16" s="275"/>
      <c r="PQA16" s="275"/>
      <c r="PQB16" s="275"/>
      <c r="PQC16" s="275"/>
      <c r="PQD16" s="275"/>
      <c r="PQE16" s="275"/>
      <c r="PQF16" s="275"/>
      <c r="PQG16" s="275"/>
      <c r="PQH16" s="275"/>
      <c r="PQI16" s="275"/>
      <c r="PQJ16" s="275"/>
      <c r="PQK16" s="275"/>
      <c r="PQL16" s="275"/>
      <c r="PQM16" s="275"/>
      <c r="PQN16" s="275"/>
      <c r="PQO16" s="275"/>
      <c r="PQP16" s="275"/>
      <c r="PQQ16" s="275"/>
      <c r="PQR16" s="275"/>
      <c r="PQS16" s="275"/>
      <c r="PQT16" s="275"/>
      <c r="PQU16" s="275"/>
      <c r="PQV16" s="275"/>
      <c r="PQW16" s="275"/>
      <c r="PQX16" s="275"/>
      <c r="PQY16" s="275"/>
      <c r="PQZ16" s="275"/>
      <c r="PRA16" s="275"/>
      <c r="PRB16" s="275"/>
      <c r="PRC16" s="275"/>
      <c r="PRD16" s="275"/>
      <c r="PRE16" s="275"/>
      <c r="PRF16" s="275"/>
      <c r="PRG16" s="275"/>
      <c r="PRH16" s="275"/>
      <c r="PRI16" s="275"/>
      <c r="PRJ16" s="275"/>
      <c r="PRK16" s="275"/>
      <c r="PRL16" s="275"/>
      <c r="PRM16" s="275"/>
      <c r="PRN16" s="275"/>
      <c r="PRO16" s="275"/>
      <c r="PRP16" s="275"/>
      <c r="PRQ16" s="275"/>
      <c r="PRR16" s="275"/>
      <c r="PRS16" s="275"/>
      <c r="PRT16" s="275"/>
      <c r="PRU16" s="275"/>
      <c r="PRV16" s="275"/>
      <c r="PRW16" s="275"/>
      <c r="PRX16" s="275"/>
      <c r="PRY16" s="275"/>
      <c r="PRZ16" s="275"/>
      <c r="PSA16" s="275"/>
      <c r="PSB16" s="275"/>
      <c r="PSC16" s="275"/>
      <c r="PSD16" s="275"/>
      <c r="PSE16" s="275"/>
      <c r="PSF16" s="275"/>
      <c r="PSG16" s="275"/>
      <c r="PSH16" s="275"/>
      <c r="PSI16" s="275"/>
      <c r="PSJ16" s="275"/>
      <c r="PSK16" s="275"/>
      <c r="PSL16" s="275"/>
      <c r="PSM16" s="275"/>
      <c r="PSN16" s="275"/>
      <c r="PSO16" s="275"/>
      <c r="PSP16" s="275"/>
      <c r="PSQ16" s="275"/>
      <c r="PSR16" s="275"/>
      <c r="PSS16" s="275"/>
      <c r="PST16" s="275"/>
      <c r="PSU16" s="275"/>
      <c r="PSV16" s="275"/>
      <c r="PSW16" s="275"/>
      <c r="PSX16" s="275"/>
      <c r="PSY16" s="275"/>
      <c r="PSZ16" s="275"/>
      <c r="PTA16" s="275"/>
      <c r="PTB16" s="275"/>
      <c r="PTC16" s="275"/>
      <c r="PTD16" s="275"/>
      <c r="PTE16" s="275"/>
      <c r="PTF16" s="275"/>
      <c r="PTG16" s="275"/>
      <c r="PTH16" s="275"/>
      <c r="PTI16" s="275"/>
      <c r="PTJ16" s="275"/>
      <c r="PTK16" s="275"/>
      <c r="PTL16" s="275"/>
      <c r="PTM16" s="275"/>
      <c r="PTN16" s="275"/>
      <c r="PTO16" s="275"/>
      <c r="PTP16" s="275"/>
      <c r="PTQ16" s="275"/>
      <c r="PTR16" s="275"/>
      <c r="PTS16" s="275"/>
      <c r="PTT16" s="275"/>
      <c r="PTU16" s="275"/>
      <c r="PTV16" s="275"/>
      <c r="PTW16" s="275"/>
      <c r="PTX16" s="275"/>
      <c r="PTY16" s="275"/>
      <c r="PTZ16" s="275"/>
      <c r="PUA16" s="275"/>
      <c r="PUB16" s="275"/>
      <c r="PUC16" s="275"/>
      <c r="PUD16" s="275"/>
      <c r="PUE16" s="275"/>
      <c r="PUF16" s="275"/>
      <c r="PUG16" s="275"/>
      <c r="PUH16" s="275"/>
      <c r="PUI16" s="275"/>
      <c r="PUJ16" s="275"/>
      <c r="PUK16" s="275"/>
      <c r="PUL16" s="275"/>
      <c r="PUM16" s="275"/>
      <c r="PUN16" s="275"/>
      <c r="PUO16" s="275"/>
      <c r="PUP16" s="275"/>
      <c r="PUQ16" s="275"/>
      <c r="PUR16" s="275"/>
      <c r="PUS16" s="275"/>
      <c r="PUT16" s="275"/>
      <c r="PUU16" s="275"/>
      <c r="PUV16" s="275"/>
      <c r="PUW16" s="275"/>
      <c r="PUX16" s="275"/>
      <c r="PUY16" s="275"/>
      <c r="PUZ16" s="275"/>
      <c r="PVA16" s="275"/>
      <c r="PVB16" s="275"/>
      <c r="PVC16" s="275"/>
      <c r="PVD16" s="275"/>
      <c r="PVE16" s="275"/>
      <c r="PVF16" s="275"/>
      <c r="PVG16" s="275"/>
      <c r="PVH16" s="275"/>
      <c r="PVI16" s="275"/>
      <c r="PVJ16" s="275"/>
      <c r="PVK16" s="275"/>
      <c r="PVL16" s="275"/>
      <c r="PVM16" s="275"/>
      <c r="PVN16" s="275"/>
      <c r="PVO16" s="275"/>
      <c r="PVP16" s="275"/>
      <c r="PVQ16" s="275"/>
      <c r="PVR16" s="275"/>
      <c r="PVS16" s="275"/>
      <c r="PVT16" s="275"/>
      <c r="PVU16" s="275"/>
      <c r="PVV16" s="275"/>
      <c r="PVW16" s="275"/>
      <c r="PVX16" s="275"/>
      <c r="PVY16" s="275"/>
      <c r="PVZ16" s="275"/>
      <c r="PWA16" s="275"/>
      <c r="PWB16" s="275"/>
      <c r="PWC16" s="275"/>
      <c r="PWD16" s="275"/>
      <c r="PWE16" s="275"/>
      <c r="PWF16" s="275"/>
      <c r="PWG16" s="275"/>
      <c r="PWH16" s="275"/>
      <c r="PWI16" s="275"/>
      <c r="PWJ16" s="275"/>
      <c r="PWK16" s="275"/>
      <c r="PWL16" s="275"/>
      <c r="PWM16" s="275"/>
      <c r="PWN16" s="275"/>
      <c r="PWO16" s="275"/>
      <c r="PWP16" s="275"/>
      <c r="PWQ16" s="275"/>
      <c r="PWR16" s="275"/>
      <c r="PWS16" s="275"/>
      <c r="PWT16" s="275"/>
      <c r="PWU16" s="275"/>
      <c r="PWV16" s="275"/>
      <c r="PWW16" s="275"/>
      <c r="PWX16" s="275"/>
      <c r="PWY16" s="275"/>
      <c r="PWZ16" s="275"/>
      <c r="PXA16" s="275"/>
      <c r="PXB16" s="275"/>
      <c r="PXC16" s="275"/>
      <c r="PXD16" s="275"/>
      <c r="PXE16" s="275"/>
      <c r="PXF16" s="275"/>
      <c r="PXG16" s="275"/>
      <c r="PXH16" s="275"/>
      <c r="PXI16" s="275"/>
      <c r="PXJ16" s="275"/>
      <c r="PXK16" s="275"/>
      <c r="PXL16" s="275"/>
      <c r="PXM16" s="275"/>
      <c r="PXN16" s="275"/>
      <c r="PXO16" s="275"/>
      <c r="PXP16" s="275"/>
      <c r="PXQ16" s="275"/>
      <c r="PXR16" s="275"/>
      <c r="PXS16" s="275"/>
      <c r="PXT16" s="275"/>
      <c r="PXU16" s="275"/>
      <c r="PXV16" s="275"/>
      <c r="PXW16" s="275"/>
      <c r="PXX16" s="275"/>
      <c r="PXY16" s="275"/>
      <c r="PXZ16" s="275"/>
      <c r="PYA16" s="275"/>
      <c r="PYB16" s="275"/>
      <c r="PYC16" s="275"/>
      <c r="PYD16" s="275"/>
      <c r="PYE16" s="275"/>
      <c r="PYF16" s="275"/>
      <c r="PYG16" s="275"/>
      <c r="PYH16" s="275"/>
      <c r="PYI16" s="275"/>
      <c r="PYJ16" s="275"/>
      <c r="PYK16" s="275"/>
      <c r="PYL16" s="275"/>
      <c r="PYM16" s="275"/>
      <c r="PYN16" s="275"/>
      <c r="PYO16" s="275"/>
      <c r="PYP16" s="275"/>
      <c r="PYQ16" s="275"/>
      <c r="PYR16" s="275"/>
      <c r="PYS16" s="275"/>
      <c r="PYT16" s="275"/>
      <c r="PYU16" s="275"/>
      <c r="PYV16" s="275"/>
      <c r="PYW16" s="275"/>
      <c r="PYX16" s="275"/>
      <c r="PYY16" s="275"/>
      <c r="PYZ16" s="275"/>
      <c r="PZA16" s="275"/>
      <c r="PZB16" s="275"/>
      <c r="PZC16" s="275"/>
      <c r="PZD16" s="275"/>
      <c r="PZE16" s="275"/>
      <c r="PZF16" s="275"/>
      <c r="PZG16" s="275"/>
      <c r="PZH16" s="275"/>
      <c r="PZI16" s="275"/>
      <c r="PZJ16" s="275"/>
      <c r="PZK16" s="275"/>
      <c r="PZL16" s="275"/>
      <c r="PZM16" s="275"/>
      <c r="PZN16" s="275"/>
      <c r="PZO16" s="275"/>
      <c r="PZP16" s="275"/>
      <c r="PZQ16" s="275"/>
      <c r="PZR16" s="275"/>
      <c r="PZS16" s="275"/>
      <c r="PZT16" s="275"/>
      <c r="PZU16" s="275"/>
      <c r="PZV16" s="275"/>
      <c r="PZW16" s="275"/>
      <c r="PZX16" s="275"/>
      <c r="PZY16" s="275"/>
      <c r="PZZ16" s="275"/>
      <c r="QAA16" s="275"/>
      <c r="QAB16" s="275"/>
      <c r="QAC16" s="275"/>
      <c r="QAD16" s="275"/>
      <c r="QAE16" s="275"/>
      <c r="QAF16" s="275"/>
      <c r="QAG16" s="275"/>
      <c r="QAH16" s="275"/>
      <c r="QAI16" s="275"/>
      <c r="QAJ16" s="275"/>
      <c r="QAK16" s="275"/>
      <c r="QAL16" s="275"/>
      <c r="QAM16" s="275"/>
      <c r="QAN16" s="275"/>
      <c r="QAO16" s="275"/>
      <c r="QAP16" s="275"/>
      <c r="QAQ16" s="275"/>
      <c r="QAR16" s="275"/>
      <c r="QAS16" s="275"/>
      <c r="QAT16" s="275"/>
      <c r="QAU16" s="275"/>
      <c r="QAV16" s="275"/>
      <c r="QAW16" s="275"/>
      <c r="QAX16" s="275"/>
      <c r="QAY16" s="275"/>
      <c r="QAZ16" s="275"/>
      <c r="QBA16" s="275"/>
      <c r="QBB16" s="275"/>
      <c r="QBC16" s="275"/>
      <c r="QBD16" s="275"/>
      <c r="QBE16" s="275"/>
      <c r="QBF16" s="275"/>
      <c r="QBG16" s="275"/>
      <c r="QBH16" s="275"/>
      <c r="QBI16" s="275"/>
      <c r="QBJ16" s="275"/>
      <c r="QBK16" s="275"/>
      <c r="QBL16" s="275"/>
      <c r="QBM16" s="275"/>
      <c r="QBN16" s="275"/>
      <c r="QBO16" s="275"/>
      <c r="QBP16" s="275"/>
      <c r="QBQ16" s="275"/>
      <c r="QBR16" s="275"/>
      <c r="QBS16" s="275"/>
      <c r="QBT16" s="275"/>
      <c r="QBU16" s="275"/>
      <c r="QBV16" s="275"/>
      <c r="QBW16" s="275"/>
      <c r="QBX16" s="275"/>
      <c r="QBY16" s="275"/>
      <c r="QBZ16" s="275"/>
      <c r="QCA16" s="275"/>
      <c r="QCB16" s="275"/>
      <c r="QCC16" s="275"/>
      <c r="QCD16" s="275"/>
      <c r="QCE16" s="275"/>
      <c r="QCF16" s="275"/>
      <c r="QCG16" s="275"/>
      <c r="QCH16" s="275"/>
      <c r="QCI16" s="275"/>
      <c r="QCJ16" s="275"/>
      <c r="QCK16" s="275"/>
      <c r="QCL16" s="275"/>
      <c r="QCM16" s="275"/>
      <c r="QCN16" s="275"/>
      <c r="QCO16" s="275"/>
      <c r="QCP16" s="275"/>
      <c r="QCQ16" s="275"/>
      <c r="QCR16" s="275"/>
      <c r="QCS16" s="275"/>
      <c r="QCT16" s="275"/>
      <c r="QCU16" s="275"/>
      <c r="QCV16" s="275"/>
      <c r="QCW16" s="275"/>
      <c r="QCX16" s="275"/>
      <c r="QCY16" s="275"/>
      <c r="QCZ16" s="275"/>
      <c r="QDA16" s="275"/>
      <c r="QDB16" s="275"/>
      <c r="QDC16" s="275"/>
      <c r="QDD16" s="275"/>
      <c r="QDE16" s="275"/>
      <c r="QDF16" s="275"/>
      <c r="QDG16" s="275"/>
      <c r="QDH16" s="275"/>
      <c r="QDI16" s="275"/>
      <c r="QDJ16" s="275"/>
      <c r="QDK16" s="275"/>
      <c r="QDL16" s="275"/>
      <c r="QDM16" s="275"/>
      <c r="QDN16" s="275"/>
      <c r="QDO16" s="275"/>
      <c r="QDP16" s="275"/>
      <c r="QDQ16" s="275"/>
      <c r="QDR16" s="275"/>
      <c r="QDS16" s="275"/>
      <c r="QDT16" s="275"/>
      <c r="QDU16" s="275"/>
      <c r="QDV16" s="275"/>
      <c r="QDW16" s="275"/>
      <c r="QDX16" s="275"/>
      <c r="QDY16" s="275"/>
      <c r="QDZ16" s="275"/>
      <c r="QEA16" s="275"/>
      <c r="QEB16" s="275"/>
      <c r="QEC16" s="275"/>
      <c r="QED16" s="275"/>
      <c r="QEE16" s="275"/>
      <c r="QEF16" s="275"/>
      <c r="QEG16" s="275"/>
      <c r="QEH16" s="275"/>
      <c r="QEI16" s="275"/>
      <c r="QEJ16" s="275"/>
      <c r="QEK16" s="275"/>
      <c r="QEL16" s="275"/>
      <c r="QEM16" s="275"/>
      <c r="QEN16" s="275"/>
      <c r="QEO16" s="275"/>
      <c r="QEP16" s="275"/>
      <c r="QEQ16" s="275"/>
      <c r="QER16" s="275"/>
      <c r="QES16" s="275"/>
      <c r="QET16" s="275"/>
      <c r="QEU16" s="275"/>
      <c r="QEV16" s="275"/>
      <c r="QEW16" s="275"/>
      <c r="QEX16" s="275"/>
      <c r="QEY16" s="275"/>
      <c r="QEZ16" s="275"/>
      <c r="QFA16" s="275"/>
      <c r="QFB16" s="275"/>
      <c r="QFC16" s="275"/>
      <c r="QFD16" s="275"/>
      <c r="QFE16" s="275"/>
      <c r="QFF16" s="275"/>
      <c r="QFG16" s="275"/>
      <c r="QFH16" s="275"/>
      <c r="QFI16" s="275"/>
      <c r="QFJ16" s="275"/>
      <c r="QFK16" s="275"/>
      <c r="QFL16" s="275"/>
      <c r="QFM16" s="275"/>
      <c r="QFN16" s="275"/>
      <c r="QFO16" s="275"/>
      <c r="QFP16" s="275"/>
      <c r="QFQ16" s="275"/>
      <c r="QFR16" s="275"/>
      <c r="QFS16" s="275"/>
      <c r="QFT16" s="275"/>
      <c r="QFU16" s="275"/>
      <c r="QFV16" s="275"/>
      <c r="QFW16" s="275"/>
      <c r="QFX16" s="275"/>
      <c r="QFY16" s="275"/>
      <c r="QFZ16" s="275"/>
      <c r="QGA16" s="275"/>
      <c r="QGB16" s="275"/>
      <c r="QGC16" s="275"/>
      <c r="QGD16" s="275"/>
      <c r="QGE16" s="275"/>
      <c r="QGF16" s="275"/>
      <c r="QGG16" s="275"/>
      <c r="QGH16" s="275"/>
      <c r="QGI16" s="275"/>
      <c r="QGJ16" s="275"/>
      <c r="QGK16" s="275"/>
      <c r="QGL16" s="275"/>
      <c r="QGM16" s="275"/>
      <c r="QGN16" s="275"/>
      <c r="QGO16" s="275"/>
      <c r="QGP16" s="275"/>
      <c r="QGQ16" s="275"/>
      <c r="QGR16" s="275"/>
      <c r="QGS16" s="275"/>
      <c r="QGT16" s="275"/>
      <c r="QGU16" s="275"/>
      <c r="QGV16" s="275"/>
      <c r="QGW16" s="275"/>
      <c r="QGX16" s="275"/>
      <c r="QGY16" s="275"/>
      <c r="QGZ16" s="275"/>
      <c r="QHA16" s="275"/>
      <c r="QHB16" s="275"/>
      <c r="QHC16" s="275"/>
      <c r="QHD16" s="275"/>
      <c r="QHE16" s="275"/>
      <c r="QHF16" s="275"/>
      <c r="QHG16" s="275"/>
      <c r="QHH16" s="275"/>
      <c r="QHI16" s="275"/>
      <c r="QHJ16" s="275"/>
      <c r="QHK16" s="275"/>
      <c r="QHL16" s="275"/>
      <c r="QHM16" s="275"/>
      <c r="QHN16" s="275"/>
      <c r="QHO16" s="275"/>
      <c r="QHP16" s="275"/>
      <c r="QHQ16" s="275"/>
      <c r="QHR16" s="275"/>
      <c r="QHS16" s="275"/>
      <c r="QHT16" s="275"/>
      <c r="QHU16" s="275"/>
      <c r="QHV16" s="275"/>
      <c r="QHW16" s="275"/>
      <c r="QHX16" s="275"/>
      <c r="QHY16" s="275"/>
      <c r="QHZ16" s="275"/>
      <c r="QIA16" s="275"/>
      <c r="QIB16" s="275"/>
      <c r="QIC16" s="275"/>
      <c r="QID16" s="275"/>
      <c r="QIE16" s="275"/>
      <c r="QIF16" s="275"/>
      <c r="QIG16" s="275"/>
      <c r="QIH16" s="275"/>
      <c r="QII16" s="275"/>
      <c r="QIJ16" s="275"/>
      <c r="QIK16" s="275"/>
      <c r="QIL16" s="275"/>
      <c r="QIM16" s="275"/>
      <c r="QIN16" s="275"/>
      <c r="QIO16" s="275"/>
      <c r="QIP16" s="275"/>
      <c r="QIQ16" s="275"/>
      <c r="QIR16" s="275"/>
      <c r="QIS16" s="275"/>
      <c r="QIT16" s="275"/>
      <c r="QIU16" s="275"/>
      <c r="QIV16" s="275"/>
      <c r="QIW16" s="275"/>
      <c r="QIX16" s="275"/>
      <c r="QIY16" s="275"/>
      <c r="QIZ16" s="275"/>
      <c r="QJA16" s="275"/>
      <c r="QJB16" s="275"/>
      <c r="QJC16" s="275"/>
      <c r="QJD16" s="275"/>
      <c r="QJE16" s="275"/>
      <c r="QJF16" s="275"/>
      <c r="QJG16" s="275"/>
      <c r="QJH16" s="275"/>
      <c r="QJI16" s="275"/>
      <c r="QJJ16" s="275"/>
      <c r="QJK16" s="275"/>
      <c r="QJL16" s="275"/>
      <c r="QJM16" s="275"/>
      <c r="QJN16" s="275"/>
      <c r="QJO16" s="275"/>
      <c r="QJP16" s="275"/>
      <c r="QJQ16" s="275"/>
      <c r="QJR16" s="275"/>
      <c r="QJS16" s="275"/>
      <c r="QJT16" s="275"/>
      <c r="QJU16" s="275"/>
      <c r="QJV16" s="275"/>
      <c r="QJW16" s="275"/>
      <c r="QJX16" s="275"/>
      <c r="QJY16" s="275"/>
      <c r="QJZ16" s="275"/>
      <c r="QKA16" s="275"/>
      <c r="QKB16" s="275"/>
      <c r="QKC16" s="275"/>
      <c r="QKD16" s="275"/>
      <c r="QKE16" s="275"/>
      <c r="QKF16" s="275"/>
      <c r="QKG16" s="275"/>
      <c r="QKH16" s="275"/>
      <c r="QKI16" s="275"/>
      <c r="QKJ16" s="275"/>
      <c r="QKK16" s="275"/>
      <c r="QKL16" s="275"/>
      <c r="QKM16" s="275"/>
      <c r="QKN16" s="275"/>
      <c r="QKO16" s="275"/>
      <c r="QKP16" s="275"/>
      <c r="QKQ16" s="275"/>
      <c r="QKR16" s="275"/>
      <c r="QKS16" s="275"/>
      <c r="QKT16" s="275"/>
      <c r="QKU16" s="275"/>
      <c r="QKV16" s="275"/>
      <c r="QKW16" s="275"/>
      <c r="QKX16" s="275"/>
      <c r="QKY16" s="275"/>
      <c r="QKZ16" s="275"/>
      <c r="QLA16" s="275"/>
      <c r="QLB16" s="275"/>
      <c r="QLC16" s="275"/>
      <c r="QLD16" s="275"/>
      <c r="QLE16" s="275"/>
      <c r="QLF16" s="275"/>
      <c r="QLG16" s="275"/>
      <c r="QLH16" s="275"/>
      <c r="QLI16" s="275"/>
      <c r="QLJ16" s="275"/>
      <c r="QLK16" s="275"/>
      <c r="QLL16" s="275"/>
      <c r="QLM16" s="275"/>
      <c r="QLN16" s="275"/>
      <c r="QLO16" s="275"/>
      <c r="QLP16" s="275"/>
      <c r="QLQ16" s="275"/>
      <c r="QLR16" s="275"/>
      <c r="QLS16" s="275"/>
      <c r="QLT16" s="275"/>
      <c r="QLU16" s="275"/>
      <c r="QLV16" s="275"/>
      <c r="QLW16" s="275"/>
      <c r="QLX16" s="275"/>
      <c r="QLY16" s="275"/>
      <c r="QLZ16" s="275"/>
      <c r="QMA16" s="275"/>
      <c r="QMB16" s="275"/>
      <c r="QMC16" s="275"/>
      <c r="QMD16" s="275"/>
      <c r="QME16" s="275"/>
      <c r="QMF16" s="275"/>
      <c r="QMG16" s="275"/>
      <c r="QMH16" s="275"/>
      <c r="QMI16" s="275"/>
      <c r="QMJ16" s="275"/>
      <c r="QMK16" s="275"/>
      <c r="QML16" s="275"/>
      <c r="QMM16" s="275"/>
      <c r="QMN16" s="275"/>
      <c r="QMO16" s="275"/>
      <c r="QMP16" s="275"/>
      <c r="QMQ16" s="275"/>
      <c r="QMR16" s="275"/>
      <c r="QMS16" s="275"/>
      <c r="QMT16" s="275"/>
      <c r="QMU16" s="275"/>
      <c r="QMV16" s="275"/>
      <c r="QMW16" s="275"/>
      <c r="QMX16" s="275"/>
      <c r="QMY16" s="275"/>
      <c r="QMZ16" s="275"/>
      <c r="QNA16" s="275"/>
      <c r="QNB16" s="275"/>
      <c r="QNC16" s="275"/>
      <c r="QND16" s="275"/>
      <c r="QNE16" s="275"/>
      <c r="QNF16" s="275"/>
      <c r="QNG16" s="275"/>
      <c r="QNH16" s="275"/>
      <c r="QNI16" s="275"/>
      <c r="QNJ16" s="275"/>
      <c r="QNK16" s="275"/>
      <c r="QNL16" s="275"/>
      <c r="QNM16" s="275"/>
      <c r="QNN16" s="275"/>
      <c r="QNO16" s="275"/>
      <c r="QNP16" s="275"/>
      <c r="QNQ16" s="275"/>
      <c r="QNR16" s="275"/>
      <c r="QNS16" s="275"/>
      <c r="QNT16" s="275"/>
      <c r="QNU16" s="275"/>
      <c r="QNV16" s="275"/>
      <c r="QNW16" s="275"/>
      <c r="QNX16" s="275"/>
      <c r="QNY16" s="275"/>
      <c r="QNZ16" s="275"/>
      <c r="QOA16" s="275"/>
      <c r="QOB16" s="275"/>
      <c r="QOC16" s="275"/>
      <c r="QOD16" s="275"/>
      <c r="QOE16" s="275"/>
      <c r="QOF16" s="275"/>
      <c r="QOG16" s="275"/>
      <c r="QOH16" s="275"/>
      <c r="QOI16" s="275"/>
      <c r="QOJ16" s="275"/>
      <c r="QOK16" s="275"/>
      <c r="QOL16" s="275"/>
      <c r="QOM16" s="275"/>
      <c r="QON16" s="275"/>
      <c r="QOO16" s="275"/>
      <c r="QOP16" s="275"/>
      <c r="QOQ16" s="275"/>
      <c r="QOR16" s="275"/>
      <c r="QOS16" s="275"/>
      <c r="QOT16" s="275"/>
      <c r="QOU16" s="275"/>
      <c r="QOV16" s="275"/>
      <c r="QOW16" s="275"/>
      <c r="QOX16" s="275"/>
      <c r="QOY16" s="275"/>
      <c r="QOZ16" s="275"/>
      <c r="QPA16" s="275"/>
      <c r="QPB16" s="275"/>
      <c r="QPC16" s="275"/>
      <c r="QPD16" s="275"/>
      <c r="QPE16" s="275"/>
      <c r="QPF16" s="275"/>
      <c r="QPG16" s="275"/>
      <c r="QPH16" s="275"/>
      <c r="QPI16" s="275"/>
      <c r="QPJ16" s="275"/>
      <c r="QPK16" s="275"/>
      <c r="QPL16" s="275"/>
      <c r="QPM16" s="275"/>
      <c r="QPN16" s="275"/>
      <c r="QPO16" s="275"/>
      <c r="QPP16" s="275"/>
      <c r="QPQ16" s="275"/>
      <c r="QPR16" s="275"/>
      <c r="QPS16" s="275"/>
      <c r="QPT16" s="275"/>
      <c r="QPU16" s="275"/>
      <c r="QPV16" s="275"/>
      <c r="QPW16" s="275"/>
      <c r="QPX16" s="275"/>
      <c r="QPY16" s="275"/>
      <c r="QPZ16" s="275"/>
      <c r="QQA16" s="275"/>
      <c r="QQB16" s="275"/>
      <c r="QQC16" s="275"/>
      <c r="QQD16" s="275"/>
      <c r="QQE16" s="275"/>
      <c r="QQF16" s="275"/>
      <c r="QQG16" s="275"/>
      <c r="QQH16" s="275"/>
      <c r="QQI16" s="275"/>
      <c r="QQJ16" s="275"/>
      <c r="QQK16" s="275"/>
      <c r="QQL16" s="275"/>
      <c r="QQM16" s="275"/>
      <c r="QQN16" s="275"/>
      <c r="QQO16" s="275"/>
      <c r="QQP16" s="275"/>
      <c r="QQQ16" s="275"/>
      <c r="QQR16" s="275"/>
      <c r="QQS16" s="275"/>
      <c r="QQT16" s="275"/>
      <c r="QQU16" s="275"/>
      <c r="QQV16" s="275"/>
      <c r="QQW16" s="275"/>
      <c r="QQX16" s="275"/>
      <c r="QQY16" s="275"/>
      <c r="QQZ16" s="275"/>
      <c r="QRA16" s="275"/>
      <c r="QRB16" s="275"/>
      <c r="QRC16" s="275"/>
      <c r="QRD16" s="275"/>
      <c r="QRE16" s="275"/>
      <c r="QRF16" s="275"/>
      <c r="QRG16" s="275"/>
      <c r="QRH16" s="275"/>
      <c r="QRI16" s="275"/>
      <c r="QRJ16" s="275"/>
      <c r="QRK16" s="275"/>
      <c r="QRL16" s="275"/>
      <c r="QRM16" s="275"/>
      <c r="QRN16" s="275"/>
      <c r="QRO16" s="275"/>
      <c r="QRP16" s="275"/>
      <c r="QRQ16" s="275"/>
      <c r="QRR16" s="275"/>
      <c r="QRS16" s="275"/>
      <c r="QRT16" s="275"/>
      <c r="QRU16" s="275"/>
      <c r="QRV16" s="275"/>
      <c r="QRW16" s="275"/>
      <c r="QRX16" s="275"/>
      <c r="QRY16" s="275"/>
      <c r="QRZ16" s="275"/>
      <c r="QSA16" s="275"/>
      <c r="QSB16" s="275"/>
      <c r="QSC16" s="275"/>
      <c r="QSD16" s="275"/>
      <c r="QSE16" s="275"/>
      <c r="QSF16" s="275"/>
      <c r="QSG16" s="275"/>
      <c r="QSH16" s="275"/>
      <c r="QSI16" s="275"/>
      <c r="QSJ16" s="275"/>
      <c r="QSK16" s="275"/>
      <c r="QSL16" s="275"/>
      <c r="QSM16" s="275"/>
      <c r="QSN16" s="275"/>
      <c r="QSO16" s="275"/>
      <c r="QSP16" s="275"/>
      <c r="QSQ16" s="275"/>
      <c r="QSR16" s="275"/>
      <c r="QSS16" s="275"/>
      <c r="QST16" s="275"/>
      <c r="QSU16" s="275"/>
      <c r="QSV16" s="275"/>
      <c r="QSW16" s="275"/>
      <c r="QSX16" s="275"/>
      <c r="QSY16" s="275"/>
      <c r="QSZ16" s="275"/>
      <c r="QTA16" s="275"/>
      <c r="QTB16" s="275"/>
      <c r="QTC16" s="275"/>
      <c r="QTD16" s="275"/>
      <c r="QTE16" s="275"/>
      <c r="QTF16" s="275"/>
      <c r="QTG16" s="275"/>
      <c r="QTH16" s="275"/>
      <c r="QTI16" s="275"/>
      <c r="QTJ16" s="275"/>
      <c r="QTK16" s="275"/>
      <c r="QTL16" s="275"/>
      <c r="QTM16" s="275"/>
      <c r="QTN16" s="275"/>
      <c r="QTO16" s="275"/>
      <c r="QTP16" s="275"/>
      <c r="QTQ16" s="275"/>
      <c r="QTR16" s="275"/>
      <c r="QTS16" s="275"/>
      <c r="QTT16" s="275"/>
      <c r="QTU16" s="275"/>
      <c r="QTV16" s="275"/>
      <c r="QTW16" s="275"/>
      <c r="QTX16" s="275"/>
      <c r="QTY16" s="275"/>
      <c r="QTZ16" s="275"/>
      <c r="QUA16" s="275"/>
      <c r="QUB16" s="275"/>
      <c r="QUC16" s="275"/>
      <c r="QUD16" s="275"/>
      <c r="QUE16" s="275"/>
      <c r="QUF16" s="275"/>
      <c r="QUG16" s="275"/>
      <c r="QUH16" s="275"/>
      <c r="QUI16" s="275"/>
      <c r="QUJ16" s="275"/>
      <c r="QUK16" s="275"/>
      <c r="QUL16" s="275"/>
      <c r="QUM16" s="275"/>
      <c r="QUN16" s="275"/>
      <c r="QUO16" s="275"/>
      <c r="QUP16" s="275"/>
      <c r="QUQ16" s="275"/>
      <c r="QUR16" s="275"/>
      <c r="QUS16" s="275"/>
      <c r="QUT16" s="275"/>
      <c r="QUU16" s="275"/>
      <c r="QUV16" s="275"/>
      <c r="QUW16" s="275"/>
      <c r="QUX16" s="275"/>
      <c r="QUY16" s="275"/>
      <c r="QUZ16" s="275"/>
      <c r="QVA16" s="275"/>
      <c r="QVB16" s="275"/>
      <c r="QVC16" s="275"/>
      <c r="QVD16" s="275"/>
      <c r="QVE16" s="275"/>
      <c r="QVF16" s="275"/>
      <c r="QVG16" s="275"/>
      <c r="QVH16" s="275"/>
      <c r="QVI16" s="275"/>
      <c r="QVJ16" s="275"/>
      <c r="QVK16" s="275"/>
      <c r="QVL16" s="275"/>
      <c r="QVM16" s="275"/>
      <c r="QVN16" s="275"/>
      <c r="QVO16" s="275"/>
      <c r="QVP16" s="275"/>
      <c r="QVQ16" s="275"/>
      <c r="QVR16" s="275"/>
      <c r="QVS16" s="275"/>
      <c r="QVT16" s="275"/>
      <c r="QVU16" s="275"/>
      <c r="QVV16" s="275"/>
      <c r="QVW16" s="275"/>
      <c r="QVX16" s="275"/>
      <c r="QVY16" s="275"/>
      <c r="QVZ16" s="275"/>
      <c r="QWA16" s="275"/>
      <c r="QWB16" s="275"/>
      <c r="QWC16" s="275"/>
      <c r="QWD16" s="275"/>
      <c r="QWE16" s="275"/>
      <c r="QWF16" s="275"/>
      <c r="QWG16" s="275"/>
      <c r="QWH16" s="275"/>
      <c r="QWI16" s="275"/>
      <c r="QWJ16" s="275"/>
      <c r="QWK16" s="275"/>
      <c r="QWL16" s="275"/>
      <c r="QWM16" s="275"/>
      <c r="QWN16" s="275"/>
      <c r="QWO16" s="275"/>
      <c r="QWP16" s="275"/>
      <c r="QWQ16" s="275"/>
      <c r="QWR16" s="275"/>
      <c r="QWS16" s="275"/>
      <c r="QWT16" s="275"/>
      <c r="QWU16" s="275"/>
      <c r="QWV16" s="275"/>
      <c r="QWW16" s="275"/>
      <c r="QWX16" s="275"/>
      <c r="QWY16" s="275"/>
      <c r="QWZ16" s="275"/>
      <c r="QXA16" s="275"/>
      <c r="QXB16" s="275"/>
      <c r="QXC16" s="275"/>
      <c r="QXD16" s="275"/>
      <c r="QXE16" s="275"/>
      <c r="QXF16" s="275"/>
      <c r="QXG16" s="275"/>
      <c r="QXH16" s="275"/>
      <c r="QXI16" s="275"/>
      <c r="QXJ16" s="275"/>
      <c r="QXK16" s="275"/>
      <c r="QXL16" s="275"/>
      <c r="QXM16" s="275"/>
      <c r="QXN16" s="275"/>
      <c r="QXO16" s="275"/>
      <c r="QXP16" s="275"/>
      <c r="QXQ16" s="275"/>
      <c r="QXR16" s="275"/>
      <c r="QXS16" s="275"/>
      <c r="QXT16" s="275"/>
      <c r="QXU16" s="275"/>
      <c r="QXV16" s="275"/>
      <c r="QXW16" s="275"/>
      <c r="QXX16" s="275"/>
      <c r="QXY16" s="275"/>
      <c r="QXZ16" s="275"/>
      <c r="QYA16" s="275"/>
      <c r="QYB16" s="275"/>
      <c r="QYC16" s="275"/>
      <c r="QYD16" s="275"/>
      <c r="QYE16" s="275"/>
      <c r="QYF16" s="275"/>
      <c r="QYG16" s="275"/>
      <c r="QYH16" s="275"/>
      <c r="QYI16" s="275"/>
      <c r="QYJ16" s="275"/>
      <c r="QYK16" s="275"/>
      <c r="QYL16" s="275"/>
      <c r="QYM16" s="275"/>
      <c r="QYN16" s="275"/>
      <c r="QYO16" s="275"/>
      <c r="QYP16" s="275"/>
      <c r="QYQ16" s="275"/>
      <c r="QYR16" s="275"/>
      <c r="QYS16" s="275"/>
      <c r="QYT16" s="275"/>
      <c r="QYU16" s="275"/>
      <c r="QYV16" s="275"/>
      <c r="QYW16" s="275"/>
      <c r="QYX16" s="275"/>
      <c r="QYY16" s="275"/>
      <c r="QYZ16" s="275"/>
      <c r="QZA16" s="275"/>
      <c r="QZB16" s="275"/>
      <c r="QZC16" s="275"/>
      <c r="QZD16" s="275"/>
      <c r="QZE16" s="275"/>
      <c r="QZF16" s="275"/>
      <c r="QZG16" s="275"/>
      <c r="QZH16" s="275"/>
      <c r="QZI16" s="275"/>
      <c r="QZJ16" s="275"/>
      <c r="QZK16" s="275"/>
      <c r="QZL16" s="275"/>
      <c r="QZM16" s="275"/>
      <c r="QZN16" s="275"/>
      <c r="QZO16" s="275"/>
      <c r="QZP16" s="275"/>
      <c r="QZQ16" s="275"/>
      <c r="QZR16" s="275"/>
      <c r="QZS16" s="275"/>
      <c r="QZT16" s="275"/>
      <c r="QZU16" s="275"/>
      <c r="QZV16" s="275"/>
      <c r="QZW16" s="275"/>
      <c r="QZX16" s="275"/>
      <c r="QZY16" s="275"/>
      <c r="QZZ16" s="275"/>
      <c r="RAA16" s="275"/>
      <c r="RAB16" s="275"/>
      <c r="RAC16" s="275"/>
      <c r="RAD16" s="275"/>
      <c r="RAE16" s="275"/>
      <c r="RAF16" s="275"/>
      <c r="RAG16" s="275"/>
      <c r="RAH16" s="275"/>
      <c r="RAI16" s="275"/>
      <c r="RAJ16" s="275"/>
      <c r="RAK16" s="275"/>
      <c r="RAL16" s="275"/>
      <c r="RAM16" s="275"/>
      <c r="RAN16" s="275"/>
      <c r="RAO16" s="275"/>
      <c r="RAP16" s="275"/>
      <c r="RAQ16" s="275"/>
      <c r="RAR16" s="275"/>
      <c r="RAS16" s="275"/>
      <c r="RAT16" s="275"/>
      <c r="RAU16" s="275"/>
      <c r="RAV16" s="275"/>
      <c r="RAW16" s="275"/>
      <c r="RAX16" s="275"/>
      <c r="RAY16" s="275"/>
      <c r="RAZ16" s="275"/>
      <c r="RBA16" s="275"/>
      <c r="RBB16" s="275"/>
      <c r="RBC16" s="275"/>
      <c r="RBD16" s="275"/>
      <c r="RBE16" s="275"/>
      <c r="RBF16" s="275"/>
      <c r="RBG16" s="275"/>
      <c r="RBH16" s="275"/>
      <c r="RBI16" s="275"/>
      <c r="RBJ16" s="275"/>
      <c r="RBK16" s="275"/>
      <c r="RBL16" s="275"/>
      <c r="RBM16" s="275"/>
      <c r="RBN16" s="275"/>
      <c r="RBO16" s="275"/>
      <c r="RBP16" s="275"/>
      <c r="RBQ16" s="275"/>
      <c r="RBR16" s="275"/>
      <c r="RBS16" s="275"/>
      <c r="RBT16" s="275"/>
      <c r="RBU16" s="275"/>
      <c r="RBV16" s="275"/>
      <c r="RBW16" s="275"/>
      <c r="RBX16" s="275"/>
      <c r="RBY16" s="275"/>
      <c r="RBZ16" s="275"/>
      <c r="RCA16" s="275"/>
      <c r="RCB16" s="275"/>
      <c r="RCC16" s="275"/>
      <c r="RCD16" s="275"/>
      <c r="RCE16" s="275"/>
      <c r="RCF16" s="275"/>
      <c r="RCG16" s="275"/>
      <c r="RCH16" s="275"/>
      <c r="RCI16" s="275"/>
      <c r="RCJ16" s="275"/>
      <c r="RCK16" s="275"/>
      <c r="RCL16" s="275"/>
      <c r="RCM16" s="275"/>
      <c r="RCN16" s="275"/>
      <c r="RCO16" s="275"/>
      <c r="RCP16" s="275"/>
      <c r="RCQ16" s="275"/>
      <c r="RCR16" s="275"/>
      <c r="RCS16" s="275"/>
      <c r="RCT16" s="275"/>
      <c r="RCU16" s="275"/>
      <c r="RCV16" s="275"/>
      <c r="RCW16" s="275"/>
      <c r="RCX16" s="275"/>
      <c r="RCY16" s="275"/>
      <c r="RCZ16" s="275"/>
      <c r="RDA16" s="275"/>
      <c r="RDB16" s="275"/>
      <c r="RDC16" s="275"/>
      <c r="RDD16" s="275"/>
      <c r="RDE16" s="275"/>
      <c r="RDF16" s="275"/>
      <c r="RDG16" s="275"/>
      <c r="RDH16" s="275"/>
      <c r="RDI16" s="275"/>
      <c r="RDJ16" s="275"/>
      <c r="RDK16" s="275"/>
      <c r="RDL16" s="275"/>
      <c r="RDM16" s="275"/>
      <c r="RDN16" s="275"/>
      <c r="RDO16" s="275"/>
      <c r="RDP16" s="275"/>
      <c r="RDQ16" s="275"/>
      <c r="RDR16" s="275"/>
      <c r="RDS16" s="275"/>
      <c r="RDT16" s="275"/>
      <c r="RDU16" s="275"/>
      <c r="RDV16" s="275"/>
      <c r="RDW16" s="275"/>
      <c r="RDX16" s="275"/>
      <c r="RDY16" s="275"/>
      <c r="RDZ16" s="275"/>
      <c r="REA16" s="275"/>
      <c r="REB16" s="275"/>
      <c r="REC16" s="275"/>
      <c r="RED16" s="275"/>
      <c r="REE16" s="275"/>
      <c r="REF16" s="275"/>
      <c r="REG16" s="275"/>
      <c r="REH16" s="275"/>
      <c r="REI16" s="275"/>
      <c r="REJ16" s="275"/>
      <c r="REK16" s="275"/>
      <c r="REL16" s="275"/>
      <c r="REM16" s="275"/>
      <c r="REN16" s="275"/>
      <c r="REO16" s="275"/>
      <c r="REP16" s="275"/>
      <c r="REQ16" s="275"/>
      <c r="RER16" s="275"/>
      <c r="RES16" s="275"/>
      <c r="RET16" s="275"/>
      <c r="REU16" s="275"/>
      <c r="REV16" s="275"/>
      <c r="REW16" s="275"/>
      <c r="REX16" s="275"/>
      <c r="REY16" s="275"/>
      <c r="REZ16" s="275"/>
      <c r="RFA16" s="275"/>
      <c r="RFB16" s="275"/>
      <c r="RFC16" s="275"/>
      <c r="RFD16" s="275"/>
      <c r="RFE16" s="275"/>
      <c r="RFF16" s="275"/>
      <c r="RFG16" s="275"/>
      <c r="RFH16" s="275"/>
      <c r="RFI16" s="275"/>
      <c r="RFJ16" s="275"/>
      <c r="RFK16" s="275"/>
      <c r="RFL16" s="275"/>
      <c r="RFM16" s="275"/>
      <c r="RFN16" s="275"/>
      <c r="RFO16" s="275"/>
      <c r="RFP16" s="275"/>
      <c r="RFQ16" s="275"/>
      <c r="RFR16" s="275"/>
      <c r="RFS16" s="275"/>
      <c r="RFT16" s="275"/>
      <c r="RFU16" s="275"/>
      <c r="RFV16" s="275"/>
      <c r="RFW16" s="275"/>
      <c r="RFX16" s="275"/>
      <c r="RFY16" s="275"/>
      <c r="RFZ16" s="275"/>
      <c r="RGA16" s="275"/>
      <c r="RGB16" s="275"/>
      <c r="RGC16" s="275"/>
      <c r="RGD16" s="275"/>
      <c r="RGE16" s="275"/>
      <c r="RGF16" s="275"/>
      <c r="RGG16" s="275"/>
      <c r="RGH16" s="275"/>
      <c r="RGI16" s="275"/>
      <c r="RGJ16" s="275"/>
      <c r="RGK16" s="275"/>
      <c r="RGL16" s="275"/>
      <c r="RGM16" s="275"/>
      <c r="RGN16" s="275"/>
      <c r="RGO16" s="275"/>
      <c r="RGP16" s="275"/>
      <c r="RGQ16" s="275"/>
      <c r="RGR16" s="275"/>
      <c r="RGS16" s="275"/>
      <c r="RGT16" s="275"/>
      <c r="RGU16" s="275"/>
      <c r="RGV16" s="275"/>
      <c r="RGW16" s="275"/>
      <c r="RGX16" s="275"/>
      <c r="RGY16" s="275"/>
      <c r="RGZ16" s="275"/>
      <c r="RHA16" s="275"/>
      <c r="RHB16" s="275"/>
      <c r="RHC16" s="275"/>
      <c r="RHD16" s="275"/>
      <c r="RHE16" s="275"/>
      <c r="RHF16" s="275"/>
      <c r="RHG16" s="275"/>
      <c r="RHH16" s="275"/>
      <c r="RHI16" s="275"/>
      <c r="RHJ16" s="275"/>
      <c r="RHK16" s="275"/>
      <c r="RHL16" s="275"/>
      <c r="RHM16" s="275"/>
      <c r="RHN16" s="275"/>
      <c r="RHO16" s="275"/>
      <c r="RHP16" s="275"/>
      <c r="RHQ16" s="275"/>
      <c r="RHR16" s="275"/>
      <c r="RHS16" s="275"/>
      <c r="RHT16" s="275"/>
      <c r="RHU16" s="275"/>
      <c r="RHV16" s="275"/>
      <c r="RHW16" s="275"/>
      <c r="RHX16" s="275"/>
      <c r="RHY16" s="275"/>
      <c r="RHZ16" s="275"/>
      <c r="RIA16" s="275"/>
      <c r="RIB16" s="275"/>
      <c r="RIC16" s="275"/>
      <c r="RID16" s="275"/>
      <c r="RIE16" s="275"/>
      <c r="RIF16" s="275"/>
      <c r="RIG16" s="275"/>
      <c r="RIH16" s="275"/>
      <c r="RII16" s="275"/>
      <c r="RIJ16" s="275"/>
      <c r="RIK16" s="275"/>
      <c r="RIL16" s="275"/>
      <c r="RIM16" s="275"/>
      <c r="RIN16" s="275"/>
      <c r="RIO16" s="275"/>
      <c r="RIP16" s="275"/>
      <c r="RIQ16" s="275"/>
      <c r="RIR16" s="275"/>
      <c r="RIS16" s="275"/>
      <c r="RIT16" s="275"/>
      <c r="RIU16" s="275"/>
      <c r="RIV16" s="275"/>
      <c r="RIW16" s="275"/>
      <c r="RIX16" s="275"/>
      <c r="RIY16" s="275"/>
      <c r="RIZ16" s="275"/>
      <c r="RJA16" s="275"/>
      <c r="RJB16" s="275"/>
      <c r="RJC16" s="275"/>
      <c r="RJD16" s="275"/>
      <c r="RJE16" s="275"/>
      <c r="RJF16" s="275"/>
      <c r="RJG16" s="275"/>
      <c r="RJH16" s="275"/>
      <c r="RJI16" s="275"/>
      <c r="RJJ16" s="275"/>
      <c r="RJK16" s="275"/>
      <c r="RJL16" s="275"/>
      <c r="RJM16" s="275"/>
      <c r="RJN16" s="275"/>
      <c r="RJO16" s="275"/>
      <c r="RJP16" s="275"/>
      <c r="RJQ16" s="275"/>
      <c r="RJR16" s="275"/>
      <c r="RJS16" s="275"/>
      <c r="RJT16" s="275"/>
      <c r="RJU16" s="275"/>
      <c r="RJV16" s="275"/>
      <c r="RJW16" s="275"/>
      <c r="RJX16" s="275"/>
      <c r="RJY16" s="275"/>
      <c r="RJZ16" s="275"/>
      <c r="RKA16" s="275"/>
      <c r="RKB16" s="275"/>
      <c r="RKC16" s="275"/>
      <c r="RKD16" s="275"/>
      <c r="RKE16" s="275"/>
      <c r="RKF16" s="275"/>
      <c r="RKG16" s="275"/>
      <c r="RKH16" s="275"/>
      <c r="RKI16" s="275"/>
      <c r="RKJ16" s="275"/>
      <c r="RKK16" s="275"/>
      <c r="RKL16" s="275"/>
      <c r="RKM16" s="275"/>
      <c r="RKN16" s="275"/>
      <c r="RKO16" s="275"/>
      <c r="RKP16" s="275"/>
      <c r="RKQ16" s="275"/>
      <c r="RKR16" s="275"/>
      <c r="RKS16" s="275"/>
      <c r="RKT16" s="275"/>
      <c r="RKU16" s="275"/>
      <c r="RKV16" s="275"/>
      <c r="RKW16" s="275"/>
      <c r="RKX16" s="275"/>
      <c r="RKY16" s="275"/>
      <c r="RKZ16" s="275"/>
      <c r="RLA16" s="275"/>
      <c r="RLB16" s="275"/>
      <c r="RLC16" s="275"/>
      <c r="RLD16" s="275"/>
      <c r="RLE16" s="275"/>
      <c r="RLF16" s="275"/>
      <c r="RLG16" s="275"/>
      <c r="RLH16" s="275"/>
      <c r="RLI16" s="275"/>
      <c r="RLJ16" s="275"/>
      <c r="RLK16" s="275"/>
      <c r="RLL16" s="275"/>
      <c r="RLM16" s="275"/>
      <c r="RLN16" s="275"/>
      <c r="RLO16" s="275"/>
      <c r="RLP16" s="275"/>
      <c r="RLQ16" s="275"/>
      <c r="RLR16" s="275"/>
      <c r="RLS16" s="275"/>
      <c r="RLT16" s="275"/>
      <c r="RLU16" s="275"/>
      <c r="RLV16" s="275"/>
      <c r="RLW16" s="275"/>
      <c r="RLX16" s="275"/>
      <c r="RLY16" s="275"/>
      <c r="RLZ16" s="275"/>
      <c r="RMA16" s="275"/>
      <c r="RMB16" s="275"/>
      <c r="RMC16" s="275"/>
      <c r="RMD16" s="275"/>
      <c r="RME16" s="275"/>
      <c r="RMF16" s="275"/>
      <c r="RMG16" s="275"/>
      <c r="RMH16" s="275"/>
      <c r="RMI16" s="275"/>
      <c r="RMJ16" s="275"/>
      <c r="RMK16" s="275"/>
      <c r="RML16" s="275"/>
      <c r="RMM16" s="275"/>
      <c r="RMN16" s="275"/>
      <c r="RMO16" s="275"/>
      <c r="RMP16" s="275"/>
      <c r="RMQ16" s="275"/>
      <c r="RMR16" s="275"/>
      <c r="RMS16" s="275"/>
      <c r="RMT16" s="275"/>
      <c r="RMU16" s="275"/>
      <c r="RMV16" s="275"/>
      <c r="RMW16" s="275"/>
      <c r="RMX16" s="275"/>
      <c r="RMY16" s="275"/>
      <c r="RMZ16" s="275"/>
      <c r="RNA16" s="275"/>
      <c r="RNB16" s="275"/>
      <c r="RNC16" s="275"/>
      <c r="RND16" s="275"/>
      <c r="RNE16" s="275"/>
      <c r="RNF16" s="275"/>
      <c r="RNG16" s="275"/>
      <c r="RNH16" s="275"/>
      <c r="RNI16" s="275"/>
      <c r="RNJ16" s="275"/>
      <c r="RNK16" s="275"/>
      <c r="RNL16" s="275"/>
      <c r="RNM16" s="275"/>
      <c r="RNN16" s="275"/>
      <c r="RNO16" s="275"/>
      <c r="RNP16" s="275"/>
      <c r="RNQ16" s="275"/>
      <c r="RNR16" s="275"/>
      <c r="RNS16" s="275"/>
      <c r="RNT16" s="275"/>
      <c r="RNU16" s="275"/>
      <c r="RNV16" s="275"/>
      <c r="RNW16" s="275"/>
      <c r="RNX16" s="275"/>
      <c r="RNY16" s="275"/>
      <c r="RNZ16" s="275"/>
      <c r="ROA16" s="275"/>
      <c r="ROB16" s="275"/>
      <c r="ROC16" s="275"/>
      <c r="ROD16" s="275"/>
      <c r="ROE16" s="275"/>
      <c r="ROF16" s="275"/>
      <c r="ROG16" s="275"/>
      <c r="ROH16" s="275"/>
      <c r="ROI16" s="275"/>
      <c r="ROJ16" s="275"/>
      <c r="ROK16" s="275"/>
      <c r="ROL16" s="275"/>
      <c r="ROM16" s="275"/>
      <c r="RON16" s="275"/>
      <c r="ROO16" s="275"/>
      <c r="ROP16" s="275"/>
      <c r="ROQ16" s="275"/>
      <c r="ROR16" s="275"/>
      <c r="ROS16" s="275"/>
      <c r="ROT16" s="275"/>
      <c r="ROU16" s="275"/>
      <c r="ROV16" s="275"/>
      <c r="ROW16" s="275"/>
      <c r="ROX16" s="275"/>
      <c r="ROY16" s="275"/>
      <c r="ROZ16" s="275"/>
      <c r="RPA16" s="275"/>
      <c r="RPB16" s="275"/>
      <c r="RPC16" s="275"/>
      <c r="RPD16" s="275"/>
      <c r="RPE16" s="275"/>
      <c r="RPF16" s="275"/>
      <c r="RPG16" s="275"/>
      <c r="RPH16" s="275"/>
      <c r="RPI16" s="275"/>
      <c r="RPJ16" s="275"/>
      <c r="RPK16" s="275"/>
      <c r="RPL16" s="275"/>
      <c r="RPM16" s="275"/>
      <c r="RPN16" s="275"/>
      <c r="RPO16" s="275"/>
      <c r="RPP16" s="275"/>
      <c r="RPQ16" s="275"/>
      <c r="RPR16" s="275"/>
      <c r="RPS16" s="275"/>
      <c r="RPT16" s="275"/>
      <c r="RPU16" s="275"/>
      <c r="RPV16" s="275"/>
      <c r="RPW16" s="275"/>
      <c r="RPX16" s="275"/>
      <c r="RPY16" s="275"/>
      <c r="RPZ16" s="275"/>
      <c r="RQA16" s="275"/>
      <c r="RQB16" s="275"/>
      <c r="RQC16" s="275"/>
      <c r="RQD16" s="275"/>
      <c r="RQE16" s="275"/>
      <c r="RQF16" s="275"/>
      <c r="RQG16" s="275"/>
      <c r="RQH16" s="275"/>
      <c r="RQI16" s="275"/>
      <c r="RQJ16" s="275"/>
      <c r="RQK16" s="275"/>
      <c r="RQL16" s="275"/>
      <c r="RQM16" s="275"/>
      <c r="RQN16" s="275"/>
      <c r="RQO16" s="275"/>
      <c r="RQP16" s="275"/>
      <c r="RQQ16" s="275"/>
      <c r="RQR16" s="275"/>
      <c r="RQS16" s="275"/>
      <c r="RQT16" s="275"/>
      <c r="RQU16" s="275"/>
      <c r="RQV16" s="275"/>
      <c r="RQW16" s="275"/>
      <c r="RQX16" s="275"/>
      <c r="RQY16" s="275"/>
      <c r="RQZ16" s="275"/>
      <c r="RRA16" s="275"/>
      <c r="RRB16" s="275"/>
      <c r="RRC16" s="275"/>
      <c r="RRD16" s="275"/>
      <c r="RRE16" s="275"/>
      <c r="RRF16" s="275"/>
      <c r="RRG16" s="275"/>
      <c r="RRH16" s="275"/>
      <c r="RRI16" s="275"/>
      <c r="RRJ16" s="275"/>
      <c r="RRK16" s="275"/>
      <c r="RRL16" s="275"/>
      <c r="RRM16" s="275"/>
      <c r="RRN16" s="275"/>
      <c r="RRO16" s="275"/>
      <c r="RRP16" s="275"/>
      <c r="RRQ16" s="275"/>
      <c r="RRR16" s="275"/>
      <c r="RRS16" s="275"/>
      <c r="RRT16" s="275"/>
      <c r="RRU16" s="275"/>
      <c r="RRV16" s="275"/>
      <c r="RRW16" s="275"/>
      <c r="RRX16" s="275"/>
      <c r="RRY16" s="275"/>
      <c r="RRZ16" s="275"/>
      <c r="RSA16" s="275"/>
      <c r="RSB16" s="275"/>
      <c r="RSC16" s="275"/>
      <c r="RSD16" s="275"/>
      <c r="RSE16" s="275"/>
      <c r="RSF16" s="275"/>
      <c r="RSG16" s="275"/>
      <c r="RSH16" s="275"/>
      <c r="RSI16" s="275"/>
      <c r="RSJ16" s="275"/>
      <c r="RSK16" s="275"/>
      <c r="RSL16" s="275"/>
      <c r="RSM16" s="275"/>
      <c r="RSN16" s="275"/>
      <c r="RSO16" s="275"/>
      <c r="RSP16" s="275"/>
      <c r="RSQ16" s="275"/>
      <c r="RSR16" s="275"/>
      <c r="RSS16" s="275"/>
      <c r="RST16" s="275"/>
      <c r="RSU16" s="275"/>
      <c r="RSV16" s="275"/>
      <c r="RSW16" s="275"/>
      <c r="RSX16" s="275"/>
      <c r="RSY16" s="275"/>
      <c r="RSZ16" s="275"/>
      <c r="RTA16" s="275"/>
      <c r="RTB16" s="275"/>
      <c r="RTC16" s="275"/>
      <c r="RTD16" s="275"/>
      <c r="RTE16" s="275"/>
      <c r="RTF16" s="275"/>
      <c r="RTG16" s="275"/>
      <c r="RTH16" s="275"/>
      <c r="RTI16" s="275"/>
      <c r="RTJ16" s="275"/>
      <c r="RTK16" s="275"/>
      <c r="RTL16" s="275"/>
      <c r="RTM16" s="275"/>
      <c r="RTN16" s="275"/>
      <c r="RTO16" s="275"/>
      <c r="RTP16" s="275"/>
      <c r="RTQ16" s="275"/>
      <c r="RTR16" s="275"/>
      <c r="RTS16" s="275"/>
      <c r="RTT16" s="275"/>
      <c r="RTU16" s="275"/>
      <c r="RTV16" s="275"/>
      <c r="RTW16" s="275"/>
      <c r="RTX16" s="275"/>
      <c r="RTY16" s="275"/>
      <c r="RTZ16" s="275"/>
      <c r="RUA16" s="275"/>
      <c r="RUB16" s="275"/>
      <c r="RUC16" s="275"/>
      <c r="RUD16" s="275"/>
      <c r="RUE16" s="275"/>
      <c r="RUF16" s="275"/>
      <c r="RUG16" s="275"/>
      <c r="RUH16" s="275"/>
      <c r="RUI16" s="275"/>
      <c r="RUJ16" s="275"/>
      <c r="RUK16" s="275"/>
      <c r="RUL16" s="275"/>
      <c r="RUM16" s="275"/>
      <c r="RUN16" s="275"/>
      <c r="RUO16" s="275"/>
      <c r="RUP16" s="275"/>
      <c r="RUQ16" s="275"/>
      <c r="RUR16" s="275"/>
      <c r="RUS16" s="275"/>
      <c r="RUT16" s="275"/>
      <c r="RUU16" s="275"/>
      <c r="RUV16" s="275"/>
      <c r="RUW16" s="275"/>
      <c r="RUX16" s="275"/>
      <c r="RUY16" s="275"/>
      <c r="RUZ16" s="275"/>
      <c r="RVA16" s="275"/>
      <c r="RVB16" s="275"/>
      <c r="RVC16" s="275"/>
      <c r="RVD16" s="275"/>
      <c r="RVE16" s="275"/>
      <c r="RVF16" s="275"/>
      <c r="RVG16" s="275"/>
      <c r="RVH16" s="275"/>
      <c r="RVI16" s="275"/>
      <c r="RVJ16" s="275"/>
      <c r="RVK16" s="275"/>
      <c r="RVL16" s="275"/>
      <c r="RVM16" s="275"/>
      <c r="RVN16" s="275"/>
      <c r="RVO16" s="275"/>
      <c r="RVP16" s="275"/>
      <c r="RVQ16" s="275"/>
      <c r="RVR16" s="275"/>
      <c r="RVS16" s="275"/>
      <c r="RVT16" s="275"/>
      <c r="RVU16" s="275"/>
      <c r="RVV16" s="275"/>
      <c r="RVW16" s="275"/>
      <c r="RVX16" s="275"/>
      <c r="RVY16" s="275"/>
      <c r="RVZ16" s="275"/>
      <c r="RWA16" s="275"/>
      <c r="RWB16" s="275"/>
      <c r="RWC16" s="275"/>
      <c r="RWD16" s="275"/>
      <c r="RWE16" s="275"/>
      <c r="RWF16" s="275"/>
      <c r="RWG16" s="275"/>
      <c r="RWH16" s="275"/>
      <c r="RWI16" s="275"/>
      <c r="RWJ16" s="275"/>
      <c r="RWK16" s="275"/>
      <c r="RWL16" s="275"/>
      <c r="RWM16" s="275"/>
      <c r="RWN16" s="275"/>
      <c r="RWO16" s="275"/>
      <c r="RWP16" s="275"/>
      <c r="RWQ16" s="275"/>
      <c r="RWR16" s="275"/>
      <c r="RWS16" s="275"/>
      <c r="RWT16" s="275"/>
      <c r="RWU16" s="275"/>
      <c r="RWV16" s="275"/>
      <c r="RWW16" s="275"/>
      <c r="RWX16" s="275"/>
      <c r="RWY16" s="275"/>
      <c r="RWZ16" s="275"/>
      <c r="RXA16" s="275"/>
      <c r="RXB16" s="275"/>
      <c r="RXC16" s="275"/>
      <c r="RXD16" s="275"/>
      <c r="RXE16" s="275"/>
      <c r="RXF16" s="275"/>
      <c r="RXG16" s="275"/>
      <c r="RXH16" s="275"/>
      <c r="RXI16" s="275"/>
      <c r="RXJ16" s="275"/>
      <c r="RXK16" s="275"/>
      <c r="RXL16" s="275"/>
      <c r="RXM16" s="275"/>
      <c r="RXN16" s="275"/>
      <c r="RXO16" s="275"/>
      <c r="RXP16" s="275"/>
      <c r="RXQ16" s="275"/>
      <c r="RXR16" s="275"/>
      <c r="RXS16" s="275"/>
      <c r="RXT16" s="275"/>
      <c r="RXU16" s="275"/>
      <c r="RXV16" s="275"/>
      <c r="RXW16" s="275"/>
      <c r="RXX16" s="275"/>
      <c r="RXY16" s="275"/>
      <c r="RXZ16" s="275"/>
      <c r="RYA16" s="275"/>
      <c r="RYB16" s="275"/>
      <c r="RYC16" s="275"/>
      <c r="RYD16" s="275"/>
      <c r="RYE16" s="275"/>
      <c r="RYF16" s="275"/>
      <c r="RYG16" s="275"/>
      <c r="RYH16" s="275"/>
      <c r="RYI16" s="275"/>
      <c r="RYJ16" s="275"/>
      <c r="RYK16" s="275"/>
      <c r="RYL16" s="275"/>
      <c r="RYM16" s="275"/>
      <c r="RYN16" s="275"/>
      <c r="RYO16" s="275"/>
      <c r="RYP16" s="275"/>
      <c r="RYQ16" s="275"/>
      <c r="RYR16" s="275"/>
      <c r="RYS16" s="275"/>
      <c r="RYT16" s="275"/>
      <c r="RYU16" s="275"/>
      <c r="RYV16" s="275"/>
      <c r="RYW16" s="275"/>
      <c r="RYX16" s="275"/>
      <c r="RYY16" s="275"/>
      <c r="RYZ16" s="275"/>
      <c r="RZA16" s="275"/>
      <c r="RZB16" s="275"/>
      <c r="RZC16" s="275"/>
      <c r="RZD16" s="275"/>
      <c r="RZE16" s="275"/>
      <c r="RZF16" s="275"/>
      <c r="RZG16" s="275"/>
      <c r="RZH16" s="275"/>
      <c r="RZI16" s="275"/>
      <c r="RZJ16" s="275"/>
      <c r="RZK16" s="275"/>
      <c r="RZL16" s="275"/>
      <c r="RZM16" s="275"/>
      <c r="RZN16" s="275"/>
      <c r="RZO16" s="275"/>
      <c r="RZP16" s="275"/>
      <c r="RZQ16" s="275"/>
      <c r="RZR16" s="275"/>
      <c r="RZS16" s="275"/>
      <c r="RZT16" s="275"/>
      <c r="RZU16" s="275"/>
      <c r="RZV16" s="275"/>
      <c r="RZW16" s="275"/>
      <c r="RZX16" s="275"/>
      <c r="RZY16" s="275"/>
      <c r="RZZ16" s="275"/>
      <c r="SAA16" s="275"/>
      <c r="SAB16" s="275"/>
      <c r="SAC16" s="275"/>
      <c r="SAD16" s="275"/>
      <c r="SAE16" s="275"/>
      <c r="SAF16" s="275"/>
      <c r="SAG16" s="275"/>
      <c r="SAH16" s="275"/>
      <c r="SAI16" s="275"/>
      <c r="SAJ16" s="275"/>
      <c r="SAK16" s="275"/>
      <c r="SAL16" s="275"/>
      <c r="SAM16" s="275"/>
      <c r="SAN16" s="275"/>
      <c r="SAO16" s="275"/>
      <c r="SAP16" s="275"/>
      <c r="SAQ16" s="275"/>
      <c r="SAR16" s="275"/>
      <c r="SAS16" s="275"/>
      <c r="SAT16" s="275"/>
      <c r="SAU16" s="275"/>
      <c r="SAV16" s="275"/>
      <c r="SAW16" s="275"/>
      <c r="SAX16" s="275"/>
      <c r="SAY16" s="275"/>
      <c r="SAZ16" s="275"/>
      <c r="SBA16" s="275"/>
      <c r="SBB16" s="275"/>
      <c r="SBC16" s="275"/>
      <c r="SBD16" s="275"/>
      <c r="SBE16" s="275"/>
      <c r="SBF16" s="275"/>
      <c r="SBG16" s="275"/>
      <c r="SBH16" s="275"/>
      <c r="SBI16" s="275"/>
      <c r="SBJ16" s="275"/>
      <c r="SBK16" s="275"/>
      <c r="SBL16" s="275"/>
      <c r="SBM16" s="275"/>
      <c r="SBN16" s="275"/>
      <c r="SBO16" s="275"/>
      <c r="SBP16" s="275"/>
      <c r="SBQ16" s="275"/>
      <c r="SBR16" s="275"/>
      <c r="SBS16" s="275"/>
      <c r="SBT16" s="275"/>
      <c r="SBU16" s="275"/>
      <c r="SBV16" s="275"/>
      <c r="SBW16" s="275"/>
      <c r="SBX16" s="275"/>
      <c r="SBY16" s="275"/>
      <c r="SBZ16" s="275"/>
      <c r="SCA16" s="275"/>
      <c r="SCB16" s="275"/>
      <c r="SCC16" s="275"/>
      <c r="SCD16" s="275"/>
      <c r="SCE16" s="275"/>
      <c r="SCF16" s="275"/>
      <c r="SCG16" s="275"/>
      <c r="SCH16" s="275"/>
      <c r="SCI16" s="275"/>
      <c r="SCJ16" s="275"/>
      <c r="SCK16" s="275"/>
      <c r="SCL16" s="275"/>
      <c r="SCM16" s="275"/>
      <c r="SCN16" s="275"/>
      <c r="SCO16" s="275"/>
      <c r="SCP16" s="275"/>
      <c r="SCQ16" s="275"/>
      <c r="SCR16" s="275"/>
      <c r="SCS16" s="275"/>
      <c r="SCT16" s="275"/>
      <c r="SCU16" s="275"/>
      <c r="SCV16" s="275"/>
      <c r="SCW16" s="275"/>
      <c r="SCX16" s="275"/>
      <c r="SCY16" s="275"/>
      <c r="SCZ16" s="275"/>
      <c r="SDA16" s="275"/>
      <c r="SDB16" s="275"/>
      <c r="SDC16" s="275"/>
      <c r="SDD16" s="275"/>
      <c r="SDE16" s="275"/>
      <c r="SDF16" s="275"/>
      <c r="SDG16" s="275"/>
      <c r="SDH16" s="275"/>
      <c r="SDI16" s="275"/>
      <c r="SDJ16" s="275"/>
      <c r="SDK16" s="275"/>
      <c r="SDL16" s="275"/>
      <c r="SDM16" s="275"/>
      <c r="SDN16" s="275"/>
      <c r="SDO16" s="275"/>
      <c r="SDP16" s="275"/>
      <c r="SDQ16" s="275"/>
      <c r="SDR16" s="275"/>
      <c r="SDS16" s="275"/>
      <c r="SDT16" s="275"/>
      <c r="SDU16" s="275"/>
      <c r="SDV16" s="275"/>
      <c r="SDW16" s="275"/>
      <c r="SDX16" s="275"/>
      <c r="SDY16" s="275"/>
      <c r="SDZ16" s="275"/>
      <c r="SEA16" s="275"/>
      <c r="SEB16" s="275"/>
      <c r="SEC16" s="275"/>
      <c r="SED16" s="275"/>
      <c r="SEE16" s="275"/>
      <c r="SEF16" s="275"/>
      <c r="SEG16" s="275"/>
      <c r="SEH16" s="275"/>
      <c r="SEI16" s="275"/>
      <c r="SEJ16" s="275"/>
      <c r="SEK16" s="275"/>
      <c r="SEL16" s="275"/>
      <c r="SEM16" s="275"/>
      <c r="SEN16" s="275"/>
      <c r="SEO16" s="275"/>
      <c r="SEP16" s="275"/>
      <c r="SEQ16" s="275"/>
      <c r="SER16" s="275"/>
      <c r="SES16" s="275"/>
      <c r="SET16" s="275"/>
      <c r="SEU16" s="275"/>
      <c r="SEV16" s="275"/>
      <c r="SEW16" s="275"/>
      <c r="SEX16" s="275"/>
      <c r="SEY16" s="275"/>
      <c r="SEZ16" s="275"/>
      <c r="SFA16" s="275"/>
      <c r="SFB16" s="275"/>
      <c r="SFC16" s="275"/>
      <c r="SFD16" s="275"/>
      <c r="SFE16" s="275"/>
      <c r="SFF16" s="275"/>
      <c r="SFG16" s="275"/>
      <c r="SFH16" s="275"/>
      <c r="SFI16" s="275"/>
      <c r="SFJ16" s="275"/>
      <c r="SFK16" s="275"/>
      <c r="SFL16" s="275"/>
      <c r="SFM16" s="275"/>
      <c r="SFN16" s="275"/>
      <c r="SFO16" s="275"/>
      <c r="SFP16" s="275"/>
      <c r="SFQ16" s="275"/>
      <c r="SFR16" s="275"/>
      <c r="SFS16" s="275"/>
      <c r="SFT16" s="275"/>
      <c r="SFU16" s="275"/>
      <c r="SFV16" s="275"/>
      <c r="SFW16" s="275"/>
      <c r="SFX16" s="275"/>
      <c r="SFY16" s="275"/>
      <c r="SFZ16" s="275"/>
      <c r="SGA16" s="275"/>
      <c r="SGB16" s="275"/>
      <c r="SGC16" s="275"/>
      <c r="SGD16" s="275"/>
      <c r="SGE16" s="275"/>
      <c r="SGF16" s="275"/>
      <c r="SGG16" s="275"/>
      <c r="SGH16" s="275"/>
      <c r="SGI16" s="275"/>
      <c r="SGJ16" s="275"/>
      <c r="SGK16" s="275"/>
      <c r="SGL16" s="275"/>
      <c r="SGM16" s="275"/>
      <c r="SGN16" s="275"/>
      <c r="SGO16" s="275"/>
      <c r="SGP16" s="275"/>
      <c r="SGQ16" s="275"/>
      <c r="SGR16" s="275"/>
      <c r="SGS16" s="275"/>
      <c r="SGT16" s="275"/>
      <c r="SGU16" s="275"/>
      <c r="SGV16" s="275"/>
      <c r="SGW16" s="275"/>
      <c r="SGX16" s="275"/>
      <c r="SGY16" s="275"/>
      <c r="SGZ16" s="275"/>
      <c r="SHA16" s="275"/>
      <c r="SHB16" s="275"/>
      <c r="SHC16" s="275"/>
      <c r="SHD16" s="275"/>
      <c r="SHE16" s="275"/>
      <c r="SHF16" s="275"/>
      <c r="SHG16" s="275"/>
      <c r="SHH16" s="275"/>
      <c r="SHI16" s="275"/>
      <c r="SHJ16" s="275"/>
      <c r="SHK16" s="275"/>
      <c r="SHL16" s="275"/>
      <c r="SHM16" s="275"/>
      <c r="SHN16" s="275"/>
      <c r="SHO16" s="275"/>
      <c r="SHP16" s="275"/>
      <c r="SHQ16" s="275"/>
      <c r="SHR16" s="275"/>
      <c r="SHS16" s="275"/>
      <c r="SHT16" s="275"/>
      <c r="SHU16" s="275"/>
      <c r="SHV16" s="275"/>
      <c r="SHW16" s="275"/>
      <c r="SHX16" s="275"/>
      <c r="SHY16" s="275"/>
      <c r="SHZ16" s="275"/>
      <c r="SIA16" s="275"/>
      <c r="SIB16" s="275"/>
      <c r="SIC16" s="275"/>
      <c r="SID16" s="275"/>
      <c r="SIE16" s="275"/>
      <c r="SIF16" s="275"/>
      <c r="SIG16" s="275"/>
      <c r="SIH16" s="275"/>
      <c r="SII16" s="275"/>
      <c r="SIJ16" s="275"/>
      <c r="SIK16" s="275"/>
      <c r="SIL16" s="275"/>
      <c r="SIM16" s="275"/>
      <c r="SIN16" s="275"/>
      <c r="SIO16" s="275"/>
      <c r="SIP16" s="275"/>
      <c r="SIQ16" s="275"/>
      <c r="SIR16" s="275"/>
      <c r="SIS16" s="275"/>
      <c r="SIT16" s="275"/>
      <c r="SIU16" s="275"/>
      <c r="SIV16" s="275"/>
      <c r="SIW16" s="275"/>
      <c r="SIX16" s="275"/>
      <c r="SIY16" s="275"/>
      <c r="SIZ16" s="275"/>
      <c r="SJA16" s="275"/>
      <c r="SJB16" s="275"/>
      <c r="SJC16" s="275"/>
      <c r="SJD16" s="275"/>
      <c r="SJE16" s="275"/>
      <c r="SJF16" s="275"/>
      <c r="SJG16" s="275"/>
      <c r="SJH16" s="275"/>
      <c r="SJI16" s="275"/>
      <c r="SJJ16" s="275"/>
      <c r="SJK16" s="275"/>
      <c r="SJL16" s="275"/>
      <c r="SJM16" s="275"/>
      <c r="SJN16" s="275"/>
      <c r="SJO16" s="275"/>
      <c r="SJP16" s="275"/>
      <c r="SJQ16" s="275"/>
      <c r="SJR16" s="275"/>
      <c r="SJS16" s="275"/>
      <c r="SJT16" s="275"/>
      <c r="SJU16" s="275"/>
      <c r="SJV16" s="275"/>
      <c r="SJW16" s="275"/>
      <c r="SJX16" s="275"/>
      <c r="SJY16" s="275"/>
      <c r="SJZ16" s="275"/>
      <c r="SKA16" s="275"/>
      <c r="SKB16" s="275"/>
      <c r="SKC16" s="275"/>
      <c r="SKD16" s="275"/>
      <c r="SKE16" s="275"/>
      <c r="SKF16" s="275"/>
      <c r="SKG16" s="275"/>
      <c r="SKH16" s="275"/>
      <c r="SKI16" s="275"/>
      <c r="SKJ16" s="275"/>
      <c r="SKK16" s="275"/>
      <c r="SKL16" s="275"/>
      <c r="SKM16" s="275"/>
      <c r="SKN16" s="275"/>
      <c r="SKO16" s="275"/>
      <c r="SKP16" s="275"/>
      <c r="SKQ16" s="275"/>
      <c r="SKR16" s="275"/>
      <c r="SKS16" s="275"/>
      <c r="SKT16" s="275"/>
      <c r="SKU16" s="275"/>
      <c r="SKV16" s="275"/>
      <c r="SKW16" s="275"/>
      <c r="SKX16" s="275"/>
      <c r="SKY16" s="275"/>
      <c r="SKZ16" s="275"/>
      <c r="SLA16" s="275"/>
      <c r="SLB16" s="275"/>
      <c r="SLC16" s="275"/>
      <c r="SLD16" s="275"/>
      <c r="SLE16" s="275"/>
      <c r="SLF16" s="275"/>
      <c r="SLG16" s="275"/>
      <c r="SLH16" s="275"/>
      <c r="SLI16" s="275"/>
      <c r="SLJ16" s="275"/>
      <c r="SLK16" s="275"/>
      <c r="SLL16" s="275"/>
      <c r="SLM16" s="275"/>
      <c r="SLN16" s="275"/>
      <c r="SLO16" s="275"/>
      <c r="SLP16" s="275"/>
      <c r="SLQ16" s="275"/>
      <c r="SLR16" s="275"/>
      <c r="SLS16" s="275"/>
      <c r="SLT16" s="275"/>
      <c r="SLU16" s="275"/>
      <c r="SLV16" s="275"/>
      <c r="SLW16" s="275"/>
      <c r="SLX16" s="275"/>
      <c r="SLY16" s="275"/>
      <c r="SLZ16" s="275"/>
      <c r="SMA16" s="275"/>
      <c r="SMB16" s="275"/>
      <c r="SMC16" s="275"/>
      <c r="SMD16" s="275"/>
      <c r="SME16" s="275"/>
      <c r="SMF16" s="275"/>
      <c r="SMG16" s="275"/>
      <c r="SMH16" s="275"/>
      <c r="SMI16" s="275"/>
      <c r="SMJ16" s="275"/>
      <c r="SMK16" s="275"/>
      <c r="SML16" s="275"/>
      <c r="SMM16" s="275"/>
      <c r="SMN16" s="275"/>
      <c r="SMO16" s="275"/>
      <c r="SMP16" s="275"/>
      <c r="SMQ16" s="275"/>
      <c r="SMR16" s="275"/>
      <c r="SMS16" s="275"/>
      <c r="SMT16" s="275"/>
      <c r="SMU16" s="275"/>
      <c r="SMV16" s="275"/>
      <c r="SMW16" s="275"/>
      <c r="SMX16" s="275"/>
      <c r="SMY16" s="275"/>
      <c r="SMZ16" s="275"/>
      <c r="SNA16" s="275"/>
      <c r="SNB16" s="275"/>
      <c r="SNC16" s="275"/>
      <c r="SND16" s="275"/>
      <c r="SNE16" s="275"/>
      <c r="SNF16" s="275"/>
      <c r="SNG16" s="275"/>
      <c r="SNH16" s="275"/>
      <c r="SNI16" s="275"/>
      <c r="SNJ16" s="275"/>
      <c r="SNK16" s="275"/>
      <c r="SNL16" s="275"/>
      <c r="SNM16" s="275"/>
      <c r="SNN16" s="275"/>
      <c r="SNO16" s="275"/>
      <c r="SNP16" s="275"/>
      <c r="SNQ16" s="275"/>
      <c r="SNR16" s="275"/>
      <c r="SNS16" s="275"/>
      <c r="SNT16" s="275"/>
      <c r="SNU16" s="275"/>
      <c r="SNV16" s="275"/>
      <c r="SNW16" s="275"/>
      <c r="SNX16" s="275"/>
      <c r="SNY16" s="275"/>
      <c r="SNZ16" s="275"/>
      <c r="SOA16" s="275"/>
      <c r="SOB16" s="275"/>
      <c r="SOC16" s="275"/>
      <c r="SOD16" s="275"/>
      <c r="SOE16" s="275"/>
      <c r="SOF16" s="275"/>
      <c r="SOG16" s="275"/>
      <c r="SOH16" s="275"/>
      <c r="SOI16" s="275"/>
      <c r="SOJ16" s="275"/>
      <c r="SOK16" s="275"/>
      <c r="SOL16" s="275"/>
      <c r="SOM16" s="275"/>
      <c r="SON16" s="275"/>
      <c r="SOO16" s="275"/>
      <c r="SOP16" s="275"/>
      <c r="SOQ16" s="275"/>
      <c r="SOR16" s="275"/>
      <c r="SOS16" s="275"/>
      <c r="SOT16" s="275"/>
      <c r="SOU16" s="275"/>
      <c r="SOV16" s="275"/>
      <c r="SOW16" s="275"/>
      <c r="SOX16" s="275"/>
      <c r="SOY16" s="275"/>
      <c r="SOZ16" s="275"/>
      <c r="SPA16" s="275"/>
      <c r="SPB16" s="275"/>
      <c r="SPC16" s="275"/>
      <c r="SPD16" s="275"/>
      <c r="SPE16" s="275"/>
      <c r="SPF16" s="275"/>
      <c r="SPG16" s="275"/>
      <c r="SPH16" s="275"/>
      <c r="SPI16" s="275"/>
      <c r="SPJ16" s="275"/>
      <c r="SPK16" s="275"/>
      <c r="SPL16" s="275"/>
      <c r="SPM16" s="275"/>
      <c r="SPN16" s="275"/>
      <c r="SPO16" s="275"/>
      <c r="SPP16" s="275"/>
      <c r="SPQ16" s="275"/>
      <c r="SPR16" s="275"/>
      <c r="SPS16" s="275"/>
      <c r="SPT16" s="275"/>
      <c r="SPU16" s="275"/>
      <c r="SPV16" s="275"/>
      <c r="SPW16" s="275"/>
      <c r="SPX16" s="275"/>
      <c r="SPY16" s="275"/>
      <c r="SPZ16" s="275"/>
      <c r="SQA16" s="275"/>
      <c r="SQB16" s="275"/>
      <c r="SQC16" s="275"/>
      <c r="SQD16" s="275"/>
      <c r="SQE16" s="275"/>
      <c r="SQF16" s="275"/>
      <c r="SQG16" s="275"/>
      <c r="SQH16" s="275"/>
      <c r="SQI16" s="275"/>
      <c r="SQJ16" s="275"/>
      <c r="SQK16" s="275"/>
      <c r="SQL16" s="275"/>
      <c r="SQM16" s="275"/>
      <c r="SQN16" s="275"/>
      <c r="SQO16" s="275"/>
      <c r="SQP16" s="275"/>
      <c r="SQQ16" s="275"/>
      <c r="SQR16" s="275"/>
      <c r="SQS16" s="275"/>
      <c r="SQT16" s="275"/>
      <c r="SQU16" s="275"/>
      <c r="SQV16" s="275"/>
      <c r="SQW16" s="275"/>
      <c r="SQX16" s="275"/>
      <c r="SQY16" s="275"/>
      <c r="SQZ16" s="275"/>
      <c r="SRA16" s="275"/>
      <c r="SRB16" s="275"/>
      <c r="SRC16" s="275"/>
      <c r="SRD16" s="275"/>
      <c r="SRE16" s="275"/>
      <c r="SRF16" s="275"/>
      <c r="SRG16" s="275"/>
      <c r="SRH16" s="275"/>
      <c r="SRI16" s="275"/>
      <c r="SRJ16" s="275"/>
      <c r="SRK16" s="275"/>
      <c r="SRL16" s="275"/>
      <c r="SRM16" s="275"/>
      <c r="SRN16" s="275"/>
      <c r="SRO16" s="275"/>
      <c r="SRP16" s="275"/>
      <c r="SRQ16" s="275"/>
      <c r="SRR16" s="275"/>
      <c r="SRS16" s="275"/>
      <c r="SRT16" s="275"/>
      <c r="SRU16" s="275"/>
      <c r="SRV16" s="275"/>
      <c r="SRW16" s="275"/>
      <c r="SRX16" s="275"/>
      <c r="SRY16" s="275"/>
      <c r="SRZ16" s="275"/>
      <c r="SSA16" s="275"/>
      <c r="SSB16" s="275"/>
      <c r="SSC16" s="275"/>
      <c r="SSD16" s="275"/>
      <c r="SSE16" s="275"/>
      <c r="SSF16" s="275"/>
      <c r="SSG16" s="275"/>
      <c r="SSH16" s="275"/>
      <c r="SSI16" s="275"/>
      <c r="SSJ16" s="275"/>
      <c r="SSK16" s="275"/>
      <c r="SSL16" s="275"/>
      <c r="SSM16" s="275"/>
      <c r="SSN16" s="275"/>
      <c r="SSO16" s="275"/>
      <c r="SSP16" s="275"/>
      <c r="SSQ16" s="275"/>
      <c r="SSR16" s="275"/>
      <c r="SSS16" s="275"/>
      <c r="SST16" s="275"/>
      <c r="SSU16" s="275"/>
      <c r="SSV16" s="275"/>
      <c r="SSW16" s="275"/>
      <c r="SSX16" s="275"/>
      <c r="SSY16" s="275"/>
      <c r="SSZ16" s="275"/>
      <c r="STA16" s="275"/>
      <c r="STB16" s="275"/>
      <c r="STC16" s="275"/>
      <c r="STD16" s="275"/>
      <c r="STE16" s="275"/>
      <c r="STF16" s="275"/>
      <c r="STG16" s="275"/>
      <c r="STH16" s="275"/>
      <c r="STI16" s="275"/>
      <c r="STJ16" s="275"/>
      <c r="STK16" s="275"/>
      <c r="STL16" s="275"/>
      <c r="STM16" s="275"/>
      <c r="STN16" s="275"/>
      <c r="STO16" s="275"/>
      <c r="STP16" s="275"/>
      <c r="STQ16" s="275"/>
      <c r="STR16" s="275"/>
      <c r="STS16" s="275"/>
      <c r="STT16" s="275"/>
      <c r="STU16" s="275"/>
      <c r="STV16" s="275"/>
      <c r="STW16" s="275"/>
      <c r="STX16" s="275"/>
      <c r="STY16" s="275"/>
      <c r="STZ16" s="275"/>
      <c r="SUA16" s="275"/>
      <c r="SUB16" s="275"/>
      <c r="SUC16" s="275"/>
      <c r="SUD16" s="275"/>
      <c r="SUE16" s="275"/>
      <c r="SUF16" s="275"/>
      <c r="SUG16" s="275"/>
      <c r="SUH16" s="275"/>
      <c r="SUI16" s="275"/>
      <c r="SUJ16" s="275"/>
      <c r="SUK16" s="275"/>
      <c r="SUL16" s="275"/>
      <c r="SUM16" s="275"/>
      <c r="SUN16" s="275"/>
      <c r="SUO16" s="275"/>
      <c r="SUP16" s="275"/>
      <c r="SUQ16" s="275"/>
      <c r="SUR16" s="275"/>
      <c r="SUS16" s="275"/>
      <c r="SUT16" s="275"/>
      <c r="SUU16" s="275"/>
      <c r="SUV16" s="275"/>
      <c r="SUW16" s="275"/>
      <c r="SUX16" s="275"/>
      <c r="SUY16" s="275"/>
      <c r="SUZ16" s="275"/>
      <c r="SVA16" s="275"/>
      <c r="SVB16" s="275"/>
      <c r="SVC16" s="275"/>
      <c r="SVD16" s="275"/>
      <c r="SVE16" s="275"/>
      <c r="SVF16" s="275"/>
      <c r="SVG16" s="275"/>
      <c r="SVH16" s="275"/>
      <c r="SVI16" s="275"/>
      <c r="SVJ16" s="275"/>
      <c r="SVK16" s="275"/>
      <c r="SVL16" s="275"/>
      <c r="SVM16" s="275"/>
      <c r="SVN16" s="275"/>
      <c r="SVO16" s="275"/>
      <c r="SVP16" s="275"/>
      <c r="SVQ16" s="275"/>
      <c r="SVR16" s="275"/>
      <c r="SVS16" s="275"/>
      <c r="SVT16" s="275"/>
      <c r="SVU16" s="275"/>
      <c r="SVV16" s="275"/>
      <c r="SVW16" s="275"/>
      <c r="SVX16" s="275"/>
      <c r="SVY16" s="275"/>
      <c r="SVZ16" s="275"/>
      <c r="SWA16" s="275"/>
      <c r="SWB16" s="275"/>
      <c r="SWC16" s="275"/>
      <c r="SWD16" s="275"/>
      <c r="SWE16" s="275"/>
      <c r="SWF16" s="275"/>
      <c r="SWG16" s="275"/>
      <c r="SWH16" s="275"/>
      <c r="SWI16" s="275"/>
      <c r="SWJ16" s="275"/>
      <c r="SWK16" s="275"/>
      <c r="SWL16" s="275"/>
      <c r="SWM16" s="275"/>
      <c r="SWN16" s="275"/>
      <c r="SWO16" s="275"/>
      <c r="SWP16" s="275"/>
      <c r="SWQ16" s="275"/>
      <c r="SWR16" s="275"/>
      <c r="SWS16" s="275"/>
      <c r="SWT16" s="275"/>
      <c r="SWU16" s="275"/>
      <c r="SWV16" s="275"/>
      <c r="SWW16" s="275"/>
      <c r="SWX16" s="275"/>
      <c r="SWY16" s="275"/>
      <c r="SWZ16" s="275"/>
      <c r="SXA16" s="275"/>
      <c r="SXB16" s="275"/>
      <c r="SXC16" s="275"/>
      <c r="SXD16" s="275"/>
      <c r="SXE16" s="275"/>
      <c r="SXF16" s="275"/>
      <c r="SXG16" s="275"/>
      <c r="SXH16" s="275"/>
      <c r="SXI16" s="275"/>
      <c r="SXJ16" s="275"/>
      <c r="SXK16" s="275"/>
      <c r="SXL16" s="275"/>
      <c r="SXM16" s="275"/>
      <c r="SXN16" s="275"/>
      <c r="SXO16" s="275"/>
      <c r="SXP16" s="275"/>
      <c r="SXQ16" s="275"/>
      <c r="SXR16" s="275"/>
      <c r="SXS16" s="275"/>
      <c r="SXT16" s="275"/>
      <c r="SXU16" s="275"/>
      <c r="SXV16" s="275"/>
      <c r="SXW16" s="275"/>
      <c r="SXX16" s="275"/>
      <c r="SXY16" s="275"/>
      <c r="SXZ16" s="275"/>
      <c r="SYA16" s="275"/>
      <c r="SYB16" s="275"/>
      <c r="SYC16" s="275"/>
      <c r="SYD16" s="275"/>
      <c r="SYE16" s="275"/>
      <c r="SYF16" s="275"/>
      <c r="SYG16" s="275"/>
      <c r="SYH16" s="275"/>
      <c r="SYI16" s="275"/>
      <c r="SYJ16" s="275"/>
      <c r="SYK16" s="275"/>
      <c r="SYL16" s="275"/>
      <c r="SYM16" s="275"/>
      <c r="SYN16" s="275"/>
      <c r="SYO16" s="275"/>
      <c r="SYP16" s="275"/>
      <c r="SYQ16" s="275"/>
      <c r="SYR16" s="275"/>
      <c r="SYS16" s="275"/>
      <c r="SYT16" s="275"/>
      <c r="SYU16" s="275"/>
      <c r="SYV16" s="275"/>
      <c r="SYW16" s="275"/>
      <c r="SYX16" s="275"/>
      <c r="SYY16" s="275"/>
      <c r="SYZ16" s="275"/>
      <c r="SZA16" s="275"/>
      <c r="SZB16" s="275"/>
      <c r="SZC16" s="275"/>
      <c r="SZD16" s="275"/>
      <c r="SZE16" s="275"/>
      <c r="SZF16" s="275"/>
      <c r="SZG16" s="275"/>
      <c r="SZH16" s="275"/>
      <c r="SZI16" s="275"/>
      <c r="SZJ16" s="275"/>
      <c r="SZK16" s="275"/>
      <c r="SZL16" s="275"/>
      <c r="SZM16" s="275"/>
      <c r="SZN16" s="275"/>
      <c r="SZO16" s="275"/>
      <c r="SZP16" s="275"/>
      <c r="SZQ16" s="275"/>
      <c r="SZR16" s="275"/>
      <c r="SZS16" s="275"/>
      <c r="SZT16" s="275"/>
      <c r="SZU16" s="275"/>
      <c r="SZV16" s="275"/>
      <c r="SZW16" s="275"/>
      <c r="SZX16" s="275"/>
      <c r="SZY16" s="275"/>
      <c r="SZZ16" s="275"/>
      <c r="TAA16" s="275"/>
      <c r="TAB16" s="275"/>
      <c r="TAC16" s="275"/>
      <c r="TAD16" s="275"/>
      <c r="TAE16" s="275"/>
      <c r="TAF16" s="275"/>
      <c r="TAG16" s="275"/>
      <c r="TAH16" s="275"/>
      <c r="TAI16" s="275"/>
      <c r="TAJ16" s="275"/>
      <c r="TAK16" s="275"/>
      <c r="TAL16" s="275"/>
      <c r="TAM16" s="275"/>
      <c r="TAN16" s="275"/>
      <c r="TAO16" s="275"/>
      <c r="TAP16" s="275"/>
      <c r="TAQ16" s="275"/>
      <c r="TAR16" s="275"/>
      <c r="TAS16" s="275"/>
      <c r="TAT16" s="275"/>
      <c r="TAU16" s="275"/>
      <c r="TAV16" s="275"/>
      <c r="TAW16" s="275"/>
      <c r="TAX16" s="275"/>
      <c r="TAY16" s="275"/>
      <c r="TAZ16" s="275"/>
      <c r="TBA16" s="275"/>
      <c r="TBB16" s="275"/>
      <c r="TBC16" s="275"/>
      <c r="TBD16" s="275"/>
      <c r="TBE16" s="275"/>
      <c r="TBF16" s="275"/>
      <c r="TBG16" s="275"/>
      <c r="TBH16" s="275"/>
      <c r="TBI16" s="275"/>
      <c r="TBJ16" s="275"/>
      <c r="TBK16" s="275"/>
      <c r="TBL16" s="275"/>
      <c r="TBM16" s="275"/>
      <c r="TBN16" s="275"/>
      <c r="TBO16" s="275"/>
      <c r="TBP16" s="275"/>
      <c r="TBQ16" s="275"/>
      <c r="TBR16" s="275"/>
      <c r="TBS16" s="275"/>
      <c r="TBT16" s="275"/>
      <c r="TBU16" s="275"/>
      <c r="TBV16" s="275"/>
      <c r="TBW16" s="275"/>
      <c r="TBX16" s="275"/>
      <c r="TBY16" s="275"/>
      <c r="TBZ16" s="275"/>
      <c r="TCA16" s="275"/>
      <c r="TCB16" s="275"/>
      <c r="TCC16" s="275"/>
      <c r="TCD16" s="275"/>
      <c r="TCE16" s="275"/>
      <c r="TCF16" s="275"/>
      <c r="TCG16" s="275"/>
      <c r="TCH16" s="275"/>
      <c r="TCI16" s="275"/>
      <c r="TCJ16" s="275"/>
      <c r="TCK16" s="275"/>
      <c r="TCL16" s="275"/>
      <c r="TCM16" s="275"/>
      <c r="TCN16" s="275"/>
      <c r="TCO16" s="275"/>
      <c r="TCP16" s="275"/>
      <c r="TCQ16" s="275"/>
      <c r="TCR16" s="275"/>
      <c r="TCS16" s="275"/>
      <c r="TCT16" s="275"/>
      <c r="TCU16" s="275"/>
      <c r="TCV16" s="275"/>
      <c r="TCW16" s="275"/>
      <c r="TCX16" s="275"/>
      <c r="TCY16" s="275"/>
      <c r="TCZ16" s="275"/>
      <c r="TDA16" s="275"/>
      <c r="TDB16" s="275"/>
      <c r="TDC16" s="275"/>
      <c r="TDD16" s="275"/>
      <c r="TDE16" s="275"/>
      <c r="TDF16" s="275"/>
      <c r="TDG16" s="275"/>
      <c r="TDH16" s="275"/>
      <c r="TDI16" s="275"/>
      <c r="TDJ16" s="275"/>
      <c r="TDK16" s="275"/>
      <c r="TDL16" s="275"/>
      <c r="TDM16" s="275"/>
      <c r="TDN16" s="275"/>
      <c r="TDO16" s="275"/>
      <c r="TDP16" s="275"/>
      <c r="TDQ16" s="275"/>
      <c r="TDR16" s="275"/>
      <c r="TDS16" s="275"/>
      <c r="TDT16" s="275"/>
      <c r="TDU16" s="275"/>
      <c r="TDV16" s="275"/>
      <c r="TDW16" s="275"/>
      <c r="TDX16" s="275"/>
      <c r="TDY16" s="275"/>
      <c r="TDZ16" s="275"/>
      <c r="TEA16" s="275"/>
      <c r="TEB16" s="275"/>
      <c r="TEC16" s="275"/>
      <c r="TED16" s="275"/>
      <c r="TEE16" s="275"/>
      <c r="TEF16" s="275"/>
      <c r="TEG16" s="275"/>
      <c r="TEH16" s="275"/>
      <c r="TEI16" s="275"/>
      <c r="TEJ16" s="275"/>
      <c r="TEK16" s="275"/>
      <c r="TEL16" s="275"/>
      <c r="TEM16" s="275"/>
      <c r="TEN16" s="275"/>
      <c r="TEO16" s="275"/>
      <c r="TEP16" s="275"/>
      <c r="TEQ16" s="275"/>
      <c r="TER16" s="275"/>
      <c r="TES16" s="275"/>
      <c r="TET16" s="275"/>
      <c r="TEU16" s="275"/>
      <c r="TEV16" s="275"/>
      <c r="TEW16" s="275"/>
      <c r="TEX16" s="275"/>
      <c r="TEY16" s="275"/>
      <c r="TEZ16" s="275"/>
      <c r="TFA16" s="275"/>
      <c r="TFB16" s="275"/>
      <c r="TFC16" s="275"/>
      <c r="TFD16" s="275"/>
      <c r="TFE16" s="275"/>
      <c r="TFF16" s="275"/>
      <c r="TFG16" s="275"/>
      <c r="TFH16" s="275"/>
      <c r="TFI16" s="275"/>
      <c r="TFJ16" s="275"/>
      <c r="TFK16" s="275"/>
      <c r="TFL16" s="275"/>
      <c r="TFM16" s="275"/>
      <c r="TFN16" s="275"/>
      <c r="TFO16" s="275"/>
      <c r="TFP16" s="275"/>
      <c r="TFQ16" s="275"/>
      <c r="TFR16" s="275"/>
      <c r="TFS16" s="275"/>
      <c r="TFT16" s="275"/>
      <c r="TFU16" s="275"/>
      <c r="TFV16" s="275"/>
      <c r="TFW16" s="275"/>
      <c r="TFX16" s="275"/>
      <c r="TFY16" s="275"/>
      <c r="TFZ16" s="275"/>
      <c r="TGA16" s="275"/>
      <c r="TGB16" s="275"/>
      <c r="TGC16" s="275"/>
      <c r="TGD16" s="275"/>
      <c r="TGE16" s="275"/>
      <c r="TGF16" s="275"/>
      <c r="TGG16" s="275"/>
      <c r="TGH16" s="275"/>
      <c r="TGI16" s="275"/>
      <c r="TGJ16" s="275"/>
      <c r="TGK16" s="275"/>
      <c r="TGL16" s="275"/>
      <c r="TGM16" s="275"/>
      <c r="TGN16" s="275"/>
      <c r="TGO16" s="275"/>
      <c r="TGP16" s="275"/>
      <c r="TGQ16" s="275"/>
      <c r="TGR16" s="275"/>
      <c r="TGS16" s="275"/>
      <c r="TGT16" s="275"/>
      <c r="TGU16" s="275"/>
      <c r="TGV16" s="275"/>
      <c r="TGW16" s="275"/>
      <c r="TGX16" s="275"/>
      <c r="TGY16" s="275"/>
      <c r="TGZ16" s="275"/>
      <c r="THA16" s="275"/>
      <c r="THB16" s="275"/>
      <c r="THC16" s="275"/>
      <c r="THD16" s="275"/>
      <c r="THE16" s="275"/>
      <c r="THF16" s="275"/>
      <c r="THG16" s="275"/>
      <c r="THH16" s="275"/>
      <c r="THI16" s="275"/>
      <c r="THJ16" s="275"/>
      <c r="THK16" s="275"/>
      <c r="THL16" s="275"/>
      <c r="THM16" s="275"/>
      <c r="THN16" s="275"/>
      <c r="THO16" s="275"/>
      <c r="THP16" s="275"/>
      <c r="THQ16" s="275"/>
      <c r="THR16" s="275"/>
      <c r="THS16" s="275"/>
      <c r="THT16" s="275"/>
      <c r="THU16" s="275"/>
      <c r="THV16" s="275"/>
      <c r="THW16" s="275"/>
      <c r="THX16" s="275"/>
      <c r="THY16" s="275"/>
      <c r="THZ16" s="275"/>
      <c r="TIA16" s="275"/>
      <c r="TIB16" s="275"/>
      <c r="TIC16" s="275"/>
      <c r="TID16" s="275"/>
      <c r="TIE16" s="275"/>
      <c r="TIF16" s="275"/>
      <c r="TIG16" s="275"/>
      <c r="TIH16" s="275"/>
      <c r="TII16" s="275"/>
      <c r="TIJ16" s="275"/>
      <c r="TIK16" s="275"/>
      <c r="TIL16" s="275"/>
      <c r="TIM16" s="275"/>
      <c r="TIN16" s="275"/>
      <c r="TIO16" s="275"/>
      <c r="TIP16" s="275"/>
      <c r="TIQ16" s="275"/>
      <c r="TIR16" s="275"/>
      <c r="TIS16" s="275"/>
      <c r="TIT16" s="275"/>
      <c r="TIU16" s="275"/>
      <c r="TIV16" s="275"/>
      <c r="TIW16" s="275"/>
      <c r="TIX16" s="275"/>
      <c r="TIY16" s="275"/>
      <c r="TIZ16" s="275"/>
      <c r="TJA16" s="275"/>
      <c r="TJB16" s="275"/>
      <c r="TJC16" s="275"/>
      <c r="TJD16" s="275"/>
      <c r="TJE16" s="275"/>
      <c r="TJF16" s="275"/>
      <c r="TJG16" s="275"/>
      <c r="TJH16" s="275"/>
      <c r="TJI16" s="275"/>
      <c r="TJJ16" s="275"/>
      <c r="TJK16" s="275"/>
      <c r="TJL16" s="275"/>
      <c r="TJM16" s="275"/>
      <c r="TJN16" s="275"/>
      <c r="TJO16" s="275"/>
      <c r="TJP16" s="275"/>
      <c r="TJQ16" s="275"/>
      <c r="TJR16" s="275"/>
      <c r="TJS16" s="275"/>
      <c r="TJT16" s="275"/>
      <c r="TJU16" s="275"/>
      <c r="TJV16" s="275"/>
      <c r="TJW16" s="275"/>
      <c r="TJX16" s="275"/>
      <c r="TJY16" s="275"/>
      <c r="TJZ16" s="275"/>
      <c r="TKA16" s="275"/>
      <c r="TKB16" s="275"/>
      <c r="TKC16" s="275"/>
      <c r="TKD16" s="275"/>
      <c r="TKE16" s="275"/>
      <c r="TKF16" s="275"/>
      <c r="TKG16" s="275"/>
      <c r="TKH16" s="275"/>
      <c r="TKI16" s="275"/>
      <c r="TKJ16" s="275"/>
      <c r="TKK16" s="275"/>
      <c r="TKL16" s="275"/>
      <c r="TKM16" s="275"/>
      <c r="TKN16" s="275"/>
      <c r="TKO16" s="275"/>
      <c r="TKP16" s="275"/>
      <c r="TKQ16" s="275"/>
      <c r="TKR16" s="275"/>
      <c r="TKS16" s="275"/>
      <c r="TKT16" s="275"/>
      <c r="TKU16" s="275"/>
      <c r="TKV16" s="275"/>
      <c r="TKW16" s="275"/>
      <c r="TKX16" s="275"/>
      <c r="TKY16" s="275"/>
      <c r="TKZ16" s="275"/>
      <c r="TLA16" s="275"/>
      <c r="TLB16" s="275"/>
      <c r="TLC16" s="275"/>
      <c r="TLD16" s="275"/>
      <c r="TLE16" s="275"/>
      <c r="TLF16" s="275"/>
      <c r="TLG16" s="275"/>
      <c r="TLH16" s="275"/>
      <c r="TLI16" s="275"/>
      <c r="TLJ16" s="275"/>
      <c r="TLK16" s="275"/>
      <c r="TLL16" s="275"/>
      <c r="TLM16" s="275"/>
      <c r="TLN16" s="275"/>
      <c r="TLO16" s="275"/>
      <c r="TLP16" s="275"/>
      <c r="TLQ16" s="275"/>
      <c r="TLR16" s="275"/>
      <c r="TLS16" s="275"/>
      <c r="TLT16" s="275"/>
      <c r="TLU16" s="275"/>
      <c r="TLV16" s="275"/>
      <c r="TLW16" s="275"/>
      <c r="TLX16" s="275"/>
      <c r="TLY16" s="275"/>
      <c r="TLZ16" s="275"/>
      <c r="TMA16" s="275"/>
      <c r="TMB16" s="275"/>
      <c r="TMC16" s="275"/>
      <c r="TMD16" s="275"/>
      <c r="TME16" s="275"/>
      <c r="TMF16" s="275"/>
      <c r="TMG16" s="275"/>
      <c r="TMH16" s="275"/>
      <c r="TMI16" s="275"/>
      <c r="TMJ16" s="275"/>
      <c r="TMK16" s="275"/>
      <c r="TML16" s="275"/>
      <c r="TMM16" s="275"/>
      <c r="TMN16" s="275"/>
      <c r="TMO16" s="275"/>
      <c r="TMP16" s="275"/>
      <c r="TMQ16" s="275"/>
      <c r="TMR16" s="275"/>
      <c r="TMS16" s="275"/>
      <c r="TMT16" s="275"/>
      <c r="TMU16" s="275"/>
      <c r="TMV16" s="275"/>
      <c r="TMW16" s="275"/>
      <c r="TMX16" s="275"/>
      <c r="TMY16" s="275"/>
      <c r="TMZ16" s="275"/>
      <c r="TNA16" s="275"/>
      <c r="TNB16" s="275"/>
      <c r="TNC16" s="275"/>
      <c r="TND16" s="275"/>
      <c r="TNE16" s="275"/>
      <c r="TNF16" s="275"/>
      <c r="TNG16" s="275"/>
      <c r="TNH16" s="275"/>
      <c r="TNI16" s="275"/>
      <c r="TNJ16" s="275"/>
      <c r="TNK16" s="275"/>
      <c r="TNL16" s="275"/>
      <c r="TNM16" s="275"/>
      <c r="TNN16" s="275"/>
      <c r="TNO16" s="275"/>
      <c r="TNP16" s="275"/>
      <c r="TNQ16" s="275"/>
      <c r="TNR16" s="275"/>
      <c r="TNS16" s="275"/>
      <c r="TNT16" s="275"/>
      <c r="TNU16" s="275"/>
      <c r="TNV16" s="275"/>
      <c r="TNW16" s="275"/>
      <c r="TNX16" s="275"/>
      <c r="TNY16" s="275"/>
      <c r="TNZ16" s="275"/>
      <c r="TOA16" s="275"/>
      <c r="TOB16" s="275"/>
      <c r="TOC16" s="275"/>
      <c r="TOD16" s="275"/>
      <c r="TOE16" s="275"/>
      <c r="TOF16" s="275"/>
      <c r="TOG16" s="275"/>
      <c r="TOH16" s="275"/>
      <c r="TOI16" s="275"/>
      <c r="TOJ16" s="275"/>
      <c r="TOK16" s="275"/>
      <c r="TOL16" s="275"/>
      <c r="TOM16" s="275"/>
      <c r="TON16" s="275"/>
      <c r="TOO16" s="275"/>
      <c r="TOP16" s="275"/>
      <c r="TOQ16" s="275"/>
      <c r="TOR16" s="275"/>
      <c r="TOS16" s="275"/>
      <c r="TOT16" s="275"/>
      <c r="TOU16" s="275"/>
      <c r="TOV16" s="275"/>
      <c r="TOW16" s="275"/>
      <c r="TOX16" s="275"/>
      <c r="TOY16" s="275"/>
      <c r="TOZ16" s="275"/>
      <c r="TPA16" s="275"/>
      <c r="TPB16" s="275"/>
      <c r="TPC16" s="275"/>
      <c r="TPD16" s="275"/>
      <c r="TPE16" s="275"/>
      <c r="TPF16" s="275"/>
      <c r="TPG16" s="275"/>
      <c r="TPH16" s="275"/>
      <c r="TPI16" s="275"/>
      <c r="TPJ16" s="275"/>
      <c r="TPK16" s="275"/>
      <c r="TPL16" s="275"/>
      <c r="TPM16" s="275"/>
      <c r="TPN16" s="275"/>
      <c r="TPO16" s="275"/>
      <c r="TPP16" s="275"/>
      <c r="TPQ16" s="275"/>
      <c r="TPR16" s="275"/>
      <c r="TPS16" s="275"/>
      <c r="TPT16" s="275"/>
      <c r="TPU16" s="275"/>
      <c r="TPV16" s="275"/>
      <c r="TPW16" s="275"/>
      <c r="TPX16" s="275"/>
      <c r="TPY16" s="275"/>
      <c r="TPZ16" s="275"/>
      <c r="TQA16" s="275"/>
      <c r="TQB16" s="275"/>
      <c r="TQC16" s="275"/>
      <c r="TQD16" s="275"/>
      <c r="TQE16" s="275"/>
      <c r="TQF16" s="275"/>
      <c r="TQG16" s="275"/>
      <c r="TQH16" s="275"/>
      <c r="TQI16" s="275"/>
      <c r="TQJ16" s="275"/>
      <c r="TQK16" s="275"/>
      <c r="TQL16" s="275"/>
      <c r="TQM16" s="275"/>
      <c r="TQN16" s="275"/>
      <c r="TQO16" s="275"/>
      <c r="TQP16" s="275"/>
      <c r="TQQ16" s="275"/>
      <c r="TQR16" s="275"/>
      <c r="TQS16" s="275"/>
      <c r="TQT16" s="275"/>
      <c r="TQU16" s="275"/>
      <c r="TQV16" s="275"/>
      <c r="TQW16" s="275"/>
      <c r="TQX16" s="275"/>
      <c r="TQY16" s="275"/>
      <c r="TQZ16" s="275"/>
      <c r="TRA16" s="275"/>
      <c r="TRB16" s="275"/>
      <c r="TRC16" s="275"/>
      <c r="TRD16" s="275"/>
      <c r="TRE16" s="275"/>
      <c r="TRF16" s="275"/>
      <c r="TRG16" s="275"/>
      <c r="TRH16" s="275"/>
      <c r="TRI16" s="275"/>
      <c r="TRJ16" s="275"/>
      <c r="TRK16" s="275"/>
      <c r="TRL16" s="275"/>
      <c r="TRM16" s="275"/>
      <c r="TRN16" s="275"/>
      <c r="TRO16" s="275"/>
      <c r="TRP16" s="275"/>
      <c r="TRQ16" s="275"/>
      <c r="TRR16" s="275"/>
      <c r="TRS16" s="275"/>
      <c r="TRT16" s="275"/>
      <c r="TRU16" s="275"/>
      <c r="TRV16" s="275"/>
      <c r="TRW16" s="275"/>
      <c r="TRX16" s="275"/>
      <c r="TRY16" s="275"/>
      <c r="TRZ16" s="275"/>
      <c r="TSA16" s="275"/>
      <c r="TSB16" s="275"/>
      <c r="TSC16" s="275"/>
      <c r="TSD16" s="275"/>
      <c r="TSE16" s="275"/>
      <c r="TSF16" s="275"/>
      <c r="TSG16" s="275"/>
      <c r="TSH16" s="275"/>
      <c r="TSI16" s="275"/>
      <c r="TSJ16" s="275"/>
      <c r="TSK16" s="275"/>
      <c r="TSL16" s="275"/>
      <c r="TSM16" s="275"/>
      <c r="TSN16" s="275"/>
      <c r="TSO16" s="275"/>
      <c r="TSP16" s="275"/>
      <c r="TSQ16" s="275"/>
      <c r="TSR16" s="275"/>
      <c r="TSS16" s="275"/>
      <c r="TST16" s="275"/>
      <c r="TSU16" s="275"/>
      <c r="TSV16" s="275"/>
      <c r="TSW16" s="275"/>
      <c r="TSX16" s="275"/>
      <c r="TSY16" s="275"/>
      <c r="TSZ16" s="275"/>
      <c r="TTA16" s="275"/>
      <c r="TTB16" s="275"/>
      <c r="TTC16" s="275"/>
      <c r="TTD16" s="275"/>
      <c r="TTE16" s="275"/>
      <c r="TTF16" s="275"/>
      <c r="TTG16" s="275"/>
      <c r="TTH16" s="275"/>
      <c r="TTI16" s="275"/>
      <c r="TTJ16" s="275"/>
      <c r="TTK16" s="275"/>
      <c r="TTL16" s="275"/>
      <c r="TTM16" s="275"/>
      <c r="TTN16" s="275"/>
      <c r="TTO16" s="275"/>
      <c r="TTP16" s="275"/>
      <c r="TTQ16" s="275"/>
      <c r="TTR16" s="275"/>
      <c r="TTS16" s="275"/>
      <c r="TTT16" s="275"/>
      <c r="TTU16" s="275"/>
      <c r="TTV16" s="275"/>
      <c r="TTW16" s="275"/>
      <c r="TTX16" s="275"/>
      <c r="TTY16" s="275"/>
      <c r="TTZ16" s="275"/>
      <c r="TUA16" s="275"/>
      <c r="TUB16" s="275"/>
      <c r="TUC16" s="275"/>
      <c r="TUD16" s="275"/>
      <c r="TUE16" s="275"/>
      <c r="TUF16" s="275"/>
      <c r="TUG16" s="275"/>
      <c r="TUH16" s="275"/>
      <c r="TUI16" s="275"/>
      <c r="TUJ16" s="275"/>
      <c r="TUK16" s="275"/>
      <c r="TUL16" s="275"/>
      <c r="TUM16" s="275"/>
      <c r="TUN16" s="275"/>
      <c r="TUO16" s="275"/>
      <c r="TUP16" s="275"/>
      <c r="TUQ16" s="275"/>
      <c r="TUR16" s="275"/>
      <c r="TUS16" s="275"/>
      <c r="TUT16" s="275"/>
      <c r="TUU16" s="275"/>
      <c r="TUV16" s="275"/>
      <c r="TUW16" s="275"/>
      <c r="TUX16" s="275"/>
      <c r="TUY16" s="275"/>
      <c r="TUZ16" s="275"/>
      <c r="TVA16" s="275"/>
      <c r="TVB16" s="275"/>
      <c r="TVC16" s="275"/>
      <c r="TVD16" s="275"/>
      <c r="TVE16" s="275"/>
      <c r="TVF16" s="275"/>
      <c r="TVG16" s="275"/>
      <c r="TVH16" s="275"/>
      <c r="TVI16" s="275"/>
      <c r="TVJ16" s="275"/>
      <c r="TVK16" s="275"/>
      <c r="TVL16" s="275"/>
      <c r="TVM16" s="275"/>
      <c r="TVN16" s="275"/>
      <c r="TVO16" s="275"/>
      <c r="TVP16" s="275"/>
      <c r="TVQ16" s="275"/>
      <c r="TVR16" s="275"/>
      <c r="TVS16" s="275"/>
      <c r="TVT16" s="275"/>
      <c r="TVU16" s="275"/>
      <c r="TVV16" s="275"/>
      <c r="TVW16" s="275"/>
      <c r="TVX16" s="275"/>
      <c r="TVY16" s="275"/>
      <c r="TVZ16" s="275"/>
      <c r="TWA16" s="275"/>
      <c r="TWB16" s="275"/>
      <c r="TWC16" s="275"/>
      <c r="TWD16" s="275"/>
      <c r="TWE16" s="275"/>
      <c r="TWF16" s="275"/>
      <c r="TWG16" s="275"/>
      <c r="TWH16" s="275"/>
      <c r="TWI16" s="275"/>
      <c r="TWJ16" s="275"/>
      <c r="TWK16" s="275"/>
      <c r="TWL16" s="275"/>
      <c r="TWM16" s="275"/>
      <c r="TWN16" s="275"/>
      <c r="TWO16" s="275"/>
      <c r="TWP16" s="275"/>
      <c r="TWQ16" s="275"/>
      <c r="TWR16" s="275"/>
      <c r="TWS16" s="275"/>
      <c r="TWT16" s="275"/>
      <c r="TWU16" s="275"/>
      <c r="TWV16" s="275"/>
      <c r="TWW16" s="275"/>
      <c r="TWX16" s="275"/>
      <c r="TWY16" s="275"/>
      <c r="TWZ16" s="275"/>
      <c r="TXA16" s="275"/>
      <c r="TXB16" s="275"/>
      <c r="TXC16" s="275"/>
      <c r="TXD16" s="275"/>
      <c r="TXE16" s="275"/>
      <c r="TXF16" s="275"/>
      <c r="TXG16" s="275"/>
      <c r="TXH16" s="275"/>
      <c r="TXI16" s="275"/>
      <c r="TXJ16" s="275"/>
      <c r="TXK16" s="275"/>
      <c r="TXL16" s="275"/>
      <c r="TXM16" s="275"/>
      <c r="TXN16" s="275"/>
      <c r="TXO16" s="275"/>
      <c r="TXP16" s="275"/>
      <c r="TXQ16" s="275"/>
      <c r="TXR16" s="275"/>
      <c r="TXS16" s="275"/>
      <c r="TXT16" s="275"/>
      <c r="TXU16" s="275"/>
      <c r="TXV16" s="275"/>
      <c r="TXW16" s="275"/>
      <c r="TXX16" s="275"/>
      <c r="TXY16" s="275"/>
      <c r="TXZ16" s="275"/>
      <c r="TYA16" s="275"/>
      <c r="TYB16" s="275"/>
      <c r="TYC16" s="275"/>
      <c r="TYD16" s="275"/>
      <c r="TYE16" s="275"/>
      <c r="TYF16" s="275"/>
      <c r="TYG16" s="275"/>
      <c r="TYH16" s="275"/>
      <c r="TYI16" s="275"/>
      <c r="TYJ16" s="275"/>
      <c r="TYK16" s="275"/>
      <c r="TYL16" s="275"/>
      <c r="TYM16" s="275"/>
      <c r="TYN16" s="275"/>
      <c r="TYO16" s="275"/>
      <c r="TYP16" s="275"/>
      <c r="TYQ16" s="275"/>
      <c r="TYR16" s="275"/>
      <c r="TYS16" s="275"/>
      <c r="TYT16" s="275"/>
      <c r="TYU16" s="275"/>
      <c r="TYV16" s="275"/>
      <c r="TYW16" s="275"/>
      <c r="TYX16" s="275"/>
      <c r="TYY16" s="275"/>
      <c r="TYZ16" s="275"/>
      <c r="TZA16" s="275"/>
      <c r="TZB16" s="275"/>
      <c r="TZC16" s="275"/>
      <c r="TZD16" s="275"/>
      <c r="TZE16" s="275"/>
      <c r="TZF16" s="275"/>
      <c r="TZG16" s="275"/>
      <c r="TZH16" s="275"/>
      <c r="TZI16" s="275"/>
      <c r="TZJ16" s="275"/>
      <c r="TZK16" s="275"/>
      <c r="TZL16" s="275"/>
      <c r="TZM16" s="275"/>
      <c r="TZN16" s="275"/>
      <c r="TZO16" s="275"/>
      <c r="TZP16" s="275"/>
      <c r="TZQ16" s="275"/>
      <c r="TZR16" s="275"/>
      <c r="TZS16" s="275"/>
      <c r="TZT16" s="275"/>
      <c r="TZU16" s="275"/>
      <c r="TZV16" s="275"/>
      <c r="TZW16" s="275"/>
      <c r="TZX16" s="275"/>
      <c r="TZY16" s="275"/>
      <c r="TZZ16" s="275"/>
      <c r="UAA16" s="275"/>
      <c r="UAB16" s="275"/>
      <c r="UAC16" s="275"/>
      <c r="UAD16" s="275"/>
      <c r="UAE16" s="275"/>
      <c r="UAF16" s="275"/>
      <c r="UAG16" s="275"/>
      <c r="UAH16" s="275"/>
      <c r="UAI16" s="275"/>
      <c r="UAJ16" s="275"/>
      <c r="UAK16" s="275"/>
      <c r="UAL16" s="275"/>
      <c r="UAM16" s="275"/>
      <c r="UAN16" s="275"/>
      <c r="UAO16" s="275"/>
      <c r="UAP16" s="275"/>
      <c r="UAQ16" s="275"/>
      <c r="UAR16" s="275"/>
      <c r="UAS16" s="275"/>
      <c r="UAT16" s="275"/>
      <c r="UAU16" s="275"/>
      <c r="UAV16" s="275"/>
      <c r="UAW16" s="275"/>
      <c r="UAX16" s="275"/>
      <c r="UAY16" s="275"/>
      <c r="UAZ16" s="275"/>
      <c r="UBA16" s="275"/>
      <c r="UBB16" s="275"/>
      <c r="UBC16" s="275"/>
      <c r="UBD16" s="275"/>
      <c r="UBE16" s="275"/>
      <c r="UBF16" s="275"/>
      <c r="UBG16" s="275"/>
      <c r="UBH16" s="275"/>
      <c r="UBI16" s="275"/>
      <c r="UBJ16" s="275"/>
      <c r="UBK16" s="275"/>
      <c r="UBL16" s="275"/>
      <c r="UBM16" s="275"/>
      <c r="UBN16" s="275"/>
      <c r="UBO16" s="275"/>
      <c r="UBP16" s="275"/>
      <c r="UBQ16" s="275"/>
      <c r="UBR16" s="275"/>
      <c r="UBS16" s="275"/>
      <c r="UBT16" s="275"/>
      <c r="UBU16" s="275"/>
      <c r="UBV16" s="275"/>
      <c r="UBW16" s="275"/>
      <c r="UBX16" s="275"/>
      <c r="UBY16" s="275"/>
      <c r="UBZ16" s="275"/>
      <c r="UCA16" s="275"/>
      <c r="UCB16" s="275"/>
      <c r="UCC16" s="275"/>
      <c r="UCD16" s="275"/>
      <c r="UCE16" s="275"/>
      <c r="UCF16" s="275"/>
      <c r="UCG16" s="275"/>
      <c r="UCH16" s="275"/>
      <c r="UCI16" s="275"/>
      <c r="UCJ16" s="275"/>
      <c r="UCK16" s="275"/>
      <c r="UCL16" s="275"/>
      <c r="UCM16" s="275"/>
      <c r="UCN16" s="275"/>
      <c r="UCO16" s="275"/>
      <c r="UCP16" s="275"/>
      <c r="UCQ16" s="275"/>
      <c r="UCR16" s="275"/>
      <c r="UCS16" s="275"/>
      <c r="UCT16" s="275"/>
      <c r="UCU16" s="275"/>
      <c r="UCV16" s="275"/>
      <c r="UCW16" s="275"/>
      <c r="UCX16" s="275"/>
      <c r="UCY16" s="275"/>
      <c r="UCZ16" s="275"/>
      <c r="UDA16" s="275"/>
      <c r="UDB16" s="275"/>
      <c r="UDC16" s="275"/>
      <c r="UDD16" s="275"/>
      <c r="UDE16" s="275"/>
      <c r="UDF16" s="275"/>
      <c r="UDG16" s="275"/>
      <c r="UDH16" s="275"/>
      <c r="UDI16" s="275"/>
      <c r="UDJ16" s="275"/>
      <c r="UDK16" s="275"/>
      <c r="UDL16" s="275"/>
      <c r="UDM16" s="275"/>
      <c r="UDN16" s="275"/>
      <c r="UDO16" s="275"/>
      <c r="UDP16" s="275"/>
      <c r="UDQ16" s="275"/>
      <c r="UDR16" s="275"/>
      <c r="UDS16" s="275"/>
      <c r="UDT16" s="275"/>
      <c r="UDU16" s="275"/>
      <c r="UDV16" s="275"/>
      <c r="UDW16" s="275"/>
      <c r="UDX16" s="275"/>
      <c r="UDY16" s="275"/>
      <c r="UDZ16" s="275"/>
      <c r="UEA16" s="275"/>
      <c r="UEB16" s="275"/>
      <c r="UEC16" s="275"/>
      <c r="UED16" s="275"/>
      <c r="UEE16" s="275"/>
      <c r="UEF16" s="275"/>
      <c r="UEG16" s="275"/>
      <c r="UEH16" s="275"/>
      <c r="UEI16" s="275"/>
      <c r="UEJ16" s="275"/>
      <c r="UEK16" s="275"/>
      <c r="UEL16" s="275"/>
      <c r="UEM16" s="275"/>
      <c r="UEN16" s="275"/>
      <c r="UEO16" s="275"/>
      <c r="UEP16" s="275"/>
      <c r="UEQ16" s="275"/>
      <c r="UER16" s="275"/>
      <c r="UES16" s="275"/>
      <c r="UET16" s="275"/>
      <c r="UEU16" s="275"/>
      <c r="UEV16" s="275"/>
      <c r="UEW16" s="275"/>
      <c r="UEX16" s="275"/>
      <c r="UEY16" s="275"/>
      <c r="UEZ16" s="275"/>
      <c r="UFA16" s="275"/>
      <c r="UFB16" s="275"/>
      <c r="UFC16" s="275"/>
      <c r="UFD16" s="275"/>
      <c r="UFE16" s="275"/>
      <c r="UFF16" s="275"/>
      <c r="UFG16" s="275"/>
      <c r="UFH16" s="275"/>
      <c r="UFI16" s="275"/>
      <c r="UFJ16" s="275"/>
      <c r="UFK16" s="275"/>
      <c r="UFL16" s="275"/>
      <c r="UFM16" s="275"/>
      <c r="UFN16" s="275"/>
      <c r="UFO16" s="275"/>
      <c r="UFP16" s="275"/>
      <c r="UFQ16" s="275"/>
      <c r="UFR16" s="275"/>
      <c r="UFS16" s="275"/>
      <c r="UFT16" s="275"/>
      <c r="UFU16" s="275"/>
      <c r="UFV16" s="275"/>
      <c r="UFW16" s="275"/>
      <c r="UFX16" s="275"/>
      <c r="UFY16" s="275"/>
      <c r="UFZ16" s="275"/>
      <c r="UGA16" s="275"/>
      <c r="UGB16" s="275"/>
      <c r="UGC16" s="275"/>
      <c r="UGD16" s="275"/>
      <c r="UGE16" s="275"/>
      <c r="UGF16" s="275"/>
      <c r="UGG16" s="275"/>
      <c r="UGH16" s="275"/>
      <c r="UGI16" s="275"/>
      <c r="UGJ16" s="275"/>
      <c r="UGK16" s="275"/>
      <c r="UGL16" s="275"/>
      <c r="UGM16" s="275"/>
      <c r="UGN16" s="275"/>
      <c r="UGO16" s="275"/>
      <c r="UGP16" s="275"/>
      <c r="UGQ16" s="275"/>
      <c r="UGR16" s="275"/>
      <c r="UGS16" s="275"/>
      <c r="UGT16" s="275"/>
      <c r="UGU16" s="275"/>
      <c r="UGV16" s="275"/>
      <c r="UGW16" s="275"/>
      <c r="UGX16" s="275"/>
      <c r="UGY16" s="275"/>
      <c r="UGZ16" s="275"/>
      <c r="UHA16" s="275"/>
      <c r="UHB16" s="275"/>
      <c r="UHC16" s="275"/>
      <c r="UHD16" s="275"/>
      <c r="UHE16" s="275"/>
      <c r="UHF16" s="275"/>
      <c r="UHG16" s="275"/>
      <c r="UHH16" s="275"/>
      <c r="UHI16" s="275"/>
      <c r="UHJ16" s="275"/>
      <c r="UHK16" s="275"/>
      <c r="UHL16" s="275"/>
      <c r="UHM16" s="275"/>
      <c r="UHN16" s="275"/>
      <c r="UHO16" s="275"/>
      <c r="UHP16" s="275"/>
      <c r="UHQ16" s="275"/>
      <c r="UHR16" s="275"/>
      <c r="UHS16" s="275"/>
      <c r="UHT16" s="275"/>
      <c r="UHU16" s="275"/>
      <c r="UHV16" s="275"/>
      <c r="UHW16" s="275"/>
      <c r="UHX16" s="275"/>
      <c r="UHY16" s="275"/>
      <c r="UHZ16" s="275"/>
      <c r="UIA16" s="275"/>
      <c r="UIB16" s="275"/>
      <c r="UIC16" s="275"/>
      <c r="UID16" s="275"/>
      <c r="UIE16" s="275"/>
      <c r="UIF16" s="275"/>
      <c r="UIG16" s="275"/>
      <c r="UIH16" s="275"/>
      <c r="UII16" s="275"/>
      <c r="UIJ16" s="275"/>
      <c r="UIK16" s="275"/>
      <c r="UIL16" s="275"/>
      <c r="UIM16" s="275"/>
      <c r="UIN16" s="275"/>
      <c r="UIO16" s="275"/>
      <c r="UIP16" s="275"/>
      <c r="UIQ16" s="275"/>
      <c r="UIR16" s="275"/>
      <c r="UIS16" s="275"/>
      <c r="UIT16" s="275"/>
      <c r="UIU16" s="275"/>
      <c r="UIV16" s="275"/>
      <c r="UIW16" s="275"/>
      <c r="UIX16" s="275"/>
      <c r="UIY16" s="275"/>
      <c r="UIZ16" s="275"/>
      <c r="UJA16" s="275"/>
      <c r="UJB16" s="275"/>
      <c r="UJC16" s="275"/>
      <c r="UJD16" s="275"/>
      <c r="UJE16" s="275"/>
      <c r="UJF16" s="275"/>
      <c r="UJG16" s="275"/>
      <c r="UJH16" s="275"/>
      <c r="UJI16" s="275"/>
      <c r="UJJ16" s="275"/>
      <c r="UJK16" s="275"/>
      <c r="UJL16" s="275"/>
      <c r="UJM16" s="275"/>
      <c r="UJN16" s="275"/>
      <c r="UJO16" s="275"/>
      <c r="UJP16" s="275"/>
      <c r="UJQ16" s="275"/>
      <c r="UJR16" s="275"/>
      <c r="UJS16" s="275"/>
      <c r="UJT16" s="275"/>
      <c r="UJU16" s="275"/>
      <c r="UJV16" s="275"/>
      <c r="UJW16" s="275"/>
      <c r="UJX16" s="275"/>
      <c r="UJY16" s="275"/>
      <c r="UJZ16" s="275"/>
      <c r="UKA16" s="275"/>
      <c r="UKB16" s="275"/>
      <c r="UKC16" s="275"/>
      <c r="UKD16" s="275"/>
      <c r="UKE16" s="275"/>
      <c r="UKF16" s="275"/>
      <c r="UKG16" s="275"/>
      <c r="UKH16" s="275"/>
      <c r="UKI16" s="275"/>
      <c r="UKJ16" s="275"/>
      <c r="UKK16" s="275"/>
      <c r="UKL16" s="275"/>
      <c r="UKM16" s="275"/>
      <c r="UKN16" s="275"/>
      <c r="UKO16" s="275"/>
      <c r="UKP16" s="275"/>
      <c r="UKQ16" s="275"/>
      <c r="UKR16" s="275"/>
      <c r="UKS16" s="275"/>
      <c r="UKT16" s="275"/>
      <c r="UKU16" s="275"/>
      <c r="UKV16" s="275"/>
      <c r="UKW16" s="275"/>
      <c r="UKX16" s="275"/>
      <c r="UKY16" s="275"/>
      <c r="UKZ16" s="275"/>
      <c r="ULA16" s="275"/>
      <c r="ULB16" s="275"/>
      <c r="ULC16" s="275"/>
      <c r="ULD16" s="275"/>
      <c r="ULE16" s="275"/>
      <c r="ULF16" s="275"/>
      <c r="ULG16" s="275"/>
      <c r="ULH16" s="275"/>
      <c r="ULI16" s="275"/>
      <c r="ULJ16" s="275"/>
      <c r="ULK16" s="275"/>
      <c r="ULL16" s="275"/>
      <c r="ULM16" s="275"/>
      <c r="ULN16" s="275"/>
      <c r="ULO16" s="275"/>
      <c r="ULP16" s="275"/>
      <c r="ULQ16" s="275"/>
      <c r="ULR16" s="275"/>
      <c r="ULS16" s="275"/>
      <c r="ULT16" s="275"/>
      <c r="ULU16" s="275"/>
      <c r="ULV16" s="275"/>
      <c r="ULW16" s="275"/>
      <c r="ULX16" s="275"/>
      <c r="ULY16" s="275"/>
      <c r="ULZ16" s="275"/>
      <c r="UMA16" s="275"/>
      <c r="UMB16" s="275"/>
      <c r="UMC16" s="275"/>
      <c r="UMD16" s="275"/>
      <c r="UME16" s="275"/>
      <c r="UMF16" s="275"/>
      <c r="UMG16" s="275"/>
      <c r="UMH16" s="275"/>
      <c r="UMI16" s="275"/>
      <c r="UMJ16" s="275"/>
      <c r="UMK16" s="275"/>
      <c r="UML16" s="275"/>
      <c r="UMM16" s="275"/>
      <c r="UMN16" s="275"/>
      <c r="UMO16" s="275"/>
      <c r="UMP16" s="275"/>
      <c r="UMQ16" s="275"/>
      <c r="UMR16" s="275"/>
      <c r="UMS16" s="275"/>
      <c r="UMT16" s="275"/>
      <c r="UMU16" s="275"/>
      <c r="UMV16" s="275"/>
      <c r="UMW16" s="275"/>
      <c r="UMX16" s="275"/>
      <c r="UMY16" s="275"/>
      <c r="UMZ16" s="275"/>
      <c r="UNA16" s="275"/>
      <c r="UNB16" s="275"/>
      <c r="UNC16" s="275"/>
      <c r="UND16" s="275"/>
      <c r="UNE16" s="275"/>
      <c r="UNF16" s="275"/>
      <c r="UNG16" s="275"/>
      <c r="UNH16" s="275"/>
      <c r="UNI16" s="275"/>
      <c r="UNJ16" s="275"/>
      <c r="UNK16" s="275"/>
      <c r="UNL16" s="275"/>
      <c r="UNM16" s="275"/>
      <c r="UNN16" s="275"/>
      <c r="UNO16" s="275"/>
      <c r="UNP16" s="275"/>
      <c r="UNQ16" s="275"/>
      <c r="UNR16" s="275"/>
      <c r="UNS16" s="275"/>
      <c r="UNT16" s="275"/>
      <c r="UNU16" s="275"/>
      <c r="UNV16" s="275"/>
      <c r="UNW16" s="275"/>
      <c r="UNX16" s="275"/>
      <c r="UNY16" s="275"/>
      <c r="UNZ16" s="275"/>
      <c r="UOA16" s="275"/>
      <c r="UOB16" s="275"/>
      <c r="UOC16" s="275"/>
      <c r="UOD16" s="275"/>
      <c r="UOE16" s="275"/>
      <c r="UOF16" s="275"/>
      <c r="UOG16" s="275"/>
      <c r="UOH16" s="275"/>
      <c r="UOI16" s="275"/>
      <c r="UOJ16" s="275"/>
      <c r="UOK16" s="275"/>
      <c r="UOL16" s="275"/>
      <c r="UOM16" s="275"/>
      <c r="UON16" s="275"/>
      <c r="UOO16" s="275"/>
      <c r="UOP16" s="275"/>
      <c r="UOQ16" s="275"/>
      <c r="UOR16" s="275"/>
      <c r="UOS16" s="275"/>
      <c r="UOT16" s="275"/>
      <c r="UOU16" s="275"/>
      <c r="UOV16" s="275"/>
      <c r="UOW16" s="275"/>
      <c r="UOX16" s="275"/>
      <c r="UOY16" s="275"/>
      <c r="UOZ16" s="275"/>
      <c r="UPA16" s="275"/>
      <c r="UPB16" s="275"/>
      <c r="UPC16" s="275"/>
      <c r="UPD16" s="275"/>
      <c r="UPE16" s="275"/>
      <c r="UPF16" s="275"/>
      <c r="UPG16" s="275"/>
      <c r="UPH16" s="275"/>
      <c r="UPI16" s="275"/>
      <c r="UPJ16" s="275"/>
      <c r="UPK16" s="275"/>
      <c r="UPL16" s="275"/>
      <c r="UPM16" s="275"/>
      <c r="UPN16" s="275"/>
      <c r="UPO16" s="275"/>
      <c r="UPP16" s="275"/>
      <c r="UPQ16" s="275"/>
      <c r="UPR16" s="275"/>
      <c r="UPS16" s="275"/>
      <c r="UPT16" s="275"/>
      <c r="UPU16" s="275"/>
      <c r="UPV16" s="275"/>
      <c r="UPW16" s="275"/>
      <c r="UPX16" s="275"/>
      <c r="UPY16" s="275"/>
      <c r="UPZ16" s="275"/>
      <c r="UQA16" s="275"/>
      <c r="UQB16" s="275"/>
      <c r="UQC16" s="275"/>
      <c r="UQD16" s="275"/>
      <c r="UQE16" s="275"/>
      <c r="UQF16" s="275"/>
      <c r="UQG16" s="275"/>
      <c r="UQH16" s="275"/>
      <c r="UQI16" s="275"/>
      <c r="UQJ16" s="275"/>
      <c r="UQK16" s="275"/>
      <c r="UQL16" s="275"/>
      <c r="UQM16" s="275"/>
      <c r="UQN16" s="275"/>
      <c r="UQO16" s="275"/>
      <c r="UQP16" s="275"/>
      <c r="UQQ16" s="275"/>
      <c r="UQR16" s="275"/>
      <c r="UQS16" s="275"/>
      <c r="UQT16" s="275"/>
      <c r="UQU16" s="275"/>
      <c r="UQV16" s="275"/>
      <c r="UQW16" s="275"/>
      <c r="UQX16" s="275"/>
      <c r="UQY16" s="275"/>
      <c r="UQZ16" s="275"/>
      <c r="URA16" s="275"/>
      <c r="URB16" s="275"/>
      <c r="URC16" s="275"/>
      <c r="URD16" s="275"/>
      <c r="URE16" s="275"/>
      <c r="URF16" s="275"/>
      <c r="URG16" s="275"/>
      <c r="URH16" s="275"/>
      <c r="URI16" s="275"/>
      <c r="URJ16" s="275"/>
      <c r="URK16" s="275"/>
      <c r="URL16" s="275"/>
      <c r="URM16" s="275"/>
      <c r="URN16" s="275"/>
      <c r="URO16" s="275"/>
      <c r="URP16" s="275"/>
      <c r="URQ16" s="275"/>
      <c r="URR16" s="275"/>
      <c r="URS16" s="275"/>
      <c r="URT16" s="275"/>
      <c r="URU16" s="275"/>
      <c r="URV16" s="275"/>
      <c r="URW16" s="275"/>
      <c r="URX16" s="275"/>
      <c r="URY16" s="275"/>
      <c r="URZ16" s="275"/>
      <c r="USA16" s="275"/>
      <c r="USB16" s="275"/>
      <c r="USC16" s="275"/>
      <c r="USD16" s="275"/>
      <c r="USE16" s="275"/>
      <c r="USF16" s="275"/>
      <c r="USG16" s="275"/>
      <c r="USH16" s="275"/>
      <c r="USI16" s="275"/>
      <c r="USJ16" s="275"/>
      <c r="USK16" s="275"/>
      <c r="USL16" s="275"/>
      <c r="USM16" s="275"/>
      <c r="USN16" s="275"/>
      <c r="USO16" s="275"/>
      <c r="USP16" s="275"/>
      <c r="USQ16" s="275"/>
      <c r="USR16" s="275"/>
      <c r="USS16" s="275"/>
      <c r="UST16" s="275"/>
      <c r="USU16" s="275"/>
      <c r="USV16" s="275"/>
      <c r="USW16" s="275"/>
      <c r="USX16" s="275"/>
      <c r="USY16" s="275"/>
      <c r="USZ16" s="275"/>
      <c r="UTA16" s="275"/>
      <c r="UTB16" s="275"/>
      <c r="UTC16" s="275"/>
      <c r="UTD16" s="275"/>
      <c r="UTE16" s="275"/>
      <c r="UTF16" s="275"/>
      <c r="UTG16" s="275"/>
      <c r="UTH16" s="275"/>
      <c r="UTI16" s="275"/>
      <c r="UTJ16" s="275"/>
      <c r="UTK16" s="275"/>
      <c r="UTL16" s="275"/>
      <c r="UTM16" s="275"/>
      <c r="UTN16" s="275"/>
      <c r="UTO16" s="275"/>
      <c r="UTP16" s="275"/>
      <c r="UTQ16" s="275"/>
      <c r="UTR16" s="275"/>
      <c r="UTS16" s="275"/>
      <c r="UTT16" s="275"/>
      <c r="UTU16" s="275"/>
      <c r="UTV16" s="275"/>
      <c r="UTW16" s="275"/>
      <c r="UTX16" s="275"/>
      <c r="UTY16" s="275"/>
      <c r="UTZ16" s="275"/>
      <c r="UUA16" s="275"/>
      <c r="UUB16" s="275"/>
      <c r="UUC16" s="275"/>
      <c r="UUD16" s="275"/>
      <c r="UUE16" s="275"/>
      <c r="UUF16" s="275"/>
      <c r="UUG16" s="275"/>
      <c r="UUH16" s="275"/>
      <c r="UUI16" s="275"/>
      <c r="UUJ16" s="275"/>
      <c r="UUK16" s="275"/>
      <c r="UUL16" s="275"/>
      <c r="UUM16" s="275"/>
      <c r="UUN16" s="275"/>
      <c r="UUO16" s="275"/>
      <c r="UUP16" s="275"/>
      <c r="UUQ16" s="275"/>
      <c r="UUR16" s="275"/>
      <c r="UUS16" s="275"/>
      <c r="UUT16" s="275"/>
      <c r="UUU16" s="275"/>
      <c r="UUV16" s="275"/>
      <c r="UUW16" s="275"/>
      <c r="UUX16" s="275"/>
      <c r="UUY16" s="275"/>
      <c r="UUZ16" s="275"/>
      <c r="UVA16" s="275"/>
      <c r="UVB16" s="275"/>
      <c r="UVC16" s="275"/>
      <c r="UVD16" s="275"/>
      <c r="UVE16" s="275"/>
      <c r="UVF16" s="275"/>
      <c r="UVG16" s="275"/>
      <c r="UVH16" s="275"/>
      <c r="UVI16" s="275"/>
      <c r="UVJ16" s="275"/>
      <c r="UVK16" s="275"/>
      <c r="UVL16" s="275"/>
      <c r="UVM16" s="275"/>
      <c r="UVN16" s="275"/>
      <c r="UVO16" s="275"/>
      <c r="UVP16" s="275"/>
      <c r="UVQ16" s="275"/>
      <c r="UVR16" s="275"/>
      <c r="UVS16" s="275"/>
      <c r="UVT16" s="275"/>
      <c r="UVU16" s="275"/>
      <c r="UVV16" s="275"/>
      <c r="UVW16" s="275"/>
      <c r="UVX16" s="275"/>
      <c r="UVY16" s="275"/>
      <c r="UVZ16" s="275"/>
      <c r="UWA16" s="275"/>
      <c r="UWB16" s="275"/>
      <c r="UWC16" s="275"/>
      <c r="UWD16" s="275"/>
      <c r="UWE16" s="275"/>
      <c r="UWF16" s="275"/>
      <c r="UWG16" s="275"/>
      <c r="UWH16" s="275"/>
      <c r="UWI16" s="275"/>
      <c r="UWJ16" s="275"/>
      <c r="UWK16" s="275"/>
      <c r="UWL16" s="275"/>
      <c r="UWM16" s="275"/>
      <c r="UWN16" s="275"/>
      <c r="UWO16" s="275"/>
      <c r="UWP16" s="275"/>
      <c r="UWQ16" s="275"/>
      <c r="UWR16" s="275"/>
      <c r="UWS16" s="275"/>
      <c r="UWT16" s="275"/>
      <c r="UWU16" s="275"/>
      <c r="UWV16" s="275"/>
      <c r="UWW16" s="275"/>
      <c r="UWX16" s="275"/>
      <c r="UWY16" s="275"/>
      <c r="UWZ16" s="275"/>
      <c r="UXA16" s="275"/>
      <c r="UXB16" s="275"/>
      <c r="UXC16" s="275"/>
      <c r="UXD16" s="275"/>
      <c r="UXE16" s="275"/>
      <c r="UXF16" s="275"/>
      <c r="UXG16" s="275"/>
      <c r="UXH16" s="275"/>
      <c r="UXI16" s="275"/>
      <c r="UXJ16" s="275"/>
      <c r="UXK16" s="275"/>
      <c r="UXL16" s="275"/>
      <c r="UXM16" s="275"/>
      <c r="UXN16" s="275"/>
      <c r="UXO16" s="275"/>
      <c r="UXP16" s="275"/>
      <c r="UXQ16" s="275"/>
      <c r="UXR16" s="275"/>
      <c r="UXS16" s="275"/>
      <c r="UXT16" s="275"/>
      <c r="UXU16" s="275"/>
      <c r="UXV16" s="275"/>
      <c r="UXW16" s="275"/>
      <c r="UXX16" s="275"/>
      <c r="UXY16" s="275"/>
      <c r="UXZ16" s="275"/>
      <c r="UYA16" s="275"/>
      <c r="UYB16" s="275"/>
      <c r="UYC16" s="275"/>
      <c r="UYD16" s="275"/>
      <c r="UYE16" s="275"/>
      <c r="UYF16" s="275"/>
      <c r="UYG16" s="275"/>
      <c r="UYH16" s="275"/>
      <c r="UYI16" s="275"/>
      <c r="UYJ16" s="275"/>
      <c r="UYK16" s="275"/>
      <c r="UYL16" s="275"/>
      <c r="UYM16" s="275"/>
      <c r="UYN16" s="275"/>
      <c r="UYO16" s="275"/>
      <c r="UYP16" s="275"/>
      <c r="UYQ16" s="275"/>
      <c r="UYR16" s="275"/>
      <c r="UYS16" s="275"/>
      <c r="UYT16" s="275"/>
      <c r="UYU16" s="275"/>
      <c r="UYV16" s="275"/>
      <c r="UYW16" s="275"/>
      <c r="UYX16" s="275"/>
      <c r="UYY16" s="275"/>
      <c r="UYZ16" s="275"/>
      <c r="UZA16" s="275"/>
      <c r="UZB16" s="275"/>
      <c r="UZC16" s="275"/>
      <c r="UZD16" s="275"/>
      <c r="UZE16" s="275"/>
      <c r="UZF16" s="275"/>
      <c r="UZG16" s="275"/>
      <c r="UZH16" s="275"/>
      <c r="UZI16" s="275"/>
      <c r="UZJ16" s="275"/>
      <c r="UZK16" s="275"/>
      <c r="UZL16" s="275"/>
      <c r="UZM16" s="275"/>
      <c r="UZN16" s="275"/>
      <c r="UZO16" s="275"/>
      <c r="UZP16" s="275"/>
      <c r="UZQ16" s="275"/>
      <c r="UZR16" s="275"/>
      <c r="UZS16" s="275"/>
      <c r="UZT16" s="275"/>
      <c r="UZU16" s="275"/>
      <c r="UZV16" s="275"/>
      <c r="UZW16" s="275"/>
      <c r="UZX16" s="275"/>
      <c r="UZY16" s="275"/>
      <c r="UZZ16" s="275"/>
      <c r="VAA16" s="275"/>
      <c r="VAB16" s="275"/>
      <c r="VAC16" s="275"/>
      <c r="VAD16" s="275"/>
      <c r="VAE16" s="275"/>
      <c r="VAF16" s="275"/>
      <c r="VAG16" s="275"/>
      <c r="VAH16" s="275"/>
      <c r="VAI16" s="275"/>
      <c r="VAJ16" s="275"/>
      <c r="VAK16" s="275"/>
      <c r="VAL16" s="275"/>
      <c r="VAM16" s="275"/>
      <c r="VAN16" s="275"/>
      <c r="VAO16" s="275"/>
      <c r="VAP16" s="275"/>
      <c r="VAQ16" s="275"/>
      <c r="VAR16" s="275"/>
      <c r="VAS16" s="275"/>
      <c r="VAT16" s="275"/>
      <c r="VAU16" s="275"/>
      <c r="VAV16" s="275"/>
      <c r="VAW16" s="275"/>
      <c r="VAX16" s="275"/>
      <c r="VAY16" s="275"/>
      <c r="VAZ16" s="275"/>
      <c r="VBA16" s="275"/>
      <c r="VBB16" s="275"/>
      <c r="VBC16" s="275"/>
      <c r="VBD16" s="275"/>
      <c r="VBE16" s="275"/>
      <c r="VBF16" s="275"/>
      <c r="VBG16" s="275"/>
      <c r="VBH16" s="275"/>
      <c r="VBI16" s="275"/>
      <c r="VBJ16" s="275"/>
      <c r="VBK16" s="275"/>
      <c r="VBL16" s="275"/>
      <c r="VBM16" s="275"/>
      <c r="VBN16" s="275"/>
      <c r="VBO16" s="275"/>
      <c r="VBP16" s="275"/>
      <c r="VBQ16" s="275"/>
      <c r="VBR16" s="275"/>
      <c r="VBS16" s="275"/>
      <c r="VBT16" s="275"/>
      <c r="VBU16" s="275"/>
      <c r="VBV16" s="275"/>
      <c r="VBW16" s="275"/>
      <c r="VBX16" s="275"/>
      <c r="VBY16" s="275"/>
      <c r="VBZ16" s="275"/>
      <c r="VCA16" s="275"/>
      <c r="VCB16" s="275"/>
      <c r="VCC16" s="275"/>
      <c r="VCD16" s="275"/>
      <c r="VCE16" s="275"/>
      <c r="VCF16" s="275"/>
      <c r="VCG16" s="275"/>
      <c r="VCH16" s="275"/>
      <c r="VCI16" s="275"/>
      <c r="VCJ16" s="275"/>
      <c r="VCK16" s="275"/>
      <c r="VCL16" s="275"/>
      <c r="VCM16" s="275"/>
      <c r="VCN16" s="275"/>
      <c r="VCO16" s="275"/>
      <c r="VCP16" s="275"/>
      <c r="VCQ16" s="275"/>
      <c r="VCR16" s="275"/>
      <c r="VCS16" s="275"/>
      <c r="VCT16" s="275"/>
      <c r="VCU16" s="275"/>
      <c r="VCV16" s="275"/>
      <c r="VCW16" s="275"/>
      <c r="VCX16" s="275"/>
      <c r="VCY16" s="275"/>
      <c r="VCZ16" s="275"/>
      <c r="VDA16" s="275"/>
      <c r="VDB16" s="275"/>
      <c r="VDC16" s="275"/>
      <c r="VDD16" s="275"/>
      <c r="VDE16" s="275"/>
      <c r="VDF16" s="275"/>
      <c r="VDG16" s="275"/>
      <c r="VDH16" s="275"/>
      <c r="VDI16" s="275"/>
      <c r="VDJ16" s="275"/>
      <c r="VDK16" s="275"/>
      <c r="VDL16" s="275"/>
      <c r="VDM16" s="275"/>
      <c r="VDN16" s="275"/>
      <c r="VDO16" s="275"/>
      <c r="VDP16" s="275"/>
      <c r="VDQ16" s="275"/>
      <c r="VDR16" s="275"/>
      <c r="VDS16" s="275"/>
      <c r="VDT16" s="275"/>
      <c r="VDU16" s="275"/>
      <c r="VDV16" s="275"/>
      <c r="VDW16" s="275"/>
      <c r="VDX16" s="275"/>
      <c r="VDY16" s="275"/>
      <c r="VDZ16" s="275"/>
      <c r="VEA16" s="275"/>
      <c r="VEB16" s="275"/>
      <c r="VEC16" s="275"/>
      <c r="VED16" s="275"/>
      <c r="VEE16" s="275"/>
      <c r="VEF16" s="275"/>
      <c r="VEG16" s="275"/>
      <c r="VEH16" s="275"/>
      <c r="VEI16" s="275"/>
      <c r="VEJ16" s="275"/>
      <c r="VEK16" s="275"/>
      <c r="VEL16" s="275"/>
      <c r="VEM16" s="275"/>
      <c r="VEN16" s="275"/>
      <c r="VEO16" s="275"/>
      <c r="VEP16" s="275"/>
      <c r="VEQ16" s="275"/>
      <c r="VER16" s="275"/>
      <c r="VES16" s="275"/>
      <c r="VET16" s="275"/>
      <c r="VEU16" s="275"/>
      <c r="VEV16" s="275"/>
      <c r="VEW16" s="275"/>
      <c r="VEX16" s="275"/>
      <c r="VEY16" s="275"/>
      <c r="VEZ16" s="275"/>
      <c r="VFA16" s="275"/>
      <c r="VFB16" s="275"/>
      <c r="VFC16" s="275"/>
      <c r="VFD16" s="275"/>
      <c r="VFE16" s="275"/>
      <c r="VFF16" s="275"/>
      <c r="VFG16" s="275"/>
      <c r="VFH16" s="275"/>
      <c r="VFI16" s="275"/>
      <c r="VFJ16" s="275"/>
      <c r="VFK16" s="275"/>
      <c r="VFL16" s="275"/>
      <c r="VFM16" s="275"/>
      <c r="VFN16" s="275"/>
      <c r="VFO16" s="275"/>
      <c r="VFP16" s="275"/>
      <c r="VFQ16" s="275"/>
      <c r="VFR16" s="275"/>
      <c r="VFS16" s="275"/>
      <c r="VFT16" s="275"/>
      <c r="VFU16" s="275"/>
      <c r="VFV16" s="275"/>
      <c r="VFW16" s="275"/>
      <c r="VFX16" s="275"/>
      <c r="VFY16" s="275"/>
      <c r="VFZ16" s="275"/>
      <c r="VGA16" s="275"/>
      <c r="VGB16" s="275"/>
      <c r="VGC16" s="275"/>
      <c r="VGD16" s="275"/>
      <c r="VGE16" s="275"/>
      <c r="VGF16" s="275"/>
      <c r="VGG16" s="275"/>
      <c r="VGH16" s="275"/>
      <c r="VGI16" s="275"/>
      <c r="VGJ16" s="275"/>
      <c r="VGK16" s="275"/>
      <c r="VGL16" s="275"/>
      <c r="VGM16" s="275"/>
      <c r="VGN16" s="275"/>
      <c r="VGO16" s="275"/>
      <c r="VGP16" s="275"/>
      <c r="VGQ16" s="275"/>
      <c r="VGR16" s="275"/>
      <c r="VGS16" s="275"/>
      <c r="VGT16" s="275"/>
      <c r="VGU16" s="275"/>
      <c r="VGV16" s="275"/>
      <c r="VGW16" s="275"/>
      <c r="VGX16" s="275"/>
      <c r="VGY16" s="275"/>
      <c r="VGZ16" s="275"/>
      <c r="VHA16" s="275"/>
      <c r="VHB16" s="275"/>
      <c r="VHC16" s="275"/>
      <c r="VHD16" s="275"/>
      <c r="VHE16" s="275"/>
      <c r="VHF16" s="275"/>
      <c r="VHG16" s="275"/>
      <c r="VHH16" s="275"/>
      <c r="VHI16" s="275"/>
      <c r="VHJ16" s="275"/>
      <c r="VHK16" s="275"/>
      <c r="VHL16" s="275"/>
      <c r="VHM16" s="275"/>
      <c r="VHN16" s="275"/>
      <c r="VHO16" s="275"/>
      <c r="VHP16" s="275"/>
      <c r="VHQ16" s="275"/>
      <c r="VHR16" s="275"/>
      <c r="VHS16" s="275"/>
      <c r="VHT16" s="275"/>
      <c r="VHU16" s="275"/>
      <c r="VHV16" s="275"/>
      <c r="VHW16" s="275"/>
      <c r="VHX16" s="275"/>
      <c r="VHY16" s="275"/>
      <c r="VHZ16" s="275"/>
      <c r="VIA16" s="275"/>
      <c r="VIB16" s="275"/>
      <c r="VIC16" s="275"/>
      <c r="VID16" s="275"/>
      <c r="VIE16" s="275"/>
      <c r="VIF16" s="275"/>
      <c r="VIG16" s="275"/>
      <c r="VIH16" s="275"/>
      <c r="VII16" s="275"/>
      <c r="VIJ16" s="275"/>
      <c r="VIK16" s="275"/>
      <c r="VIL16" s="275"/>
      <c r="VIM16" s="275"/>
      <c r="VIN16" s="275"/>
      <c r="VIO16" s="275"/>
      <c r="VIP16" s="275"/>
      <c r="VIQ16" s="275"/>
      <c r="VIR16" s="275"/>
      <c r="VIS16" s="275"/>
      <c r="VIT16" s="275"/>
      <c r="VIU16" s="275"/>
      <c r="VIV16" s="275"/>
      <c r="VIW16" s="275"/>
      <c r="VIX16" s="275"/>
      <c r="VIY16" s="275"/>
      <c r="VIZ16" s="275"/>
      <c r="VJA16" s="275"/>
      <c r="VJB16" s="275"/>
      <c r="VJC16" s="275"/>
      <c r="VJD16" s="275"/>
      <c r="VJE16" s="275"/>
      <c r="VJF16" s="275"/>
      <c r="VJG16" s="275"/>
      <c r="VJH16" s="275"/>
      <c r="VJI16" s="275"/>
      <c r="VJJ16" s="275"/>
      <c r="VJK16" s="275"/>
      <c r="VJL16" s="275"/>
      <c r="VJM16" s="275"/>
      <c r="VJN16" s="275"/>
      <c r="VJO16" s="275"/>
      <c r="VJP16" s="275"/>
      <c r="VJQ16" s="275"/>
      <c r="VJR16" s="275"/>
      <c r="VJS16" s="275"/>
      <c r="VJT16" s="275"/>
      <c r="VJU16" s="275"/>
      <c r="VJV16" s="275"/>
      <c r="VJW16" s="275"/>
      <c r="VJX16" s="275"/>
      <c r="VJY16" s="275"/>
      <c r="VJZ16" s="275"/>
      <c r="VKA16" s="275"/>
      <c r="VKB16" s="275"/>
      <c r="VKC16" s="275"/>
      <c r="VKD16" s="275"/>
      <c r="VKE16" s="275"/>
      <c r="VKF16" s="275"/>
      <c r="VKG16" s="275"/>
      <c r="VKH16" s="275"/>
      <c r="VKI16" s="275"/>
      <c r="VKJ16" s="275"/>
      <c r="VKK16" s="275"/>
      <c r="VKL16" s="275"/>
      <c r="VKM16" s="275"/>
      <c r="VKN16" s="275"/>
      <c r="VKO16" s="275"/>
      <c r="VKP16" s="275"/>
      <c r="VKQ16" s="275"/>
      <c r="VKR16" s="275"/>
      <c r="VKS16" s="275"/>
      <c r="VKT16" s="275"/>
      <c r="VKU16" s="275"/>
      <c r="VKV16" s="275"/>
      <c r="VKW16" s="275"/>
      <c r="VKX16" s="275"/>
      <c r="VKY16" s="275"/>
      <c r="VKZ16" s="275"/>
      <c r="VLA16" s="275"/>
      <c r="VLB16" s="275"/>
      <c r="VLC16" s="275"/>
      <c r="VLD16" s="275"/>
      <c r="VLE16" s="275"/>
      <c r="VLF16" s="275"/>
      <c r="VLG16" s="275"/>
      <c r="VLH16" s="275"/>
      <c r="VLI16" s="275"/>
      <c r="VLJ16" s="275"/>
      <c r="VLK16" s="275"/>
      <c r="VLL16" s="275"/>
      <c r="VLM16" s="275"/>
      <c r="VLN16" s="275"/>
      <c r="VLO16" s="275"/>
      <c r="VLP16" s="275"/>
      <c r="VLQ16" s="275"/>
      <c r="VLR16" s="275"/>
      <c r="VLS16" s="275"/>
      <c r="VLT16" s="275"/>
      <c r="VLU16" s="275"/>
      <c r="VLV16" s="275"/>
      <c r="VLW16" s="275"/>
      <c r="VLX16" s="275"/>
      <c r="VLY16" s="275"/>
      <c r="VLZ16" s="275"/>
      <c r="VMA16" s="275"/>
      <c r="VMB16" s="275"/>
      <c r="VMC16" s="275"/>
      <c r="VMD16" s="275"/>
      <c r="VME16" s="275"/>
      <c r="VMF16" s="275"/>
      <c r="VMG16" s="275"/>
      <c r="VMH16" s="275"/>
      <c r="VMI16" s="275"/>
      <c r="VMJ16" s="275"/>
      <c r="VMK16" s="275"/>
      <c r="VML16" s="275"/>
      <c r="VMM16" s="275"/>
      <c r="VMN16" s="275"/>
      <c r="VMO16" s="275"/>
      <c r="VMP16" s="275"/>
      <c r="VMQ16" s="275"/>
      <c r="VMR16" s="275"/>
      <c r="VMS16" s="275"/>
      <c r="VMT16" s="275"/>
      <c r="VMU16" s="275"/>
      <c r="VMV16" s="275"/>
      <c r="VMW16" s="275"/>
      <c r="VMX16" s="275"/>
      <c r="VMY16" s="275"/>
      <c r="VMZ16" s="275"/>
      <c r="VNA16" s="275"/>
      <c r="VNB16" s="275"/>
      <c r="VNC16" s="275"/>
      <c r="VND16" s="275"/>
      <c r="VNE16" s="275"/>
      <c r="VNF16" s="275"/>
      <c r="VNG16" s="275"/>
      <c r="VNH16" s="275"/>
      <c r="VNI16" s="275"/>
      <c r="VNJ16" s="275"/>
      <c r="VNK16" s="275"/>
      <c r="VNL16" s="275"/>
      <c r="VNM16" s="275"/>
      <c r="VNN16" s="275"/>
      <c r="VNO16" s="275"/>
      <c r="VNP16" s="275"/>
      <c r="VNQ16" s="275"/>
      <c r="VNR16" s="275"/>
      <c r="VNS16" s="275"/>
      <c r="VNT16" s="275"/>
      <c r="VNU16" s="275"/>
      <c r="VNV16" s="275"/>
      <c r="VNW16" s="275"/>
      <c r="VNX16" s="275"/>
      <c r="VNY16" s="275"/>
      <c r="VNZ16" s="275"/>
      <c r="VOA16" s="275"/>
      <c r="VOB16" s="275"/>
      <c r="VOC16" s="275"/>
      <c r="VOD16" s="275"/>
      <c r="VOE16" s="275"/>
      <c r="VOF16" s="275"/>
      <c r="VOG16" s="275"/>
      <c r="VOH16" s="275"/>
      <c r="VOI16" s="275"/>
      <c r="VOJ16" s="275"/>
      <c r="VOK16" s="275"/>
      <c r="VOL16" s="275"/>
      <c r="VOM16" s="275"/>
      <c r="VON16" s="275"/>
      <c r="VOO16" s="275"/>
      <c r="VOP16" s="275"/>
      <c r="VOQ16" s="275"/>
      <c r="VOR16" s="275"/>
      <c r="VOS16" s="275"/>
      <c r="VOT16" s="275"/>
      <c r="VOU16" s="275"/>
      <c r="VOV16" s="275"/>
      <c r="VOW16" s="275"/>
      <c r="VOX16" s="275"/>
      <c r="VOY16" s="275"/>
      <c r="VOZ16" s="275"/>
      <c r="VPA16" s="275"/>
      <c r="VPB16" s="275"/>
      <c r="VPC16" s="275"/>
      <c r="VPD16" s="275"/>
      <c r="VPE16" s="275"/>
      <c r="VPF16" s="275"/>
      <c r="VPG16" s="275"/>
      <c r="VPH16" s="275"/>
      <c r="VPI16" s="275"/>
      <c r="VPJ16" s="275"/>
      <c r="VPK16" s="275"/>
      <c r="VPL16" s="275"/>
      <c r="VPM16" s="275"/>
      <c r="VPN16" s="275"/>
      <c r="VPO16" s="275"/>
      <c r="VPP16" s="275"/>
      <c r="VPQ16" s="275"/>
      <c r="VPR16" s="275"/>
      <c r="VPS16" s="275"/>
      <c r="VPT16" s="275"/>
      <c r="VPU16" s="275"/>
      <c r="VPV16" s="275"/>
      <c r="VPW16" s="275"/>
      <c r="VPX16" s="275"/>
      <c r="VPY16" s="275"/>
      <c r="VPZ16" s="275"/>
      <c r="VQA16" s="275"/>
      <c r="VQB16" s="275"/>
      <c r="VQC16" s="275"/>
      <c r="VQD16" s="275"/>
      <c r="VQE16" s="275"/>
      <c r="VQF16" s="275"/>
      <c r="VQG16" s="275"/>
      <c r="VQH16" s="275"/>
      <c r="VQI16" s="275"/>
      <c r="VQJ16" s="275"/>
      <c r="VQK16" s="275"/>
      <c r="VQL16" s="275"/>
      <c r="VQM16" s="275"/>
      <c r="VQN16" s="275"/>
      <c r="VQO16" s="275"/>
      <c r="VQP16" s="275"/>
      <c r="VQQ16" s="275"/>
      <c r="VQR16" s="275"/>
      <c r="VQS16" s="275"/>
      <c r="VQT16" s="275"/>
      <c r="VQU16" s="275"/>
      <c r="VQV16" s="275"/>
      <c r="VQW16" s="275"/>
      <c r="VQX16" s="275"/>
      <c r="VQY16" s="275"/>
      <c r="VQZ16" s="275"/>
      <c r="VRA16" s="275"/>
      <c r="VRB16" s="275"/>
      <c r="VRC16" s="275"/>
      <c r="VRD16" s="275"/>
      <c r="VRE16" s="275"/>
      <c r="VRF16" s="275"/>
      <c r="VRG16" s="275"/>
      <c r="VRH16" s="275"/>
      <c r="VRI16" s="275"/>
      <c r="VRJ16" s="275"/>
      <c r="VRK16" s="275"/>
      <c r="VRL16" s="275"/>
      <c r="VRM16" s="275"/>
      <c r="VRN16" s="275"/>
      <c r="VRO16" s="275"/>
      <c r="VRP16" s="275"/>
      <c r="VRQ16" s="275"/>
      <c r="VRR16" s="275"/>
      <c r="VRS16" s="275"/>
      <c r="VRT16" s="275"/>
      <c r="VRU16" s="275"/>
      <c r="VRV16" s="275"/>
      <c r="VRW16" s="275"/>
      <c r="VRX16" s="275"/>
      <c r="VRY16" s="275"/>
      <c r="VRZ16" s="275"/>
      <c r="VSA16" s="275"/>
      <c r="VSB16" s="275"/>
      <c r="VSC16" s="275"/>
      <c r="VSD16" s="275"/>
      <c r="VSE16" s="275"/>
      <c r="VSF16" s="275"/>
      <c r="VSG16" s="275"/>
      <c r="VSH16" s="275"/>
      <c r="VSI16" s="275"/>
      <c r="VSJ16" s="275"/>
      <c r="VSK16" s="275"/>
      <c r="VSL16" s="275"/>
      <c r="VSM16" s="275"/>
      <c r="VSN16" s="275"/>
      <c r="VSO16" s="275"/>
      <c r="VSP16" s="275"/>
      <c r="VSQ16" s="275"/>
      <c r="VSR16" s="275"/>
      <c r="VSS16" s="275"/>
      <c r="VST16" s="275"/>
      <c r="VSU16" s="275"/>
      <c r="VSV16" s="275"/>
      <c r="VSW16" s="275"/>
      <c r="VSX16" s="275"/>
      <c r="VSY16" s="275"/>
      <c r="VSZ16" s="275"/>
      <c r="VTA16" s="275"/>
      <c r="VTB16" s="275"/>
      <c r="VTC16" s="275"/>
      <c r="VTD16" s="275"/>
      <c r="VTE16" s="275"/>
      <c r="VTF16" s="275"/>
      <c r="VTG16" s="275"/>
      <c r="VTH16" s="275"/>
      <c r="VTI16" s="275"/>
      <c r="VTJ16" s="275"/>
      <c r="VTK16" s="275"/>
      <c r="VTL16" s="275"/>
      <c r="VTM16" s="275"/>
      <c r="VTN16" s="275"/>
      <c r="VTO16" s="275"/>
      <c r="VTP16" s="275"/>
      <c r="VTQ16" s="275"/>
      <c r="VTR16" s="275"/>
      <c r="VTS16" s="275"/>
      <c r="VTT16" s="275"/>
      <c r="VTU16" s="275"/>
      <c r="VTV16" s="275"/>
      <c r="VTW16" s="275"/>
      <c r="VTX16" s="275"/>
      <c r="VTY16" s="275"/>
      <c r="VTZ16" s="275"/>
      <c r="VUA16" s="275"/>
      <c r="VUB16" s="275"/>
      <c r="VUC16" s="275"/>
      <c r="VUD16" s="275"/>
      <c r="VUE16" s="275"/>
      <c r="VUF16" s="275"/>
      <c r="VUG16" s="275"/>
      <c r="VUH16" s="275"/>
      <c r="VUI16" s="275"/>
      <c r="VUJ16" s="275"/>
      <c r="VUK16" s="275"/>
      <c r="VUL16" s="275"/>
      <c r="VUM16" s="275"/>
      <c r="VUN16" s="275"/>
      <c r="VUO16" s="275"/>
      <c r="VUP16" s="275"/>
      <c r="VUQ16" s="275"/>
      <c r="VUR16" s="275"/>
      <c r="VUS16" s="275"/>
      <c r="VUT16" s="275"/>
      <c r="VUU16" s="275"/>
      <c r="VUV16" s="275"/>
      <c r="VUW16" s="275"/>
      <c r="VUX16" s="275"/>
      <c r="VUY16" s="275"/>
      <c r="VUZ16" s="275"/>
      <c r="VVA16" s="275"/>
      <c r="VVB16" s="275"/>
      <c r="VVC16" s="275"/>
      <c r="VVD16" s="275"/>
      <c r="VVE16" s="275"/>
      <c r="VVF16" s="275"/>
      <c r="VVG16" s="275"/>
      <c r="VVH16" s="275"/>
      <c r="VVI16" s="275"/>
      <c r="VVJ16" s="275"/>
      <c r="VVK16" s="275"/>
      <c r="VVL16" s="275"/>
      <c r="VVM16" s="275"/>
      <c r="VVN16" s="275"/>
      <c r="VVO16" s="275"/>
      <c r="VVP16" s="275"/>
      <c r="VVQ16" s="275"/>
      <c r="VVR16" s="275"/>
      <c r="VVS16" s="275"/>
      <c r="VVT16" s="275"/>
      <c r="VVU16" s="275"/>
      <c r="VVV16" s="275"/>
      <c r="VVW16" s="275"/>
      <c r="VVX16" s="275"/>
      <c r="VVY16" s="275"/>
      <c r="VVZ16" s="275"/>
      <c r="VWA16" s="275"/>
      <c r="VWB16" s="275"/>
      <c r="VWC16" s="275"/>
      <c r="VWD16" s="275"/>
      <c r="VWE16" s="275"/>
      <c r="VWF16" s="275"/>
      <c r="VWG16" s="275"/>
      <c r="VWH16" s="275"/>
      <c r="VWI16" s="275"/>
      <c r="VWJ16" s="275"/>
      <c r="VWK16" s="275"/>
      <c r="VWL16" s="275"/>
      <c r="VWM16" s="275"/>
      <c r="VWN16" s="275"/>
      <c r="VWO16" s="275"/>
      <c r="VWP16" s="275"/>
      <c r="VWQ16" s="275"/>
      <c r="VWR16" s="275"/>
      <c r="VWS16" s="275"/>
      <c r="VWT16" s="275"/>
      <c r="VWU16" s="275"/>
      <c r="VWV16" s="275"/>
      <c r="VWW16" s="275"/>
      <c r="VWX16" s="275"/>
      <c r="VWY16" s="275"/>
      <c r="VWZ16" s="275"/>
      <c r="VXA16" s="275"/>
      <c r="VXB16" s="275"/>
      <c r="VXC16" s="275"/>
      <c r="VXD16" s="275"/>
      <c r="VXE16" s="275"/>
      <c r="VXF16" s="275"/>
      <c r="VXG16" s="275"/>
      <c r="VXH16" s="275"/>
      <c r="VXI16" s="275"/>
      <c r="VXJ16" s="275"/>
      <c r="VXK16" s="275"/>
      <c r="VXL16" s="275"/>
      <c r="VXM16" s="275"/>
      <c r="VXN16" s="275"/>
      <c r="VXO16" s="275"/>
      <c r="VXP16" s="275"/>
      <c r="VXQ16" s="275"/>
      <c r="VXR16" s="275"/>
      <c r="VXS16" s="275"/>
      <c r="VXT16" s="275"/>
      <c r="VXU16" s="275"/>
      <c r="VXV16" s="275"/>
      <c r="VXW16" s="275"/>
      <c r="VXX16" s="275"/>
      <c r="VXY16" s="275"/>
      <c r="VXZ16" s="275"/>
      <c r="VYA16" s="275"/>
      <c r="VYB16" s="275"/>
      <c r="VYC16" s="275"/>
      <c r="VYD16" s="275"/>
      <c r="VYE16" s="275"/>
      <c r="VYF16" s="275"/>
      <c r="VYG16" s="275"/>
      <c r="VYH16" s="275"/>
      <c r="VYI16" s="275"/>
      <c r="VYJ16" s="275"/>
      <c r="VYK16" s="275"/>
      <c r="VYL16" s="275"/>
      <c r="VYM16" s="275"/>
      <c r="VYN16" s="275"/>
      <c r="VYO16" s="275"/>
      <c r="VYP16" s="275"/>
      <c r="VYQ16" s="275"/>
      <c r="VYR16" s="275"/>
      <c r="VYS16" s="275"/>
      <c r="VYT16" s="275"/>
      <c r="VYU16" s="275"/>
      <c r="VYV16" s="275"/>
      <c r="VYW16" s="275"/>
      <c r="VYX16" s="275"/>
      <c r="VYY16" s="275"/>
      <c r="VYZ16" s="275"/>
      <c r="VZA16" s="275"/>
      <c r="VZB16" s="275"/>
      <c r="VZC16" s="275"/>
      <c r="VZD16" s="275"/>
      <c r="VZE16" s="275"/>
      <c r="VZF16" s="275"/>
      <c r="VZG16" s="275"/>
      <c r="VZH16" s="275"/>
      <c r="VZI16" s="275"/>
      <c r="VZJ16" s="275"/>
      <c r="VZK16" s="275"/>
      <c r="VZL16" s="275"/>
      <c r="VZM16" s="275"/>
      <c r="VZN16" s="275"/>
      <c r="VZO16" s="275"/>
      <c r="VZP16" s="275"/>
      <c r="VZQ16" s="275"/>
      <c r="VZR16" s="275"/>
      <c r="VZS16" s="275"/>
      <c r="VZT16" s="275"/>
      <c r="VZU16" s="275"/>
      <c r="VZV16" s="275"/>
      <c r="VZW16" s="275"/>
      <c r="VZX16" s="275"/>
      <c r="VZY16" s="275"/>
      <c r="VZZ16" s="275"/>
      <c r="WAA16" s="275"/>
      <c r="WAB16" s="275"/>
      <c r="WAC16" s="275"/>
      <c r="WAD16" s="275"/>
      <c r="WAE16" s="275"/>
      <c r="WAF16" s="275"/>
      <c r="WAG16" s="275"/>
      <c r="WAH16" s="275"/>
      <c r="WAI16" s="275"/>
      <c r="WAJ16" s="275"/>
      <c r="WAK16" s="275"/>
      <c r="WAL16" s="275"/>
      <c r="WAM16" s="275"/>
      <c r="WAN16" s="275"/>
      <c r="WAO16" s="275"/>
      <c r="WAP16" s="275"/>
      <c r="WAQ16" s="275"/>
      <c r="WAR16" s="275"/>
      <c r="WAS16" s="275"/>
      <c r="WAT16" s="275"/>
      <c r="WAU16" s="275"/>
      <c r="WAV16" s="275"/>
      <c r="WAW16" s="275"/>
      <c r="WAX16" s="275"/>
      <c r="WAY16" s="275"/>
      <c r="WAZ16" s="275"/>
      <c r="WBA16" s="275"/>
      <c r="WBB16" s="275"/>
      <c r="WBC16" s="275"/>
      <c r="WBD16" s="275"/>
      <c r="WBE16" s="275"/>
      <c r="WBF16" s="275"/>
      <c r="WBG16" s="275"/>
      <c r="WBH16" s="275"/>
      <c r="WBI16" s="275"/>
      <c r="WBJ16" s="275"/>
      <c r="WBK16" s="275"/>
      <c r="WBL16" s="275"/>
      <c r="WBM16" s="275"/>
      <c r="WBN16" s="275"/>
      <c r="WBO16" s="275"/>
      <c r="WBP16" s="275"/>
      <c r="WBQ16" s="275"/>
      <c r="WBR16" s="275"/>
      <c r="WBS16" s="275"/>
      <c r="WBT16" s="275"/>
      <c r="WBU16" s="275"/>
      <c r="WBV16" s="275"/>
      <c r="WBW16" s="275"/>
      <c r="WBX16" s="275"/>
      <c r="WBY16" s="275"/>
      <c r="WBZ16" s="275"/>
      <c r="WCA16" s="275"/>
      <c r="WCB16" s="275"/>
      <c r="WCC16" s="275"/>
      <c r="WCD16" s="275"/>
      <c r="WCE16" s="275"/>
      <c r="WCF16" s="275"/>
      <c r="WCG16" s="275"/>
      <c r="WCH16" s="275"/>
      <c r="WCI16" s="275"/>
      <c r="WCJ16" s="275"/>
      <c r="WCK16" s="275"/>
      <c r="WCL16" s="275"/>
      <c r="WCM16" s="275"/>
      <c r="WCN16" s="275"/>
      <c r="WCO16" s="275"/>
      <c r="WCP16" s="275"/>
      <c r="WCQ16" s="275"/>
      <c r="WCR16" s="275"/>
      <c r="WCS16" s="275"/>
      <c r="WCT16" s="275"/>
      <c r="WCU16" s="275"/>
      <c r="WCV16" s="275"/>
      <c r="WCW16" s="275"/>
      <c r="WCX16" s="275"/>
      <c r="WCY16" s="275"/>
      <c r="WCZ16" s="275"/>
      <c r="WDA16" s="275"/>
      <c r="WDB16" s="275"/>
      <c r="WDC16" s="275"/>
      <c r="WDD16" s="275"/>
      <c r="WDE16" s="275"/>
      <c r="WDF16" s="275"/>
      <c r="WDG16" s="275"/>
      <c r="WDH16" s="275"/>
      <c r="WDI16" s="275"/>
      <c r="WDJ16" s="275"/>
      <c r="WDK16" s="275"/>
      <c r="WDL16" s="275"/>
      <c r="WDM16" s="275"/>
      <c r="WDN16" s="275"/>
      <c r="WDO16" s="275"/>
      <c r="WDP16" s="275"/>
      <c r="WDQ16" s="275"/>
      <c r="WDR16" s="275"/>
      <c r="WDS16" s="275"/>
      <c r="WDT16" s="275"/>
      <c r="WDU16" s="275"/>
      <c r="WDV16" s="275"/>
      <c r="WDW16" s="275"/>
      <c r="WDX16" s="275"/>
      <c r="WDY16" s="275"/>
      <c r="WDZ16" s="275"/>
      <c r="WEA16" s="275"/>
      <c r="WEB16" s="275"/>
      <c r="WEC16" s="275"/>
      <c r="WED16" s="275"/>
      <c r="WEE16" s="275"/>
      <c r="WEF16" s="275"/>
      <c r="WEG16" s="275"/>
      <c r="WEH16" s="275"/>
      <c r="WEI16" s="275"/>
      <c r="WEJ16" s="275"/>
      <c r="WEK16" s="275"/>
      <c r="WEL16" s="275"/>
      <c r="WEM16" s="275"/>
      <c r="WEN16" s="275"/>
      <c r="WEO16" s="275"/>
      <c r="WEP16" s="275"/>
      <c r="WEQ16" s="275"/>
      <c r="WER16" s="275"/>
      <c r="WES16" s="275"/>
      <c r="WET16" s="275"/>
      <c r="WEU16" s="275"/>
      <c r="WEV16" s="275"/>
      <c r="WEW16" s="275"/>
      <c r="WEX16" s="275"/>
      <c r="WEY16" s="275"/>
      <c r="WEZ16" s="275"/>
      <c r="WFA16" s="275"/>
      <c r="WFB16" s="275"/>
      <c r="WFC16" s="275"/>
      <c r="WFD16" s="275"/>
      <c r="WFE16" s="275"/>
      <c r="WFF16" s="275"/>
      <c r="WFG16" s="275"/>
      <c r="WFH16" s="275"/>
      <c r="WFI16" s="275"/>
      <c r="WFJ16" s="275"/>
      <c r="WFK16" s="275"/>
      <c r="WFL16" s="275"/>
      <c r="WFM16" s="275"/>
      <c r="WFN16" s="275"/>
      <c r="WFO16" s="275"/>
      <c r="WFP16" s="275"/>
      <c r="WFQ16" s="275"/>
      <c r="WFR16" s="275"/>
      <c r="WFS16" s="275"/>
      <c r="WFT16" s="275"/>
      <c r="WFU16" s="275"/>
      <c r="WFV16" s="275"/>
      <c r="WFW16" s="275"/>
      <c r="WFX16" s="275"/>
      <c r="WFY16" s="275"/>
      <c r="WFZ16" s="275"/>
      <c r="WGA16" s="275"/>
      <c r="WGB16" s="275"/>
      <c r="WGC16" s="275"/>
      <c r="WGD16" s="275"/>
      <c r="WGE16" s="275"/>
      <c r="WGF16" s="275"/>
      <c r="WGG16" s="275"/>
      <c r="WGH16" s="275"/>
      <c r="WGI16" s="275"/>
      <c r="WGJ16" s="275"/>
      <c r="WGK16" s="275"/>
      <c r="WGL16" s="275"/>
      <c r="WGM16" s="275"/>
      <c r="WGN16" s="275"/>
      <c r="WGO16" s="275"/>
      <c r="WGP16" s="275"/>
      <c r="WGQ16" s="275"/>
      <c r="WGR16" s="275"/>
      <c r="WGS16" s="275"/>
      <c r="WGT16" s="275"/>
      <c r="WGU16" s="275"/>
      <c r="WGV16" s="275"/>
      <c r="WGW16" s="275"/>
      <c r="WGX16" s="275"/>
      <c r="WGY16" s="275"/>
      <c r="WGZ16" s="275"/>
      <c r="WHA16" s="275"/>
      <c r="WHB16" s="275"/>
      <c r="WHC16" s="275"/>
      <c r="WHD16" s="275"/>
      <c r="WHE16" s="275"/>
      <c r="WHF16" s="275"/>
      <c r="WHG16" s="275"/>
      <c r="WHH16" s="275"/>
      <c r="WHI16" s="275"/>
      <c r="WHJ16" s="275"/>
      <c r="WHK16" s="275"/>
      <c r="WHL16" s="275"/>
      <c r="WHM16" s="275"/>
      <c r="WHN16" s="275"/>
      <c r="WHO16" s="275"/>
      <c r="WHP16" s="275"/>
      <c r="WHQ16" s="275"/>
      <c r="WHR16" s="275"/>
      <c r="WHS16" s="275"/>
      <c r="WHT16" s="275"/>
      <c r="WHU16" s="275"/>
      <c r="WHV16" s="275"/>
      <c r="WHW16" s="275"/>
      <c r="WHX16" s="275"/>
      <c r="WHY16" s="275"/>
      <c r="WHZ16" s="275"/>
      <c r="WIA16" s="275"/>
      <c r="WIB16" s="275"/>
      <c r="WIC16" s="275"/>
      <c r="WID16" s="275"/>
      <c r="WIE16" s="275"/>
      <c r="WIF16" s="275"/>
      <c r="WIG16" s="275"/>
      <c r="WIH16" s="275"/>
      <c r="WII16" s="275"/>
      <c r="WIJ16" s="275"/>
      <c r="WIK16" s="275"/>
      <c r="WIL16" s="275"/>
      <c r="WIM16" s="275"/>
      <c r="WIN16" s="275"/>
      <c r="WIO16" s="275"/>
      <c r="WIP16" s="275"/>
      <c r="WIQ16" s="275"/>
      <c r="WIR16" s="275"/>
      <c r="WIS16" s="275"/>
      <c r="WIT16" s="275"/>
      <c r="WIU16" s="275"/>
      <c r="WIV16" s="275"/>
      <c r="WIW16" s="275"/>
      <c r="WIX16" s="275"/>
      <c r="WIY16" s="275"/>
      <c r="WIZ16" s="275"/>
      <c r="WJA16" s="275"/>
      <c r="WJB16" s="275"/>
      <c r="WJC16" s="275"/>
      <c r="WJD16" s="275"/>
      <c r="WJE16" s="275"/>
      <c r="WJF16" s="275"/>
      <c r="WJG16" s="275"/>
      <c r="WJH16" s="275"/>
      <c r="WJI16" s="275"/>
      <c r="WJJ16" s="275"/>
      <c r="WJK16" s="275"/>
      <c r="WJL16" s="275"/>
      <c r="WJM16" s="275"/>
      <c r="WJN16" s="275"/>
      <c r="WJO16" s="275"/>
      <c r="WJP16" s="275"/>
      <c r="WJQ16" s="275"/>
      <c r="WJR16" s="275"/>
      <c r="WJS16" s="275"/>
      <c r="WJT16" s="275"/>
      <c r="WJU16" s="275"/>
      <c r="WJV16" s="275"/>
      <c r="WJW16" s="275"/>
      <c r="WJX16" s="275"/>
      <c r="WJY16" s="275"/>
      <c r="WJZ16" s="275"/>
      <c r="WKA16" s="275"/>
      <c r="WKB16" s="275"/>
      <c r="WKC16" s="275"/>
      <c r="WKD16" s="275"/>
      <c r="WKE16" s="275"/>
      <c r="WKF16" s="275"/>
      <c r="WKG16" s="275"/>
      <c r="WKH16" s="275"/>
      <c r="WKI16" s="275"/>
      <c r="WKJ16" s="275"/>
      <c r="WKK16" s="275"/>
      <c r="WKL16" s="275"/>
      <c r="WKM16" s="275"/>
      <c r="WKN16" s="275"/>
      <c r="WKO16" s="275"/>
      <c r="WKP16" s="275"/>
      <c r="WKQ16" s="275"/>
      <c r="WKR16" s="275"/>
      <c r="WKS16" s="275"/>
      <c r="WKT16" s="275"/>
      <c r="WKU16" s="275"/>
      <c r="WKV16" s="275"/>
      <c r="WKW16" s="275"/>
      <c r="WKX16" s="275"/>
      <c r="WKY16" s="275"/>
      <c r="WKZ16" s="275"/>
      <c r="WLA16" s="275"/>
      <c r="WLB16" s="275"/>
      <c r="WLC16" s="275"/>
      <c r="WLD16" s="275"/>
      <c r="WLE16" s="275"/>
      <c r="WLF16" s="275"/>
      <c r="WLG16" s="275"/>
      <c r="WLH16" s="275"/>
      <c r="WLI16" s="275"/>
      <c r="WLJ16" s="275"/>
      <c r="WLK16" s="275"/>
      <c r="WLL16" s="275"/>
      <c r="WLM16" s="275"/>
      <c r="WLN16" s="275"/>
      <c r="WLO16" s="275"/>
      <c r="WLP16" s="275"/>
      <c r="WLQ16" s="275"/>
      <c r="WLR16" s="275"/>
      <c r="WLS16" s="275"/>
      <c r="WLT16" s="275"/>
      <c r="WLU16" s="275"/>
      <c r="WLV16" s="275"/>
      <c r="WLW16" s="275"/>
      <c r="WLX16" s="275"/>
      <c r="WLY16" s="275"/>
      <c r="WLZ16" s="275"/>
      <c r="WMA16" s="275"/>
      <c r="WMB16" s="275"/>
      <c r="WMC16" s="275"/>
      <c r="WMD16" s="275"/>
      <c r="WME16" s="275"/>
      <c r="WMF16" s="275"/>
      <c r="WMG16" s="275"/>
      <c r="WMH16" s="275"/>
      <c r="WMI16" s="275"/>
      <c r="WMJ16" s="275"/>
      <c r="WMK16" s="275"/>
      <c r="WML16" s="275"/>
      <c r="WMM16" s="275"/>
      <c r="WMN16" s="275"/>
      <c r="WMO16" s="275"/>
      <c r="WMP16" s="275"/>
      <c r="WMQ16" s="275"/>
      <c r="WMR16" s="275"/>
      <c r="WMS16" s="275"/>
      <c r="WMT16" s="275"/>
      <c r="WMU16" s="275"/>
      <c r="WMV16" s="275"/>
      <c r="WMW16" s="275"/>
      <c r="WMX16" s="275"/>
      <c r="WMY16" s="275"/>
      <c r="WMZ16" s="275"/>
      <c r="WNA16" s="275"/>
      <c r="WNB16" s="275"/>
      <c r="WNC16" s="275"/>
      <c r="WND16" s="275"/>
      <c r="WNE16" s="275"/>
      <c r="WNF16" s="275"/>
      <c r="WNG16" s="275"/>
      <c r="WNH16" s="275"/>
      <c r="WNI16" s="275"/>
      <c r="WNJ16" s="275"/>
      <c r="WNK16" s="275"/>
      <c r="WNL16" s="275"/>
      <c r="WNM16" s="275"/>
      <c r="WNN16" s="275"/>
      <c r="WNO16" s="275"/>
      <c r="WNP16" s="275"/>
      <c r="WNQ16" s="275"/>
      <c r="WNR16" s="275"/>
      <c r="WNS16" s="275"/>
      <c r="WNT16" s="275"/>
      <c r="WNU16" s="275"/>
      <c r="WNV16" s="275"/>
      <c r="WNW16" s="275"/>
      <c r="WNX16" s="275"/>
      <c r="WNY16" s="275"/>
      <c r="WNZ16" s="275"/>
      <c r="WOA16" s="275"/>
      <c r="WOB16" s="275"/>
      <c r="WOC16" s="275"/>
      <c r="WOD16" s="275"/>
      <c r="WOE16" s="275"/>
      <c r="WOF16" s="275"/>
      <c r="WOG16" s="275"/>
      <c r="WOH16" s="275"/>
      <c r="WOI16" s="275"/>
      <c r="WOJ16" s="275"/>
      <c r="WOK16" s="275"/>
      <c r="WOL16" s="275"/>
      <c r="WOM16" s="275"/>
      <c r="WON16" s="275"/>
      <c r="WOO16" s="275"/>
      <c r="WOP16" s="275"/>
      <c r="WOQ16" s="275"/>
      <c r="WOR16" s="275"/>
      <c r="WOS16" s="275"/>
      <c r="WOT16" s="275"/>
      <c r="WOU16" s="275"/>
      <c r="WOV16" s="275"/>
      <c r="WOW16" s="275"/>
      <c r="WOX16" s="275"/>
      <c r="WOY16" s="275"/>
      <c r="WOZ16" s="275"/>
      <c r="WPA16" s="275"/>
      <c r="WPB16" s="275"/>
      <c r="WPC16" s="275"/>
      <c r="WPD16" s="275"/>
      <c r="WPE16" s="275"/>
      <c r="WPF16" s="275"/>
      <c r="WPG16" s="275"/>
      <c r="WPH16" s="275"/>
      <c r="WPI16" s="275"/>
      <c r="WPJ16" s="275"/>
      <c r="WPK16" s="275"/>
      <c r="WPL16" s="275"/>
      <c r="WPM16" s="275"/>
      <c r="WPN16" s="275"/>
      <c r="WPO16" s="275"/>
      <c r="WPP16" s="275"/>
      <c r="WPQ16" s="275"/>
      <c r="WPR16" s="275"/>
      <c r="WPS16" s="275"/>
      <c r="WPT16" s="275"/>
      <c r="WPU16" s="275"/>
      <c r="WPV16" s="275"/>
      <c r="WPW16" s="275"/>
      <c r="WPX16" s="275"/>
      <c r="WPY16" s="275"/>
      <c r="WPZ16" s="275"/>
      <c r="WQA16" s="275"/>
      <c r="WQB16" s="275"/>
      <c r="WQC16" s="275"/>
      <c r="WQD16" s="275"/>
      <c r="WQE16" s="275"/>
      <c r="WQF16" s="275"/>
      <c r="WQG16" s="275"/>
      <c r="WQH16" s="275"/>
      <c r="WQI16" s="275"/>
      <c r="WQJ16" s="275"/>
      <c r="WQK16" s="275"/>
      <c r="WQL16" s="275"/>
      <c r="WQM16" s="275"/>
      <c r="WQN16" s="275"/>
      <c r="WQO16" s="275"/>
      <c r="WQP16" s="275"/>
      <c r="WQQ16" s="275"/>
      <c r="WQR16" s="275"/>
      <c r="WQS16" s="275"/>
      <c r="WQT16" s="275"/>
      <c r="WQU16" s="275"/>
      <c r="WQV16" s="275"/>
      <c r="WQW16" s="275"/>
      <c r="WQX16" s="275"/>
      <c r="WQY16" s="275"/>
      <c r="WQZ16" s="275"/>
      <c r="WRA16" s="275"/>
      <c r="WRB16" s="275"/>
      <c r="WRC16" s="275"/>
      <c r="WRD16" s="275"/>
      <c r="WRE16" s="275"/>
      <c r="WRF16" s="275"/>
      <c r="WRG16" s="275"/>
      <c r="WRH16" s="275"/>
      <c r="WRI16" s="275"/>
      <c r="WRJ16" s="275"/>
      <c r="WRK16" s="275"/>
      <c r="WRL16" s="275"/>
      <c r="WRM16" s="275"/>
      <c r="WRN16" s="275"/>
      <c r="WRO16" s="275"/>
      <c r="WRP16" s="275"/>
      <c r="WRQ16" s="275"/>
      <c r="WRR16" s="275"/>
      <c r="WRS16" s="275"/>
      <c r="WRT16" s="275"/>
      <c r="WRU16" s="275"/>
      <c r="WRV16" s="275"/>
      <c r="WRW16" s="275"/>
      <c r="WRX16" s="275"/>
      <c r="WRY16" s="275"/>
      <c r="WRZ16" s="275"/>
      <c r="WSA16" s="275"/>
      <c r="WSB16" s="275"/>
      <c r="WSC16" s="275"/>
      <c r="WSD16" s="275"/>
      <c r="WSE16" s="275"/>
      <c r="WSF16" s="275"/>
      <c r="WSG16" s="275"/>
      <c r="WSH16" s="275"/>
      <c r="WSI16" s="275"/>
      <c r="WSJ16" s="275"/>
      <c r="WSK16" s="275"/>
      <c r="WSL16" s="275"/>
      <c r="WSM16" s="275"/>
      <c r="WSN16" s="275"/>
      <c r="WSO16" s="275"/>
      <c r="WSP16" s="275"/>
      <c r="WSQ16" s="275"/>
      <c r="WSR16" s="275"/>
      <c r="WSS16" s="275"/>
      <c r="WST16" s="275"/>
      <c r="WSU16" s="275"/>
      <c r="WSV16" s="275"/>
      <c r="WSW16" s="275"/>
      <c r="WSX16" s="275"/>
      <c r="WSY16" s="275"/>
      <c r="WSZ16" s="275"/>
      <c r="WTA16" s="275"/>
      <c r="WTB16" s="275"/>
      <c r="WTC16" s="275"/>
      <c r="WTD16" s="275"/>
      <c r="WTE16" s="275"/>
      <c r="WTF16" s="275"/>
      <c r="WTG16" s="275"/>
      <c r="WTH16" s="275"/>
      <c r="WTI16" s="275"/>
      <c r="WTJ16" s="275"/>
      <c r="WTK16" s="275"/>
      <c r="WTL16" s="275"/>
      <c r="WTM16" s="275"/>
      <c r="WTN16" s="275"/>
      <c r="WTO16" s="275"/>
      <c r="WTP16" s="275"/>
      <c r="WTQ16" s="275"/>
      <c r="WTR16" s="275"/>
      <c r="WTS16" s="275"/>
      <c r="WTT16" s="275"/>
      <c r="WTU16" s="275"/>
      <c r="WTV16" s="275"/>
      <c r="WTW16" s="275"/>
      <c r="WTX16" s="275"/>
      <c r="WTY16" s="275"/>
      <c r="WTZ16" s="275"/>
      <c r="WUA16" s="275"/>
      <c r="WUB16" s="275"/>
      <c r="WUC16" s="275"/>
      <c r="WUD16" s="275"/>
      <c r="WUE16" s="275"/>
      <c r="WUF16" s="275"/>
      <c r="WUG16" s="275"/>
      <c r="WUH16" s="275"/>
      <c r="WUI16" s="275"/>
      <c r="WUJ16" s="275"/>
      <c r="WUK16" s="275"/>
      <c r="WUL16" s="275"/>
      <c r="WUM16" s="275"/>
      <c r="WUN16" s="275"/>
      <c r="WUO16" s="275"/>
      <c r="WUP16" s="275"/>
      <c r="WUQ16" s="275"/>
      <c r="WUR16" s="275"/>
      <c r="WUS16" s="275"/>
      <c r="WUT16" s="275"/>
      <c r="WUU16" s="275"/>
      <c r="WUV16" s="275"/>
      <c r="WUW16" s="275"/>
      <c r="WUX16" s="275"/>
      <c r="WUY16" s="275"/>
      <c r="WUZ16" s="275"/>
      <c r="WVA16" s="275"/>
      <c r="WVB16" s="275"/>
      <c r="WVC16" s="275"/>
      <c r="WVD16" s="275"/>
      <c r="WVE16" s="275"/>
      <c r="WVF16" s="275"/>
      <c r="WVG16" s="275"/>
      <c r="WVH16" s="275"/>
      <c r="WVI16" s="275"/>
      <c r="WVJ16" s="275"/>
      <c r="WVK16" s="275"/>
      <c r="WVL16" s="275"/>
      <c r="WVM16" s="275"/>
      <c r="WVN16" s="275"/>
      <c r="WVO16" s="275"/>
      <c r="WVP16" s="275"/>
      <c r="WVQ16" s="275"/>
      <c r="WVR16" s="275"/>
      <c r="WVS16" s="275"/>
      <c r="WVT16" s="275"/>
      <c r="WVU16" s="275"/>
      <c r="WVV16" s="275"/>
      <c r="WVW16" s="275"/>
      <c r="WVX16" s="275"/>
      <c r="WVY16" s="275"/>
      <c r="WVZ16" s="275"/>
      <c r="WWA16" s="275"/>
      <c r="WWB16" s="275"/>
      <c r="WWC16" s="275"/>
      <c r="WWD16" s="275"/>
      <c r="WWE16" s="275"/>
      <c r="WWF16" s="275"/>
      <c r="WWG16" s="275"/>
      <c r="WWH16" s="275"/>
      <c r="WWI16" s="275"/>
      <c r="WWJ16" s="275"/>
      <c r="WWK16" s="275"/>
      <c r="WWL16" s="275"/>
      <c r="WWM16" s="275"/>
      <c r="WWN16" s="275"/>
      <c r="WWO16" s="275"/>
      <c r="WWP16" s="275"/>
      <c r="WWQ16" s="275"/>
      <c r="WWR16" s="275"/>
      <c r="WWS16" s="275"/>
      <c r="WWT16" s="275"/>
      <c r="WWU16" s="275"/>
      <c r="WWV16" s="275"/>
      <c r="WWW16" s="275"/>
      <c r="WWX16" s="275"/>
      <c r="WWY16" s="275"/>
      <c r="WWZ16" s="275"/>
      <c r="WXA16" s="275"/>
      <c r="WXB16" s="275"/>
      <c r="WXC16" s="275"/>
      <c r="WXD16" s="275"/>
      <c r="WXE16" s="275"/>
      <c r="WXF16" s="275"/>
      <c r="WXG16" s="275"/>
      <c r="WXH16" s="275"/>
      <c r="WXI16" s="275"/>
      <c r="WXJ16" s="275"/>
      <c r="WXK16" s="275"/>
      <c r="WXL16" s="275"/>
      <c r="WXM16" s="275"/>
      <c r="WXN16" s="275"/>
      <c r="WXO16" s="275"/>
      <c r="WXP16" s="275"/>
      <c r="WXQ16" s="275"/>
      <c r="WXR16" s="275"/>
      <c r="WXS16" s="275"/>
      <c r="WXT16" s="275"/>
      <c r="WXU16" s="275"/>
      <c r="WXV16" s="275"/>
      <c r="WXW16" s="275"/>
      <c r="WXX16" s="275"/>
      <c r="WXY16" s="275"/>
      <c r="WXZ16" s="275"/>
      <c r="WYA16" s="275"/>
      <c r="WYB16" s="275"/>
      <c r="WYC16" s="275"/>
      <c r="WYD16" s="275"/>
      <c r="WYE16" s="275"/>
      <c r="WYF16" s="275"/>
      <c r="WYG16" s="275"/>
      <c r="WYH16" s="275"/>
      <c r="WYI16" s="275"/>
      <c r="WYJ16" s="275"/>
      <c r="WYK16" s="275"/>
      <c r="WYL16" s="275"/>
      <c r="WYM16" s="275"/>
      <c r="WYN16" s="275"/>
      <c r="WYO16" s="275"/>
      <c r="WYP16" s="275"/>
      <c r="WYQ16" s="275"/>
      <c r="WYR16" s="275"/>
      <c r="WYS16" s="275"/>
      <c r="WYT16" s="275"/>
      <c r="WYU16" s="275"/>
      <c r="WYV16" s="275"/>
      <c r="WYW16" s="275"/>
      <c r="WYX16" s="275"/>
      <c r="WYY16" s="275"/>
      <c r="WYZ16" s="275"/>
      <c r="WZA16" s="275"/>
      <c r="WZB16" s="275"/>
      <c r="WZC16" s="275"/>
      <c r="WZD16" s="275"/>
      <c r="WZE16" s="275"/>
      <c r="WZF16" s="275"/>
      <c r="WZG16" s="275"/>
      <c r="WZH16" s="275"/>
      <c r="WZI16" s="275"/>
      <c r="WZJ16" s="275"/>
      <c r="WZK16" s="275"/>
      <c r="WZL16" s="275"/>
      <c r="WZM16" s="275"/>
      <c r="WZN16" s="275"/>
      <c r="WZO16" s="275"/>
      <c r="WZP16" s="275"/>
      <c r="WZQ16" s="275"/>
      <c r="WZR16" s="275"/>
      <c r="WZS16" s="275"/>
      <c r="WZT16" s="275"/>
      <c r="WZU16" s="275"/>
      <c r="WZV16" s="275"/>
      <c r="WZW16" s="275"/>
      <c r="WZX16" s="275"/>
      <c r="WZY16" s="275"/>
      <c r="WZZ16" s="275"/>
      <c r="XAA16" s="275"/>
      <c r="XAB16" s="275"/>
      <c r="XAC16" s="275"/>
      <c r="XAD16" s="275"/>
      <c r="XAE16" s="275"/>
      <c r="XAF16" s="275"/>
      <c r="XAG16" s="275"/>
      <c r="XAH16" s="275"/>
      <c r="XAI16" s="275"/>
      <c r="XAJ16" s="275"/>
      <c r="XAK16" s="275"/>
      <c r="XAL16" s="275"/>
      <c r="XAM16" s="275"/>
      <c r="XAN16" s="275"/>
      <c r="XAO16" s="275"/>
      <c r="XAP16" s="275"/>
      <c r="XAQ16" s="275"/>
      <c r="XAR16" s="275"/>
      <c r="XAS16" s="275"/>
      <c r="XAT16" s="275"/>
      <c r="XAU16" s="275"/>
      <c r="XAV16" s="275"/>
      <c r="XAW16" s="275"/>
      <c r="XAX16" s="275"/>
      <c r="XAY16" s="275"/>
    </row>
    <row r="17" spans="1:10" s="32" customFormat="1" x14ac:dyDescent="0.3">
      <c r="A17" s="52"/>
      <c r="B17" s="30" t="s">
        <v>41</v>
      </c>
      <c r="C17" s="31">
        <f>SUMIF($B$4:$B$13,B17,$I$4:$I$13)</f>
        <v>18552783.259999998</v>
      </c>
      <c r="D17" s="66"/>
      <c r="E17" s="30" t="s">
        <v>2212</v>
      </c>
      <c r="F17" s="31">
        <f>SUMIF($D$4:$D$13,E17,$I$4:$I$13)</f>
        <v>0</v>
      </c>
      <c r="G17" s="43"/>
      <c r="H17" s="73"/>
      <c r="I17" s="44"/>
      <c r="J17" s="59"/>
    </row>
    <row r="18" spans="1:10" s="32" customFormat="1" x14ac:dyDescent="0.3">
      <c r="A18" s="52"/>
      <c r="B18" s="30" t="s">
        <v>21</v>
      </c>
      <c r="C18" s="31">
        <f>SUMIF($B$4:$B$13,B18,$I$4:$I$13)</f>
        <v>767808.89</v>
      </c>
      <c r="D18" s="66"/>
      <c r="E18" s="30" t="s">
        <v>2184</v>
      </c>
      <c r="F18" s="31">
        <f>SUMIF($D$4:$D$13,E18,$I$4:$I$13)</f>
        <v>3826080.42</v>
      </c>
      <c r="G18" s="43"/>
      <c r="H18" s="73"/>
      <c r="I18" s="44"/>
      <c r="J18" s="59"/>
    </row>
    <row r="19" spans="1:10" s="32" customFormat="1" x14ac:dyDescent="0.3">
      <c r="A19" s="52"/>
      <c r="B19" s="30" t="s">
        <v>34</v>
      </c>
      <c r="C19" s="31">
        <f>SUMIF($B$4:$B$13,B19,$I$4:$I$13)</f>
        <v>4636664.8</v>
      </c>
      <c r="D19" s="66"/>
      <c r="E19" s="30" t="s">
        <v>2213</v>
      </c>
      <c r="F19" s="31">
        <f>SUMIF($D$4:$D$13,E19,$I$4:$I$13)</f>
        <v>0</v>
      </c>
      <c r="G19" s="6"/>
      <c r="H19" s="74"/>
      <c r="I19" s="9"/>
      <c r="J19" s="59"/>
    </row>
    <row r="20" spans="1:10" s="32" customFormat="1" x14ac:dyDescent="0.3">
      <c r="A20" s="52"/>
      <c r="B20" s="30" t="s">
        <v>27</v>
      </c>
      <c r="C20" s="31">
        <f>SUMIF($B$4:$B$13,B20,$I$4:$I$13)</f>
        <v>1795429.6099999999</v>
      </c>
      <c r="D20" s="66"/>
      <c r="E20" s="84" t="s">
        <v>630</v>
      </c>
      <c r="F20" s="34">
        <f>SUBTOTAL(9,F16:F19)</f>
        <v>26901623.75</v>
      </c>
      <c r="G20" s="43"/>
      <c r="H20" s="73"/>
      <c r="I20" s="44"/>
      <c r="J20" s="59"/>
    </row>
    <row r="21" spans="1:10" s="7" customFormat="1" x14ac:dyDescent="0.3">
      <c r="A21" s="47"/>
      <c r="B21" s="35" t="s">
        <v>629</v>
      </c>
      <c r="C21" s="34">
        <f>SUM(C16:C20)</f>
        <v>26901623.75</v>
      </c>
      <c r="D21" s="82"/>
      <c r="E21" s="6"/>
      <c r="F21" s="43"/>
      <c r="G21" s="43"/>
      <c r="H21" s="73"/>
      <c r="I21" s="44"/>
      <c r="J21" s="56"/>
    </row>
    <row r="22" spans="1:10" s="7" customFormat="1" x14ac:dyDescent="0.3">
      <c r="A22" s="47"/>
      <c r="B22" s="22"/>
      <c r="C22" s="24"/>
      <c r="D22" s="24"/>
      <c r="E22" s="6"/>
      <c r="F22" s="43"/>
      <c r="G22" s="43"/>
      <c r="H22" s="73"/>
      <c r="I22" s="44"/>
      <c r="J22" s="56"/>
    </row>
    <row r="23" spans="1:10" s="7" customFormat="1" x14ac:dyDescent="0.3">
      <c r="A23" s="47"/>
      <c r="B23" s="29" t="s">
        <v>14</v>
      </c>
      <c r="C23" s="31">
        <f>SUMIF($B$4:$B$13,B23,$I$4:$I$13)</f>
        <v>0</v>
      </c>
      <c r="D23" s="66"/>
      <c r="E23" s="6"/>
      <c r="F23" s="43"/>
      <c r="G23" s="43"/>
      <c r="H23" s="73"/>
      <c r="I23" s="44"/>
      <c r="J23" s="56"/>
    </row>
    <row r="24" spans="1:10" s="7" customFormat="1" x14ac:dyDescent="0.3">
      <c r="A24" s="47"/>
      <c r="B24" s="29" t="s">
        <v>630</v>
      </c>
      <c r="C24" s="36">
        <f>SUM(C23,C21)</f>
        <v>26901623.75</v>
      </c>
      <c r="D24" s="83"/>
      <c r="E24" s="6"/>
      <c r="F24" s="6"/>
      <c r="G24" s="6"/>
      <c r="H24" s="74"/>
      <c r="I24" s="9"/>
      <c r="J24" s="56"/>
    </row>
    <row r="25" spans="1:10" s="7" customFormat="1" x14ac:dyDescent="0.3">
      <c r="A25" s="47"/>
      <c r="B25" s="6"/>
      <c r="C25" s="6"/>
      <c r="D25" s="6"/>
      <c r="E25" s="6"/>
      <c r="F25" s="6"/>
      <c r="G25" s="6"/>
      <c r="H25" s="74"/>
      <c r="I25" s="9"/>
      <c r="J25" s="56"/>
    </row>
    <row r="26" spans="1:10" s="5" customFormat="1" ht="13.8" x14ac:dyDescent="0.3">
      <c r="A26" s="46"/>
      <c r="H26" s="75"/>
      <c r="J26" s="60"/>
    </row>
    <row r="28" spans="1:10" s="5" customFormat="1" ht="13.8" x14ac:dyDescent="0.3">
      <c r="A28" s="46"/>
      <c r="H28" s="75"/>
      <c r="J28" s="60"/>
    </row>
    <row r="29" spans="1:10" s="5" customFormat="1" ht="13.8" x14ac:dyDescent="0.3">
      <c r="A29" s="46"/>
      <c r="H29" s="75"/>
      <c r="J29" s="60"/>
    </row>
    <row r="30" spans="1:10" s="28" customFormat="1" x14ac:dyDescent="0.3">
      <c r="A30" s="48"/>
      <c r="E30" s="49"/>
      <c r="H30" s="76"/>
      <c r="J30" s="61"/>
    </row>
    <row r="31" spans="1:10" s="28" customFormat="1" x14ac:dyDescent="0.3">
      <c r="A31" s="48"/>
      <c r="E31" s="49"/>
      <c r="H31" s="76"/>
      <c r="J31" s="61"/>
    </row>
    <row r="32" spans="1:10" s="28" customFormat="1" x14ac:dyDescent="0.3">
      <c r="A32" s="48"/>
      <c r="C32" s="49"/>
      <c r="D32" s="49"/>
      <c r="H32" s="76"/>
      <c r="J32" s="61"/>
    </row>
    <row r="33" spans="1:10" s="28" customFormat="1" x14ac:dyDescent="0.3">
      <c r="A33" s="48"/>
      <c r="C33" s="49"/>
      <c r="D33" s="49"/>
      <c r="H33" s="76"/>
      <c r="J33" s="61"/>
    </row>
    <row r="34" spans="1:10" s="28" customFormat="1" x14ac:dyDescent="0.3">
      <c r="A34" s="48"/>
      <c r="C34" s="49"/>
      <c r="D34" s="49"/>
      <c r="H34" s="76"/>
      <c r="J34" s="61"/>
    </row>
    <row r="35" spans="1:10" s="28" customFormat="1" x14ac:dyDescent="0.3">
      <c r="A35" s="48"/>
      <c r="C35" s="49"/>
      <c r="D35" s="49"/>
      <c r="H35" s="76"/>
      <c r="J35" s="61"/>
    </row>
    <row r="36" spans="1:10" s="28" customFormat="1" x14ac:dyDescent="0.3">
      <c r="A36" s="48"/>
      <c r="C36" s="49"/>
      <c r="D36" s="49"/>
      <c r="H36" s="76"/>
      <c r="J36" s="61"/>
    </row>
    <row r="37" spans="1:10" s="28" customFormat="1" x14ac:dyDescent="0.3">
      <c r="A37" s="48"/>
      <c r="C37" s="49"/>
      <c r="D37" s="49"/>
      <c r="H37" s="76"/>
      <c r="J37" s="61"/>
    </row>
    <row r="38" spans="1:10" s="28" customFormat="1" x14ac:dyDescent="0.3">
      <c r="A38" s="48"/>
      <c r="C38" s="49"/>
      <c r="D38" s="49"/>
      <c r="H38" s="76"/>
      <c r="J38" s="61"/>
    </row>
    <row r="39" spans="1:10" s="28" customFormat="1" x14ac:dyDescent="0.3">
      <c r="A39" s="48"/>
      <c r="C39" s="49"/>
      <c r="D39" s="49"/>
      <c r="H39" s="76"/>
      <c r="J39" s="61"/>
    </row>
    <row r="40" spans="1:10" s="28" customFormat="1" x14ac:dyDescent="0.3">
      <c r="A40" s="48"/>
      <c r="C40" s="49"/>
      <c r="D40" s="49"/>
      <c r="H40" s="76"/>
      <c r="J40" s="61"/>
    </row>
    <row r="41" spans="1:10" s="28" customFormat="1" x14ac:dyDescent="0.3">
      <c r="A41" s="48"/>
      <c r="C41" s="49"/>
      <c r="D41" s="49"/>
      <c r="H41" s="76"/>
      <c r="J41" s="61"/>
    </row>
    <row r="42" spans="1:10" s="28" customFormat="1" x14ac:dyDescent="0.3">
      <c r="A42" s="48"/>
      <c r="C42" s="49"/>
      <c r="D42" s="49"/>
      <c r="H42" s="76"/>
      <c r="J42" s="61"/>
    </row>
    <row r="43" spans="1:10" s="28" customFormat="1" x14ac:dyDescent="0.3">
      <c r="A43" s="48"/>
      <c r="B43" s="49"/>
      <c r="H43" s="76"/>
      <c r="J43" s="62"/>
    </row>
    <row r="44" spans="1:10" s="28" customFormat="1" x14ac:dyDescent="0.3">
      <c r="A44" s="48"/>
      <c r="B44" s="49"/>
      <c r="H44" s="76"/>
      <c r="J44" s="62"/>
    </row>
    <row r="45" spans="1:10" s="28" customFormat="1" x14ac:dyDescent="0.3">
      <c r="A45" s="48"/>
      <c r="B45" s="49"/>
      <c r="H45" s="76"/>
      <c r="J45" s="62"/>
    </row>
    <row r="46" spans="1:10" s="28" customFormat="1" x14ac:dyDescent="0.3">
      <c r="A46" s="48"/>
      <c r="B46" s="49"/>
      <c r="H46" s="76"/>
      <c r="J46" s="62"/>
    </row>
    <row r="47" spans="1:10" s="28" customFormat="1" x14ac:dyDescent="0.3">
      <c r="A47" s="48"/>
      <c r="B47" s="49"/>
      <c r="H47" s="76"/>
      <c r="J47" s="62"/>
    </row>
    <row r="48" spans="1:10" s="28" customFormat="1" x14ac:dyDescent="0.3">
      <c r="A48" s="48"/>
      <c r="B48" s="49"/>
      <c r="H48" s="76"/>
      <c r="I48" s="45"/>
      <c r="J48" s="63"/>
    </row>
    <row r="49" spans="1:10" s="28" customFormat="1" x14ac:dyDescent="0.3">
      <c r="A49" s="48"/>
      <c r="B49" s="49"/>
      <c r="H49" s="76"/>
      <c r="I49" s="45"/>
      <c r="J49" s="63"/>
    </row>
  </sheetData>
  <autoFilter ref="A3:J3" xr:uid="{75E32E15-A713-455A-A040-7EA4E00A326E}"/>
  <mergeCells count="5">
    <mergeCell ref="A1:J1"/>
    <mergeCell ref="A2:J2"/>
    <mergeCell ref="B15:C15"/>
    <mergeCell ref="E15:F15"/>
    <mergeCell ref="H9:H10"/>
  </mergeCells>
  <pageMargins left="0.31496062992125984" right="0.31496062992125984" top="0.35433070866141736" bottom="0.35433070866141736" header="0.31496062992125984" footer="0.31496062992125984"/>
  <pageSetup paperSize="9"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D22CF-FD22-4114-BB82-4F0C5A956B58}">
  <dimension ref="A1:I58"/>
  <sheetViews>
    <sheetView workbookViewId="0">
      <selection sqref="A1:I1"/>
    </sheetView>
  </sheetViews>
  <sheetFormatPr defaultRowHeight="14.4" x14ac:dyDescent="0.3"/>
  <cols>
    <col min="1" max="1" width="6.88671875" bestFit="1" customWidth="1"/>
    <col min="2" max="2" width="4.6640625" bestFit="1" customWidth="1"/>
    <col min="3" max="3" width="46.44140625" bestFit="1" customWidth="1"/>
    <col min="4" max="4" width="14.44140625" bestFit="1" customWidth="1"/>
    <col min="5" max="5" width="16.6640625" bestFit="1" customWidth="1"/>
    <col min="6" max="6" width="13.88671875" bestFit="1" customWidth="1"/>
    <col min="8" max="8" width="20" bestFit="1" customWidth="1"/>
    <col min="9" max="9" width="13.33203125" bestFit="1" customWidth="1"/>
  </cols>
  <sheetData>
    <row r="1" spans="1:9" ht="23.4" x14ac:dyDescent="0.3">
      <c r="A1" s="304" t="s">
        <v>2453</v>
      </c>
      <c r="B1" s="305"/>
      <c r="C1" s="305"/>
      <c r="D1" s="305"/>
      <c r="E1" s="305"/>
      <c r="F1" s="305"/>
      <c r="G1" s="305"/>
      <c r="H1" s="305"/>
      <c r="I1" s="306"/>
    </row>
    <row r="2" spans="1:9" x14ac:dyDescent="0.3">
      <c r="A2" s="307" t="s">
        <v>2214</v>
      </c>
      <c r="B2" s="308"/>
      <c r="C2" s="308"/>
      <c r="D2" s="308"/>
      <c r="E2" s="308"/>
      <c r="F2" s="308"/>
      <c r="G2" s="308"/>
      <c r="H2" s="308"/>
      <c r="I2" s="309"/>
    </row>
    <row r="3" spans="1:9" ht="14.4" customHeight="1" x14ac:dyDescent="0.3">
      <c r="A3" s="310" t="s">
        <v>2215</v>
      </c>
      <c r="B3" s="311"/>
      <c r="C3" s="311"/>
      <c r="D3" s="311"/>
      <c r="E3" s="311"/>
      <c r="F3" s="311"/>
      <c r="G3" s="311"/>
      <c r="H3" s="311"/>
      <c r="I3" s="312"/>
    </row>
    <row r="4" spans="1:9" ht="14.4" customHeight="1" x14ac:dyDescent="0.3">
      <c r="A4" s="310" t="s">
        <v>2216</v>
      </c>
      <c r="B4" s="311"/>
      <c r="C4" s="311"/>
      <c r="D4" s="311"/>
      <c r="E4" s="311"/>
      <c r="F4" s="311"/>
      <c r="G4" s="311"/>
      <c r="H4" s="311"/>
      <c r="I4" s="312"/>
    </row>
    <row r="5" spans="1:9" ht="14.4" customHeight="1" x14ac:dyDescent="0.3">
      <c r="A5" s="313" t="s">
        <v>2217</v>
      </c>
      <c r="B5" s="314"/>
      <c r="C5" s="314"/>
      <c r="D5" s="314"/>
      <c r="E5" s="314"/>
      <c r="F5" s="314"/>
      <c r="G5" s="314"/>
      <c r="H5" s="314"/>
      <c r="I5" s="315"/>
    </row>
    <row r="6" spans="1:9" ht="14.4" customHeight="1" x14ac:dyDescent="0.3">
      <c r="A6" s="90"/>
      <c r="B6" s="101"/>
      <c r="C6" s="101"/>
      <c r="D6" s="101"/>
      <c r="E6" s="101"/>
      <c r="F6" s="101"/>
      <c r="G6" s="102"/>
      <c r="H6" s="101"/>
      <c r="I6" s="101"/>
    </row>
    <row r="7" spans="1:9" ht="27.6" x14ac:dyDescent="0.3">
      <c r="A7" s="91" t="s">
        <v>2218</v>
      </c>
      <c r="B7" s="91" t="s">
        <v>2219</v>
      </c>
      <c r="C7" s="91" t="s">
        <v>8</v>
      </c>
      <c r="D7" s="91" t="s">
        <v>5</v>
      </c>
      <c r="E7" s="91" t="s">
        <v>633</v>
      </c>
      <c r="F7" s="92">
        <v>2024</v>
      </c>
      <c r="G7" s="93"/>
      <c r="H7" s="91" t="s">
        <v>2211</v>
      </c>
      <c r="I7" s="92">
        <v>2024</v>
      </c>
    </row>
    <row r="8" spans="1:9" x14ac:dyDescent="0.3">
      <c r="A8" s="94">
        <v>9</v>
      </c>
      <c r="B8" s="94" t="s">
        <v>2178</v>
      </c>
      <c r="C8" s="94" t="s">
        <v>2220</v>
      </c>
      <c r="D8" s="94" t="s">
        <v>66</v>
      </c>
      <c r="E8" s="94" t="s">
        <v>66</v>
      </c>
      <c r="F8" s="95">
        <v>542566.76</v>
      </c>
      <c r="G8" s="93"/>
      <c r="H8" s="94" t="s">
        <v>2178</v>
      </c>
      <c r="I8" s="95">
        <f>SUMIF(B8:B57,"AZ",F8:F57)</f>
        <v>10355636.019999998</v>
      </c>
    </row>
    <row r="9" spans="1:9" x14ac:dyDescent="0.3">
      <c r="A9" s="94">
        <v>12</v>
      </c>
      <c r="B9" s="94" t="s">
        <v>2178</v>
      </c>
      <c r="C9" s="94" t="s">
        <v>2221</v>
      </c>
      <c r="D9" s="94" t="s">
        <v>21</v>
      </c>
      <c r="E9" s="94" t="s">
        <v>2222</v>
      </c>
      <c r="F9" s="95">
        <v>114188.92</v>
      </c>
      <c r="G9" s="93"/>
      <c r="H9" s="94" t="s">
        <v>2212</v>
      </c>
      <c r="I9" s="95">
        <f>SUMIF(B8:B57,"UZ",F8:F57)</f>
        <v>2477812.7399999998</v>
      </c>
    </row>
    <row r="10" spans="1:9" x14ac:dyDescent="0.3">
      <c r="A10" s="94">
        <v>17</v>
      </c>
      <c r="B10" s="94" t="s">
        <v>2178</v>
      </c>
      <c r="C10" s="94" t="s">
        <v>2223</v>
      </c>
      <c r="D10" s="94" t="s">
        <v>21</v>
      </c>
      <c r="E10" s="94" t="s">
        <v>88</v>
      </c>
      <c r="F10" s="95">
        <v>114188.92</v>
      </c>
      <c r="G10" s="93"/>
      <c r="H10" s="94" t="s">
        <v>2184</v>
      </c>
      <c r="I10" s="94">
        <f>SUMIF(B8:B57,"PZ",F8:F57)</f>
        <v>0</v>
      </c>
    </row>
    <row r="11" spans="1:9" x14ac:dyDescent="0.3">
      <c r="A11" s="94">
        <v>26</v>
      </c>
      <c r="B11" s="94" t="s">
        <v>2178</v>
      </c>
      <c r="C11" s="94" t="s">
        <v>2224</v>
      </c>
      <c r="D11" s="94" t="s">
        <v>66</v>
      </c>
      <c r="E11" s="94" t="s">
        <v>644</v>
      </c>
      <c r="F11" s="95">
        <v>377736.00999999995</v>
      </c>
      <c r="G11" s="93"/>
      <c r="H11" s="94" t="s">
        <v>2213</v>
      </c>
      <c r="I11" s="94">
        <f>SUMIF(B8:B57,"RZ",F8:F57)</f>
        <v>0</v>
      </c>
    </row>
    <row r="12" spans="1:9" x14ac:dyDescent="0.3">
      <c r="A12" s="94">
        <v>32</v>
      </c>
      <c r="B12" s="94" t="s">
        <v>2178</v>
      </c>
      <c r="C12" s="94" t="s">
        <v>2225</v>
      </c>
      <c r="D12" s="94" t="s">
        <v>21</v>
      </c>
      <c r="E12" s="94" t="s">
        <v>191</v>
      </c>
      <c r="F12" s="95">
        <v>114188.92</v>
      </c>
      <c r="G12" s="93"/>
      <c r="H12" s="96" t="s">
        <v>2226</v>
      </c>
      <c r="I12" s="97">
        <f>SUM(I8:I11)</f>
        <v>12833448.759999998</v>
      </c>
    </row>
    <row r="13" spans="1:9" x14ac:dyDescent="0.3">
      <c r="A13" s="94">
        <v>49</v>
      </c>
      <c r="B13" s="94" t="s">
        <v>2178</v>
      </c>
      <c r="C13" s="94" t="s">
        <v>2227</v>
      </c>
      <c r="D13" s="94" t="s">
        <v>27</v>
      </c>
      <c r="E13" s="94" t="s">
        <v>109</v>
      </c>
      <c r="F13" s="95">
        <v>665585.04</v>
      </c>
      <c r="G13" s="93"/>
      <c r="H13" s="93"/>
      <c r="I13" s="93"/>
    </row>
    <row r="14" spans="1:9" x14ac:dyDescent="0.3">
      <c r="A14" s="94">
        <v>57</v>
      </c>
      <c r="B14" s="94" t="s">
        <v>2178</v>
      </c>
      <c r="C14" s="94" t="s">
        <v>2228</v>
      </c>
      <c r="D14" s="94" t="s">
        <v>27</v>
      </c>
      <c r="E14" s="94" t="s">
        <v>323</v>
      </c>
      <c r="F14" s="95">
        <v>114188.92</v>
      </c>
      <c r="G14" s="93"/>
      <c r="H14" s="100" t="s">
        <v>622</v>
      </c>
      <c r="I14" s="92">
        <v>2024</v>
      </c>
    </row>
    <row r="15" spans="1:9" x14ac:dyDescent="0.3">
      <c r="A15" s="94">
        <v>63</v>
      </c>
      <c r="B15" s="94" t="s">
        <v>2178</v>
      </c>
      <c r="C15" s="94" t="s">
        <v>2229</v>
      </c>
      <c r="D15" s="94" t="s">
        <v>66</v>
      </c>
      <c r="E15" s="94" t="s">
        <v>240</v>
      </c>
      <c r="F15" s="95">
        <v>114188.92</v>
      </c>
      <c r="G15" s="93"/>
      <c r="H15" s="94" t="s">
        <v>66</v>
      </c>
      <c r="I15" s="95">
        <f>SUMIF(D8:D57,"Antwerpen",F8:F57)</f>
        <v>4009588.9199999995</v>
      </c>
    </row>
    <row r="16" spans="1:9" x14ac:dyDescent="0.3">
      <c r="A16" s="94">
        <v>97</v>
      </c>
      <c r="B16" s="94" t="s">
        <v>2178</v>
      </c>
      <c r="C16" s="94" t="s">
        <v>2195</v>
      </c>
      <c r="D16" s="94" t="s">
        <v>66</v>
      </c>
      <c r="E16" s="94" t="s">
        <v>2230</v>
      </c>
      <c r="F16" s="95">
        <v>114188.92</v>
      </c>
      <c r="G16" s="93"/>
      <c r="H16" s="94" t="s">
        <v>41</v>
      </c>
      <c r="I16" s="95">
        <f>SUMIF(D8:D57,"Limburg",F8:F57)</f>
        <v>1541889.1999999997</v>
      </c>
    </row>
    <row r="17" spans="1:9" x14ac:dyDescent="0.3">
      <c r="A17" s="94">
        <v>99</v>
      </c>
      <c r="B17" s="94" t="s">
        <v>2178</v>
      </c>
      <c r="C17" s="94" t="s">
        <v>2220</v>
      </c>
      <c r="D17" s="94" t="s">
        <v>66</v>
      </c>
      <c r="E17" s="94" t="s">
        <v>66</v>
      </c>
      <c r="F17" s="95">
        <v>1333208.03</v>
      </c>
      <c r="G17" s="93"/>
      <c r="H17" s="94" t="s">
        <v>21</v>
      </c>
      <c r="I17" s="95">
        <f>SUMIF(D8:D57,"Oost-Vlaanderen",F8:F57)</f>
        <v>2880456.7899999996</v>
      </c>
    </row>
    <row r="18" spans="1:9" x14ac:dyDescent="0.3">
      <c r="A18" s="94">
        <v>102</v>
      </c>
      <c r="B18" s="94" t="s">
        <v>2178</v>
      </c>
      <c r="C18" s="94" t="s">
        <v>2195</v>
      </c>
      <c r="D18" s="94" t="s">
        <v>66</v>
      </c>
      <c r="E18" s="94" t="s">
        <v>250</v>
      </c>
      <c r="F18" s="95">
        <v>114188.92</v>
      </c>
      <c r="G18" s="93"/>
      <c r="H18" s="94" t="s">
        <v>34</v>
      </c>
      <c r="I18" s="95">
        <f>SUMIF(D8:D57,"Vlaams-Brabant",F8:F57)</f>
        <v>1162869.5299999998</v>
      </c>
    </row>
    <row r="19" spans="1:9" x14ac:dyDescent="0.3">
      <c r="A19" s="94">
        <v>104</v>
      </c>
      <c r="B19" s="94" t="s">
        <v>2178</v>
      </c>
      <c r="C19" s="94" t="s">
        <v>2231</v>
      </c>
      <c r="D19" s="94" t="s">
        <v>66</v>
      </c>
      <c r="E19" s="94" t="s">
        <v>517</v>
      </c>
      <c r="F19" s="95">
        <v>114188.92</v>
      </c>
      <c r="G19" s="93"/>
      <c r="H19" s="94" t="s">
        <v>27</v>
      </c>
      <c r="I19" s="95">
        <f>SUMIF(D8:D57,"West-Vlaanderen",F8:F57)</f>
        <v>2297361.2199999997</v>
      </c>
    </row>
    <row r="20" spans="1:9" x14ac:dyDescent="0.3">
      <c r="A20" s="94">
        <v>106</v>
      </c>
      <c r="B20" s="94" t="s">
        <v>2178</v>
      </c>
      <c r="C20" s="94" t="s">
        <v>2232</v>
      </c>
      <c r="D20" s="94" t="s">
        <v>34</v>
      </c>
      <c r="E20" s="94" t="s">
        <v>2233</v>
      </c>
      <c r="F20" s="95">
        <v>114188.92</v>
      </c>
      <c r="G20" s="93"/>
      <c r="H20" s="98" t="s">
        <v>934</v>
      </c>
      <c r="I20" s="97">
        <f>SUM(I15:I19)</f>
        <v>11892165.659999996</v>
      </c>
    </row>
    <row r="21" spans="1:9" x14ac:dyDescent="0.3">
      <c r="A21" s="94">
        <v>108</v>
      </c>
      <c r="B21" s="94" t="s">
        <v>2178</v>
      </c>
      <c r="C21" s="94" t="s">
        <v>2234</v>
      </c>
      <c r="D21" s="94" t="s">
        <v>34</v>
      </c>
      <c r="E21" s="94" t="s">
        <v>35</v>
      </c>
      <c r="F21" s="95">
        <v>114188.92</v>
      </c>
      <c r="G21" s="93"/>
      <c r="H21" s="94" t="s">
        <v>14</v>
      </c>
      <c r="I21" s="95">
        <f>SUMIF(D8:D57,"Brussel",F8:F57)</f>
        <v>941283.10000000009</v>
      </c>
    </row>
    <row r="22" spans="1:9" x14ac:dyDescent="0.3">
      <c r="A22" s="94">
        <v>109</v>
      </c>
      <c r="B22" s="94" t="s">
        <v>2178</v>
      </c>
      <c r="C22" s="94" t="s">
        <v>2235</v>
      </c>
      <c r="D22" s="94" t="s">
        <v>34</v>
      </c>
      <c r="E22" s="94" t="s">
        <v>2105</v>
      </c>
      <c r="F22" s="95">
        <v>114188.92</v>
      </c>
      <c r="G22" s="93"/>
      <c r="H22" s="98" t="s">
        <v>630</v>
      </c>
      <c r="I22" s="97">
        <f>SUM(I20:I21)</f>
        <v>12833448.759999996</v>
      </c>
    </row>
    <row r="23" spans="1:9" x14ac:dyDescent="0.3">
      <c r="A23" s="99">
        <v>117</v>
      </c>
      <c r="B23" s="94" t="s">
        <v>2178</v>
      </c>
      <c r="C23" s="94" t="s">
        <v>2236</v>
      </c>
      <c r="D23" s="94" t="s">
        <v>27</v>
      </c>
      <c r="E23" s="94" t="s">
        <v>392</v>
      </c>
      <c r="F23" s="95">
        <v>316226.87</v>
      </c>
      <c r="G23" s="93"/>
      <c r="H23" s="93"/>
      <c r="I23" s="93"/>
    </row>
    <row r="24" spans="1:9" x14ac:dyDescent="0.3">
      <c r="A24" s="94">
        <v>124</v>
      </c>
      <c r="B24" s="94" t="s">
        <v>2178</v>
      </c>
      <c r="C24" s="94" t="s">
        <v>2237</v>
      </c>
      <c r="D24" s="94" t="s">
        <v>27</v>
      </c>
      <c r="E24" s="94" t="s">
        <v>272</v>
      </c>
      <c r="F24" s="95">
        <v>114188.92</v>
      </c>
      <c r="G24" s="93"/>
      <c r="H24" s="93"/>
      <c r="I24" s="93"/>
    </row>
    <row r="25" spans="1:9" x14ac:dyDescent="0.3">
      <c r="A25" s="94">
        <v>126</v>
      </c>
      <c r="B25" s="94" t="s">
        <v>2178</v>
      </c>
      <c r="C25" s="94" t="s">
        <v>2238</v>
      </c>
      <c r="D25" s="94" t="s">
        <v>21</v>
      </c>
      <c r="E25" s="94" t="s">
        <v>176</v>
      </c>
      <c r="F25" s="95">
        <v>604075.89999999991</v>
      </c>
      <c r="G25" s="93"/>
      <c r="H25" s="93"/>
      <c r="I25" s="93"/>
    </row>
    <row r="26" spans="1:9" x14ac:dyDescent="0.3">
      <c r="A26" s="94">
        <v>134</v>
      </c>
      <c r="B26" s="94" t="s">
        <v>2178</v>
      </c>
      <c r="C26" s="94" t="s">
        <v>2239</v>
      </c>
      <c r="D26" s="94" t="s">
        <v>21</v>
      </c>
      <c r="E26" s="94" t="s">
        <v>481</v>
      </c>
      <c r="F26" s="95">
        <v>114188.92</v>
      </c>
      <c r="G26" s="93"/>
      <c r="H26" s="93"/>
      <c r="I26" s="93"/>
    </row>
    <row r="27" spans="1:9" x14ac:dyDescent="0.3">
      <c r="A27" s="94">
        <v>140</v>
      </c>
      <c r="B27" s="94" t="s">
        <v>2178</v>
      </c>
      <c r="C27" s="94" t="s">
        <v>2240</v>
      </c>
      <c r="D27" s="94" t="s">
        <v>27</v>
      </c>
      <c r="E27" s="94" t="s">
        <v>2241</v>
      </c>
      <c r="F27" s="95">
        <v>114188.92</v>
      </c>
      <c r="G27" s="93"/>
      <c r="H27" s="93"/>
      <c r="I27" s="93"/>
    </row>
    <row r="28" spans="1:9" x14ac:dyDescent="0.3">
      <c r="A28" s="94">
        <v>143</v>
      </c>
      <c r="B28" s="94" t="s">
        <v>2212</v>
      </c>
      <c r="C28" s="94" t="s">
        <v>2242</v>
      </c>
      <c r="D28" s="94" t="s">
        <v>14</v>
      </c>
      <c r="E28" s="94" t="s">
        <v>2243</v>
      </c>
      <c r="F28" s="95">
        <v>941283.10000000009</v>
      </c>
      <c r="G28" s="93"/>
      <c r="H28" s="93"/>
      <c r="I28" s="93"/>
    </row>
    <row r="29" spans="1:9" x14ac:dyDescent="0.3">
      <c r="A29" s="94">
        <v>170</v>
      </c>
      <c r="B29" s="94" t="s">
        <v>2178</v>
      </c>
      <c r="C29" s="94" t="s">
        <v>2244</v>
      </c>
      <c r="D29" s="94" t="s">
        <v>21</v>
      </c>
      <c r="E29" s="94" t="s">
        <v>541</v>
      </c>
      <c r="F29" s="95">
        <v>114188.92</v>
      </c>
      <c r="G29" s="93"/>
      <c r="H29" s="93"/>
      <c r="I29" s="93"/>
    </row>
    <row r="30" spans="1:9" x14ac:dyDescent="0.3">
      <c r="A30" s="94">
        <v>176</v>
      </c>
      <c r="B30" s="94" t="s">
        <v>2178</v>
      </c>
      <c r="C30" s="94" t="s">
        <v>2245</v>
      </c>
      <c r="D30" s="94" t="s">
        <v>21</v>
      </c>
      <c r="E30" s="94" t="s">
        <v>176</v>
      </c>
      <c r="F30" s="95">
        <v>114188.92</v>
      </c>
      <c r="G30" s="93"/>
      <c r="H30" s="93"/>
      <c r="I30" s="93"/>
    </row>
    <row r="31" spans="1:9" x14ac:dyDescent="0.3">
      <c r="A31" s="94">
        <v>204</v>
      </c>
      <c r="B31" s="94" t="s">
        <v>2178</v>
      </c>
      <c r="C31" s="94" t="s">
        <v>2246</v>
      </c>
      <c r="D31" s="94" t="s">
        <v>34</v>
      </c>
      <c r="E31" s="94" t="s">
        <v>2177</v>
      </c>
      <c r="F31" s="95">
        <v>114188.92</v>
      </c>
      <c r="G31" s="93"/>
      <c r="H31" s="93"/>
      <c r="I31" s="93"/>
    </row>
    <row r="32" spans="1:9" x14ac:dyDescent="0.3">
      <c r="A32" s="94">
        <v>217</v>
      </c>
      <c r="B32" s="94" t="s">
        <v>2178</v>
      </c>
      <c r="C32" s="94" t="s">
        <v>2247</v>
      </c>
      <c r="D32" s="94" t="s">
        <v>21</v>
      </c>
      <c r="E32" s="94" t="s">
        <v>496</v>
      </c>
      <c r="F32" s="95">
        <v>114188.92</v>
      </c>
      <c r="G32" s="93"/>
      <c r="H32" s="93"/>
      <c r="I32" s="93"/>
    </row>
    <row r="33" spans="1:9" x14ac:dyDescent="0.3">
      <c r="A33" s="94">
        <v>243</v>
      </c>
      <c r="B33" s="94" t="s">
        <v>2178</v>
      </c>
      <c r="C33" s="94" t="s">
        <v>2248</v>
      </c>
      <c r="D33" s="94" t="s">
        <v>41</v>
      </c>
      <c r="E33" s="94" t="s">
        <v>60</v>
      </c>
      <c r="F33" s="95">
        <v>542566.76</v>
      </c>
      <c r="G33" s="93"/>
      <c r="H33" s="93"/>
      <c r="I33" s="93"/>
    </row>
    <row r="34" spans="1:9" x14ac:dyDescent="0.3">
      <c r="A34" s="94">
        <v>290</v>
      </c>
      <c r="B34" s="94" t="s">
        <v>2178</v>
      </c>
      <c r="C34" s="94" t="s">
        <v>2249</v>
      </c>
      <c r="D34" s="94" t="s">
        <v>21</v>
      </c>
      <c r="E34" s="94" t="s">
        <v>88</v>
      </c>
      <c r="F34" s="95">
        <v>604075.89999999991</v>
      </c>
      <c r="G34" s="93"/>
      <c r="H34" s="93"/>
      <c r="I34" s="93"/>
    </row>
    <row r="35" spans="1:9" x14ac:dyDescent="0.3">
      <c r="A35" s="94">
        <v>300</v>
      </c>
      <c r="B35" s="94" t="s">
        <v>2212</v>
      </c>
      <c r="C35" s="94" t="s">
        <v>2250</v>
      </c>
      <c r="D35" s="94" t="s">
        <v>66</v>
      </c>
      <c r="E35" s="94" t="s">
        <v>160</v>
      </c>
      <c r="F35" s="95">
        <v>528377.84</v>
      </c>
      <c r="G35" s="93"/>
      <c r="H35" s="93"/>
      <c r="I35" s="93"/>
    </row>
    <row r="36" spans="1:9" x14ac:dyDescent="0.3">
      <c r="A36" s="94">
        <v>308</v>
      </c>
      <c r="B36" s="94" t="s">
        <v>2178</v>
      </c>
      <c r="C36" s="94" t="s">
        <v>2247</v>
      </c>
      <c r="D36" s="94" t="s">
        <v>66</v>
      </c>
      <c r="E36" s="94" t="s">
        <v>2251</v>
      </c>
      <c r="F36" s="95">
        <v>114188.92</v>
      </c>
      <c r="G36" s="93"/>
      <c r="H36" s="93"/>
      <c r="I36" s="93"/>
    </row>
    <row r="37" spans="1:9" x14ac:dyDescent="0.3">
      <c r="A37" s="94">
        <v>310</v>
      </c>
      <c r="B37" s="94" t="s">
        <v>2178</v>
      </c>
      <c r="C37" s="94" t="s">
        <v>2252</v>
      </c>
      <c r="D37" s="94" t="s">
        <v>27</v>
      </c>
      <c r="E37" s="94" t="s">
        <v>737</v>
      </c>
      <c r="F37" s="95">
        <v>114188.92</v>
      </c>
      <c r="G37" s="93"/>
      <c r="H37" s="93"/>
      <c r="I37" s="93"/>
    </row>
    <row r="38" spans="1:9" x14ac:dyDescent="0.3">
      <c r="A38" s="94">
        <v>322</v>
      </c>
      <c r="B38" s="94" t="s">
        <v>2212</v>
      </c>
      <c r="C38" s="94" t="s">
        <v>2253</v>
      </c>
      <c r="D38" s="94" t="s">
        <v>34</v>
      </c>
      <c r="E38" s="94" t="s">
        <v>35</v>
      </c>
      <c r="F38" s="95">
        <v>591924.92999999993</v>
      </c>
      <c r="G38" s="93"/>
      <c r="H38" s="93"/>
      <c r="I38" s="93"/>
    </row>
    <row r="39" spans="1:9" x14ac:dyDescent="0.3">
      <c r="A39" s="94">
        <v>371</v>
      </c>
      <c r="B39" s="94" t="s">
        <v>2178</v>
      </c>
      <c r="C39" s="94" t="s">
        <v>2254</v>
      </c>
      <c r="D39" s="94" t="s">
        <v>41</v>
      </c>
      <c r="E39" s="94" t="s">
        <v>700</v>
      </c>
      <c r="F39" s="95">
        <v>428377.83999999997</v>
      </c>
      <c r="G39" s="93"/>
      <c r="H39" s="93"/>
      <c r="I39" s="93"/>
    </row>
    <row r="40" spans="1:9" x14ac:dyDescent="0.3">
      <c r="A40" s="94">
        <v>392</v>
      </c>
      <c r="B40" s="94" t="s">
        <v>2178</v>
      </c>
      <c r="C40" s="94" t="s">
        <v>2255</v>
      </c>
      <c r="D40" s="94" t="s">
        <v>27</v>
      </c>
      <c r="E40" s="94" t="s">
        <v>2256</v>
      </c>
      <c r="F40" s="95">
        <v>114188.92</v>
      </c>
      <c r="G40" s="93"/>
      <c r="H40" s="93"/>
      <c r="I40" s="93"/>
    </row>
    <row r="41" spans="1:9" x14ac:dyDescent="0.3">
      <c r="A41" s="94">
        <v>395</v>
      </c>
      <c r="B41" s="94" t="s">
        <v>2178</v>
      </c>
      <c r="C41" s="94" t="s">
        <v>2257</v>
      </c>
      <c r="D41" s="94" t="s">
        <v>27</v>
      </c>
      <c r="E41" s="94" t="s">
        <v>2258</v>
      </c>
      <c r="F41" s="95">
        <v>114188.92</v>
      </c>
      <c r="G41" s="93"/>
      <c r="H41" s="93"/>
      <c r="I41" s="93"/>
    </row>
    <row r="42" spans="1:9" x14ac:dyDescent="0.3">
      <c r="A42" s="94">
        <v>396</v>
      </c>
      <c r="B42" s="94" t="s">
        <v>2178</v>
      </c>
      <c r="C42" s="94" t="s">
        <v>764</v>
      </c>
      <c r="D42" s="94" t="s">
        <v>27</v>
      </c>
      <c r="E42" s="94" t="s">
        <v>103</v>
      </c>
      <c r="F42" s="95">
        <v>516226.87</v>
      </c>
      <c r="G42" s="93"/>
      <c r="H42" s="93"/>
      <c r="I42" s="93"/>
    </row>
    <row r="43" spans="1:9" x14ac:dyDescent="0.3">
      <c r="A43" s="94">
        <v>397</v>
      </c>
      <c r="B43" s="94" t="s">
        <v>2178</v>
      </c>
      <c r="C43" s="94" t="s">
        <v>2259</v>
      </c>
      <c r="D43" s="94" t="s">
        <v>27</v>
      </c>
      <c r="E43" s="94" t="s">
        <v>2260</v>
      </c>
      <c r="F43" s="95">
        <v>114188.92</v>
      </c>
      <c r="G43" s="93"/>
      <c r="H43" s="93"/>
      <c r="I43" s="93"/>
    </row>
    <row r="44" spans="1:9" x14ac:dyDescent="0.3">
      <c r="A44" s="94">
        <v>536</v>
      </c>
      <c r="B44" s="94" t="s">
        <v>2178</v>
      </c>
      <c r="C44" s="94" t="s">
        <v>2261</v>
      </c>
      <c r="D44" s="94" t="s">
        <v>66</v>
      </c>
      <c r="E44" s="94" t="s">
        <v>2262</v>
      </c>
      <c r="F44" s="95">
        <v>114188.92</v>
      </c>
      <c r="G44" s="93"/>
      <c r="H44" s="93"/>
      <c r="I44" s="93"/>
    </row>
    <row r="45" spans="1:9" x14ac:dyDescent="0.3">
      <c r="A45" s="94">
        <v>550</v>
      </c>
      <c r="B45" s="94" t="s">
        <v>2178</v>
      </c>
      <c r="C45" s="94" t="s">
        <v>2263</v>
      </c>
      <c r="D45" s="94" t="s">
        <v>21</v>
      </c>
      <c r="E45" s="94" t="s">
        <v>137</v>
      </c>
      <c r="F45" s="95">
        <v>114188.92</v>
      </c>
      <c r="G45" s="93"/>
      <c r="H45" s="93"/>
      <c r="I45" s="93"/>
    </row>
    <row r="46" spans="1:9" x14ac:dyDescent="0.3">
      <c r="A46" s="94">
        <v>595</v>
      </c>
      <c r="B46" s="94" t="s">
        <v>2178</v>
      </c>
      <c r="C46" s="94" t="s">
        <v>2264</v>
      </c>
      <c r="D46" s="94" t="s">
        <v>21</v>
      </c>
      <c r="E46" s="94" t="s">
        <v>22</v>
      </c>
      <c r="F46" s="95">
        <v>228377.84</v>
      </c>
      <c r="G46" s="93"/>
      <c r="H46" s="93"/>
      <c r="I46" s="93"/>
    </row>
    <row r="47" spans="1:9" x14ac:dyDescent="0.3">
      <c r="A47" s="94">
        <v>670</v>
      </c>
      <c r="B47" s="94" t="s">
        <v>2265</v>
      </c>
      <c r="C47" s="94" t="s">
        <v>2266</v>
      </c>
      <c r="D47" s="94" t="s">
        <v>21</v>
      </c>
      <c r="E47" s="94" t="s">
        <v>88</v>
      </c>
      <c r="F47" s="95">
        <v>416226.87</v>
      </c>
      <c r="G47" s="93"/>
      <c r="H47" s="93"/>
      <c r="I47" s="93"/>
    </row>
    <row r="48" spans="1:9" x14ac:dyDescent="0.3">
      <c r="A48" s="94">
        <v>689</v>
      </c>
      <c r="B48" s="94" t="s">
        <v>2178</v>
      </c>
      <c r="C48" s="94" t="s">
        <v>2267</v>
      </c>
      <c r="D48" s="94" t="s">
        <v>66</v>
      </c>
      <c r="E48" s="94" t="s">
        <v>2268</v>
      </c>
      <c r="F48" s="95">
        <v>314188.92</v>
      </c>
      <c r="G48" s="93"/>
      <c r="H48" s="93"/>
      <c r="I48" s="93"/>
    </row>
    <row r="49" spans="1:9" x14ac:dyDescent="0.3">
      <c r="A49" s="94">
        <v>709</v>
      </c>
      <c r="B49" s="94" t="s">
        <v>2178</v>
      </c>
      <c r="C49" s="94" t="s">
        <v>2269</v>
      </c>
      <c r="D49" s="94" t="s">
        <v>66</v>
      </c>
      <c r="E49" s="94" t="s">
        <v>235</v>
      </c>
      <c r="F49" s="95">
        <v>114188.92</v>
      </c>
      <c r="G49" s="93"/>
      <c r="H49" s="93"/>
      <c r="I49" s="93"/>
    </row>
    <row r="50" spans="1:9" x14ac:dyDescent="0.3">
      <c r="A50" s="94">
        <v>710</v>
      </c>
      <c r="B50" s="94" t="s">
        <v>2178</v>
      </c>
      <c r="C50" s="94" t="s">
        <v>2270</v>
      </c>
      <c r="D50" s="94" t="s">
        <v>66</v>
      </c>
      <c r="E50" s="94" t="s">
        <v>2159</v>
      </c>
      <c r="F50" s="95">
        <v>114188.92</v>
      </c>
      <c r="G50" s="93"/>
      <c r="H50" s="93"/>
      <c r="I50" s="93"/>
    </row>
    <row r="51" spans="1:9" x14ac:dyDescent="0.3">
      <c r="A51" s="94">
        <v>712</v>
      </c>
      <c r="B51" s="94" t="s">
        <v>2178</v>
      </c>
      <c r="C51" s="94" t="s">
        <v>2271</v>
      </c>
      <c r="D51" s="94" t="s">
        <v>34</v>
      </c>
      <c r="E51" s="94" t="s">
        <v>858</v>
      </c>
      <c r="F51" s="95">
        <v>114188.92</v>
      </c>
      <c r="G51" s="93"/>
      <c r="H51" s="93"/>
      <c r="I51" s="93"/>
    </row>
    <row r="52" spans="1:9" x14ac:dyDescent="0.3">
      <c r="A52" s="94">
        <v>713</v>
      </c>
      <c r="B52" s="94" t="s">
        <v>2178</v>
      </c>
      <c r="C52" s="94" t="s">
        <v>2272</v>
      </c>
      <c r="D52" s="94" t="s">
        <v>21</v>
      </c>
      <c r="E52" s="94" t="s">
        <v>88</v>
      </c>
      <c r="F52" s="95">
        <v>114188.92</v>
      </c>
      <c r="G52" s="93"/>
      <c r="H52" s="93"/>
      <c r="I52" s="93"/>
    </row>
    <row r="53" spans="1:9" x14ac:dyDescent="0.3">
      <c r="A53" s="94">
        <v>714</v>
      </c>
      <c r="B53" s="94" t="s">
        <v>2178</v>
      </c>
      <c r="C53" s="94" t="s">
        <v>1706</v>
      </c>
      <c r="D53" s="94" t="s">
        <v>41</v>
      </c>
      <c r="E53" s="94" t="s">
        <v>753</v>
      </c>
      <c r="F53" s="95">
        <v>114188.92</v>
      </c>
      <c r="G53" s="93"/>
      <c r="H53" s="93"/>
      <c r="I53" s="93"/>
    </row>
    <row r="54" spans="1:9" x14ac:dyDescent="0.3">
      <c r="A54" s="94">
        <v>715</v>
      </c>
      <c r="B54" s="94" t="s">
        <v>2178</v>
      </c>
      <c r="C54" s="94" t="s">
        <v>2273</v>
      </c>
      <c r="D54" s="94" t="s">
        <v>41</v>
      </c>
      <c r="E54" s="94" t="s">
        <v>617</v>
      </c>
      <c r="F54" s="95">
        <v>114188.92</v>
      </c>
      <c r="G54" s="93"/>
      <c r="H54" s="93"/>
      <c r="I54" s="93"/>
    </row>
    <row r="55" spans="1:9" x14ac:dyDescent="0.3">
      <c r="A55" s="94">
        <v>716</v>
      </c>
      <c r="B55" s="94" t="s">
        <v>2178</v>
      </c>
      <c r="C55" s="94" t="s">
        <v>2274</v>
      </c>
      <c r="D55" s="94" t="s">
        <v>41</v>
      </c>
      <c r="E55" s="94" t="s">
        <v>2275</v>
      </c>
      <c r="F55" s="95">
        <v>114188.92</v>
      </c>
      <c r="G55" s="93"/>
    </row>
    <row r="56" spans="1:9" x14ac:dyDescent="0.3">
      <c r="A56" s="94">
        <v>717</v>
      </c>
      <c r="B56" s="94" t="s">
        <v>2178</v>
      </c>
      <c r="C56" s="94" t="s">
        <v>2276</v>
      </c>
      <c r="D56" s="94" t="s">
        <v>41</v>
      </c>
      <c r="E56" s="94" t="s">
        <v>700</v>
      </c>
      <c r="F56" s="95">
        <v>114188.92</v>
      </c>
      <c r="G56" s="93"/>
    </row>
    <row r="57" spans="1:9" x14ac:dyDescent="0.3">
      <c r="A57" s="94">
        <v>719</v>
      </c>
      <c r="B57" s="94" t="s">
        <v>2178</v>
      </c>
      <c r="C57" s="94" t="s">
        <v>2277</v>
      </c>
      <c r="D57" s="94" t="s">
        <v>41</v>
      </c>
      <c r="E57" s="94" t="s">
        <v>2278</v>
      </c>
      <c r="F57" s="95">
        <v>114188.92</v>
      </c>
      <c r="G57" s="93"/>
    </row>
    <row r="58" spans="1:9" ht="15.6" x14ac:dyDescent="0.3">
      <c r="C58" s="303" t="s">
        <v>621</v>
      </c>
      <c r="D58" s="303"/>
      <c r="E58" s="303"/>
      <c r="F58" s="13">
        <f>SUM(F8:F57)</f>
        <v>12833448.759999996</v>
      </c>
    </row>
  </sheetData>
  <mergeCells count="6">
    <mergeCell ref="C58:E58"/>
    <mergeCell ref="A1:I1"/>
    <mergeCell ref="A2:I2"/>
    <mergeCell ref="A3:I3"/>
    <mergeCell ref="A4:I4"/>
    <mergeCell ref="A5:I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C32A7-8332-4E08-B59A-019B28B5A8A0}">
  <dimension ref="A1:I99"/>
  <sheetViews>
    <sheetView workbookViewId="0">
      <selection sqref="A1:H1"/>
    </sheetView>
  </sheetViews>
  <sheetFormatPr defaultRowHeight="14.4" x14ac:dyDescent="0.3"/>
  <cols>
    <col min="1" max="1" width="6.88671875" bestFit="1" customWidth="1"/>
    <col min="2" max="2" width="4.6640625" bestFit="1" customWidth="1"/>
    <col min="3" max="3" width="53.33203125" bestFit="1" customWidth="1"/>
    <col min="4" max="4" width="14.44140625" bestFit="1" customWidth="1"/>
    <col min="5" max="5" width="16.6640625" bestFit="1" customWidth="1"/>
    <col min="6" max="6" width="15.109375" customWidth="1"/>
    <col min="7" max="7" width="11.33203125" bestFit="1" customWidth="1"/>
    <col min="8" max="8" width="20" bestFit="1" customWidth="1"/>
    <col min="9" max="9" width="14.109375" bestFit="1" customWidth="1"/>
  </cols>
  <sheetData>
    <row r="1" spans="1:9" ht="22.95" customHeight="1" x14ac:dyDescent="0.3">
      <c r="A1" s="317" t="s">
        <v>2454</v>
      </c>
      <c r="B1" s="317"/>
      <c r="C1" s="317"/>
      <c r="D1" s="317"/>
      <c r="E1" s="317"/>
      <c r="F1" s="317"/>
      <c r="G1" s="317"/>
      <c r="H1" s="317"/>
      <c r="I1" s="103"/>
    </row>
    <row r="2" spans="1:9" ht="60" customHeight="1" x14ac:dyDescent="0.3">
      <c r="A2" s="296" t="s">
        <v>2279</v>
      </c>
      <c r="B2" s="297"/>
      <c r="C2" s="297"/>
      <c r="D2" s="297"/>
      <c r="E2" s="297"/>
      <c r="F2" s="297"/>
      <c r="G2" s="297"/>
      <c r="H2" s="298"/>
      <c r="I2" s="103"/>
    </row>
    <row r="3" spans="1:9" ht="27.6" x14ac:dyDescent="0.3">
      <c r="A3" s="91" t="s">
        <v>2218</v>
      </c>
      <c r="B3" s="91" t="s">
        <v>2219</v>
      </c>
      <c r="C3" s="91" t="s">
        <v>8</v>
      </c>
      <c r="D3" s="91" t="s">
        <v>5</v>
      </c>
      <c r="E3" s="91" t="s">
        <v>633</v>
      </c>
      <c r="F3" s="92">
        <v>2024</v>
      </c>
      <c r="G3" s="93"/>
      <c r="H3" s="91" t="s">
        <v>2211</v>
      </c>
      <c r="I3" s="92">
        <v>2024</v>
      </c>
    </row>
    <row r="4" spans="1:9" x14ac:dyDescent="0.3">
      <c r="A4" s="94">
        <v>9</v>
      </c>
      <c r="B4" s="94" t="s">
        <v>2178</v>
      </c>
      <c r="C4" s="94" t="s">
        <v>2220</v>
      </c>
      <c r="D4" s="94" t="s">
        <v>66</v>
      </c>
      <c r="E4" s="94" t="s">
        <v>66</v>
      </c>
      <c r="F4" s="95">
        <v>6756894.8799999999</v>
      </c>
      <c r="G4" s="193"/>
      <c r="H4" s="94" t="s">
        <v>2178</v>
      </c>
      <c r="I4" s="95">
        <f>SUMIF(B4:B94,"AZ",F4:F94)</f>
        <v>83773453.440000013</v>
      </c>
    </row>
    <row r="5" spans="1:9" x14ac:dyDescent="0.3">
      <c r="A5" s="94">
        <v>12</v>
      </c>
      <c r="B5" s="94" t="s">
        <v>2178</v>
      </c>
      <c r="C5" s="94" t="s">
        <v>2221</v>
      </c>
      <c r="D5" s="94" t="s">
        <v>21</v>
      </c>
      <c r="E5" s="94" t="s">
        <v>2222</v>
      </c>
      <c r="F5" s="95">
        <v>1593558.59</v>
      </c>
      <c r="G5" s="193"/>
      <c r="H5" s="94" t="s">
        <v>2212</v>
      </c>
      <c r="I5" s="95">
        <f>SUMIF(B4:B94,"UZ",F4:F94)</f>
        <v>24971601.149999999</v>
      </c>
    </row>
    <row r="6" spans="1:9" x14ac:dyDescent="0.3">
      <c r="A6" s="94">
        <v>17</v>
      </c>
      <c r="B6" s="94" t="s">
        <v>2178</v>
      </c>
      <c r="C6" s="94" t="s">
        <v>2223</v>
      </c>
      <c r="D6" s="94" t="s">
        <v>21</v>
      </c>
      <c r="E6" s="94" t="s">
        <v>88</v>
      </c>
      <c r="F6" s="95">
        <v>1350638.84</v>
      </c>
      <c r="G6" s="193"/>
      <c r="H6" s="94" t="s">
        <v>2184</v>
      </c>
      <c r="I6" s="94">
        <f>SUMIF(B4:B94,"PZ",F4:F94)</f>
        <v>23628440.120000001</v>
      </c>
    </row>
    <row r="7" spans="1:9" x14ac:dyDescent="0.3">
      <c r="A7" s="94">
        <v>26</v>
      </c>
      <c r="B7" s="94" t="s">
        <v>2178</v>
      </c>
      <c r="C7" s="94" t="s">
        <v>2224</v>
      </c>
      <c r="D7" s="94" t="s">
        <v>66</v>
      </c>
      <c r="E7" s="94" t="s">
        <v>644</v>
      </c>
      <c r="F7" s="95">
        <v>1586330.03</v>
      </c>
      <c r="G7" s="193"/>
      <c r="H7" s="94" t="s">
        <v>2213</v>
      </c>
      <c r="I7" s="94">
        <f>SUMIF(B4:B94,"RZ",F4:F94)</f>
        <v>3274169.51</v>
      </c>
    </row>
    <row r="8" spans="1:9" x14ac:dyDescent="0.3">
      <c r="A8" s="94">
        <v>32</v>
      </c>
      <c r="B8" s="94" t="s">
        <v>2178</v>
      </c>
      <c r="C8" s="94" t="s">
        <v>2225</v>
      </c>
      <c r="D8" s="94" t="s">
        <v>21</v>
      </c>
      <c r="E8" s="94" t="s">
        <v>191</v>
      </c>
      <c r="F8" s="95">
        <v>1199241.57</v>
      </c>
      <c r="G8" s="193"/>
      <c r="H8" s="96" t="s">
        <v>2226</v>
      </c>
      <c r="I8" s="97">
        <f>SUM(I4:I7)</f>
        <v>135647664.22</v>
      </c>
    </row>
    <row r="9" spans="1:9" x14ac:dyDescent="0.3">
      <c r="A9" s="94">
        <v>49</v>
      </c>
      <c r="B9" s="94" t="s">
        <v>2178</v>
      </c>
      <c r="C9" s="94" t="s">
        <v>2227</v>
      </c>
      <c r="D9" s="94" t="s">
        <v>27</v>
      </c>
      <c r="E9" s="94" t="s">
        <v>109</v>
      </c>
      <c r="F9" s="95">
        <v>3480118.92</v>
      </c>
      <c r="G9" s="193"/>
      <c r="H9" s="93"/>
      <c r="I9" s="93"/>
    </row>
    <row r="10" spans="1:9" x14ac:dyDescent="0.3">
      <c r="A10" s="94">
        <v>57</v>
      </c>
      <c r="B10" s="94" t="s">
        <v>2178</v>
      </c>
      <c r="C10" s="94" t="s">
        <v>2228</v>
      </c>
      <c r="D10" s="94" t="s">
        <v>27</v>
      </c>
      <c r="E10" s="94" t="s">
        <v>323</v>
      </c>
      <c r="F10" s="95">
        <v>2111644.81</v>
      </c>
      <c r="G10" s="193"/>
      <c r="H10" s="100" t="s">
        <v>622</v>
      </c>
      <c r="I10" s="92">
        <v>2024</v>
      </c>
    </row>
    <row r="11" spans="1:9" x14ac:dyDescent="0.3">
      <c r="A11" s="94">
        <v>63</v>
      </c>
      <c r="B11" s="94" t="s">
        <v>2178</v>
      </c>
      <c r="C11" s="94" t="s">
        <v>2229</v>
      </c>
      <c r="D11" s="94" t="s">
        <v>66</v>
      </c>
      <c r="E11" s="94" t="s">
        <v>240</v>
      </c>
      <c r="F11" s="95">
        <v>1789521</v>
      </c>
      <c r="G11" s="193"/>
      <c r="H11" s="94" t="s">
        <v>66</v>
      </c>
      <c r="I11" s="95">
        <f>SUMIF(D4:D94,"Antwerpen",F4:F94)</f>
        <v>39727662.719999999</v>
      </c>
    </row>
    <row r="12" spans="1:9" x14ac:dyDescent="0.3">
      <c r="A12" s="94">
        <v>97</v>
      </c>
      <c r="B12" s="94" t="s">
        <v>2178</v>
      </c>
      <c r="C12" s="94" t="s">
        <v>2195</v>
      </c>
      <c r="D12" s="94" t="s">
        <v>66</v>
      </c>
      <c r="E12" s="94" t="s">
        <v>2230</v>
      </c>
      <c r="F12" s="95">
        <v>1906412.72</v>
      </c>
      <c r="G12" s="193"/>
      <c r="H12" s="94" t="s">
        <v>41</v>
      </c>
      <c r="I12" s="95">
        <f>SUMIF(D4:D94,"Limburg",F4:F94)</f>
        <v>16240332.289999999</v>
      </c>
    </row>
    <row r="13" spans="1:9" x14ac:dyDescent="0.3">
      <c r="A13" s="94">
        <v>99</v>
      </c>
      <c r="B13" s="94" t="s">
        <v>2178</v>
      </c>
      <c r="C13" s="94" t="s">
        <v>2220</v>
      </c>
      <c r="D13" s="94" t="s">
        <v>66</v>
      </c>
      <c r="E13" s="94" t="s">
        <v>66</v>
      </c>
      <c r="F13" s="95">
        <v>3808379.14</v>
      </c>
      <c r="G13" s="193"/>
      <c r="H13" s="94" t="s">
        <v>21</v>
      </c>
      <c r="I13" s="95">
        <f>SUMIF(D4:D94,"Oost-Vlaanderen",F4:F94)</f>
        <v>32116845.690000005</v>
      </c>
    </row>
    <row r="14" spans="1:9" x14ac:dyDescent="0.3">
      <c r="A14" s="94">
        <v>102</v>
      </c>
      <c r="B14" s="94" t="s">
        <v>2178</v>
      </c>
      <c r="C14" s="94" t="s">
        <v>2195</v>
      </c>
      <c r="D14" s="94" t="s">
        <v>66</v>
      </c>
      <c r="E14" s="94" t="s">
        <v>250</v>
      </c>
      <c r="F14" s="95">
        <v>1028961.51</v>
      </c>
      <c r="G14" s="193"/>
      <c r="H14" s="94" t="s">
        <v>34</v>
      </c>
      <c r="I14" s="95">
        <f>SUMIF(D4:D94,"Vlaams-Brabant",F4:F94)</f>
        <v>20042731.709999997</v>
      </c>
    </row>
    <row r="15" spans="1:9" x14ac:dyDescent="0.3">
      <c r="A15" s="94">
        <v>104</v>
      </c>
      <c r="B15" s="94" t="s">
        <v>2178</v>
      </c>
      <c r="C15" s="94" t="s">
        <v>2231</v>
      </c>
      <c r="D15" s="94" t="s">
        <v>66</v>
      </c>
      <c r="E15" s="94" t="s">
        <v>517</v>
      </c>
      <c r="F15" s="95">
        <v>1260955.1000000001</v>
      </c>
      <c r="G15" s="193"/>
      <c r="H15" s="94" t="s">
        <v>27</v>
      </c>
      <c r="I15" s="95">
        <f>SUMIF(D4:D94,"West-Vlaanderen",F4:F94)</f>
        <v>24021712.880000003</v>
      </c>
    </row>
    <row r="16" spans="1:9" x14ac:dyDescent="0.3">
      <c r="A16" s="94">
        <v>106</v>
      </c>
      <c r="B16" s="94" t="s">
        <v>2178</v>
      </c>
      <c r="C16" s="94" t="s">
        <v>2232</v>
      </c>
      <c r="D16" s="94" t="s">
        <v>34</v>
      </c>
      <c r="E16" s="94" t="s">
        <v>2233</v>
      </c>
      <c r="F16" s="95">
        <v>1463847.02</v>
      </c>
      <c r="G16" s="193"/>
      <c r="H16" s="98" t="s">
        <v>934</v>
      </c>
      <c r="I16" s="97">
        <f>SUM(I11:I15)</f>
        <v>132149285.28999999</v>
      </c>
    </row>
    <row r="17" spans="1:9" x14ac:dyDescent="0.3">
      <c r="A17" s="94">
        <v>108</v>
      </c>
      <c r="B17" s="94" t="s">
        <v>2178</v>
      </c>
      <c r="C17" s="94" t="s">
        <v>2234</v>
      </c>
      <c r="D17" s="94" t="s">
        <v>34</v>
      </c>
      <c r="E17" s="94" t="s">
        <v>35</v>
      </c>
      <c r="F17" s="95">
        <v>880914.94</v>
      </c>
      <c r="G17" s="193"/>
      <c r="H17" s="94" t="s">
        <v>14</v>
      </c>
      <c r="I17" s="95">
        <f>SUMIF(D4:D94,"Brussel",F4:F94)</f>
        <v>3498378.9299999997</v>
      </c>
    </row>
    <row r="18" spans="1:9" x14ac:dyDescent="0.3">
      <c r="A18" s="94">
        <v>109</v>
      </c>
      <c r="B18" s="94" t="s">
        <v>2178</v>
      </c>
      <c r="C18" s="94" t="s">
        <v>2235</v>
      </c>
      <c r="D18" s="94" t="s">
        <v>34</v>
      </c>
      <c r="E18" s="94" t="s">
        <v>2105</v>
      </c>
      <c r="F18" s="95">
        <v>1068414.8899999999</v>
      </c>
      <c r="G18" s="193"/>
      <c r="H18" s="98" t="s">
        <v>630</v>
      </c>
      <c r="I18" s="97">
        <f>SUM(I16:I17)</f>
        <v>135647664.22</v>
      </c>
    </row>
    <row r="19" spans="1:9" x14ac:dyDescent="0.3">
      <c r="A19" s="94">
        <v>117</v>
      </c>
      <c r="B19" s="94" t="s">
        <v>2178</v>
      </c>
      <c r="C19" s="94" t="s">
        <v>2236</v>
      </c>
      <c r="D19" s="94" t="s">
        <v>27</v>
      </c>
      <c r="E19" s="94" t="s">
        <v>392</v>
      </c>
      <c r="F19" s="95">
        <v>3523165.18</v>
      </c>
      <c r="G19" s="193"/>
      <c r="H19" s="93"/>
      <c r="I19" s="93"/>
    </row>
    <row r="20" spans="1:9" x14ac:dyDescent="0.3">
      <c r="A20" s="94">
        <v>124</v>
      </c>
      <c r="B20" s="94" t="s">
        <v>2178</v>
      </c>
      <c r="C20" s="94" t="s">
        <v>2237</v>
      </c>
      <c r="D20" s="94" t="s">
        <v>27</v>
      </c>
      <c r="E20" s="94" t="s">
        <v>272</v>
      </c>
      <c r="F20" s="95">
        <v>868772.27</v>
      </c>
      <c r="G20" s="193"/>
      <c r="H20" s="93"/>
      <c r="I20" s="93"/>
    </row>
    <row r="21" spans="1:9" x14ac:dyDescent="0.3">
      <c r="A21" s="94">
        <v>126</v>
      </c>
      <c r="B21" s="94" t="s">
        <v>2178</v>
      </c>
      <c r="C21" s="94" t="s">
        <v>2238</v>
      </c>
      <c r="D21" s="94" t="s">
        <v>21</v>
      </c>
      <c r="E21" s="94" t="s">
        <v>176</v>
      </c>
      <c r="F21" s="95">
        <v>3604426.35</v>
      </c>
      <c r="G21" s="193"/>
      <c r="H21" s="93"/>
      <c r="I21" s="93"/>
    </row>
    <row r="22" spans="1:9" x14ac:dyDescent="0.3">
      <c r="A22" s="94">
        <v>134</v>
      </c>
      <c r="B22" s="94" t="s">
        <v>2178</v>
      </c>
      <c r="C22" s="94" t="s">
        <v>2239</v>
      </c>
      <c r="D22" s="94" t="s">
        <v>21</v>
      </c>
      <c r="E22" s="94" t="s">
        <v>481</v>
      </c>
      <c r="F22" s="95">
        <v>848138.76</v>
      </c>
      <c r="G22" s="193"/>
      <c r="H22" s="93"/>
      <c r="I22" s="93"/>
    </row>
    <row r="23" spans="1:9" x14ac:dyDescent="0.3">
      <c r="A23" s="94">
        <v>140</v>
      </c>
      <c r="B23" s="94" t="s">
        <v>2178</v>
      </c>
      <c r="C23" s="94" t="s">
        <v>2240</v>
      </c>
      <c r="D23" s="94" t="s">
        <v>27</v>
      </c>
      <c r="E23" s="94" t="s">
        <v>2241</v>
      </c>
      <c r="F23" s="95">
        <v>1463563.7</v>
      </c>
      <c r="G23" s="193"/>
      <c r="H23" s="93"/>
      <c r="I23" s="93"/>
    </row>
    <row r="24" spans="1:9" x14ac:dyDescent="0.3">
      <c r="A24" s="94">
        <v>170</v>
      </c>
      <c r="B24" s="94" t="s">
        <v>2178</v>
      </c>
      <c r="C24" s="94" t="s">
        <v>2244</v>
      </c>
      <c r="D24" s="94" t="s">
        <v>21</v>
      </c>
      <c r="E24" s="94" t="s">
        <v>541</v>
      </c>
      <c r="F24" s="95">
        <v>480359.43</v>
      </c>
      <c r="G24" s="193"/>
      <c r="H24" s="93"/>
      <c r="I24" s="93"/>
    </row>
    <row r="25" spans="1:9" x14ac:dyDescent="0.3">
      <c r="A25" s="94">
        <v>176</v>
      </c>
      <c r="B25" s="94" t="s">
        <v>2178</v>
      </c>
      <c r="C25" s="94" t="s">
        <v>2245</v>
      </c>
      <c r="D25" s="94" t="s">
        <v>21</v>
      </c>
      <c r="E25" s="94" t="s">
        <v>176</v>
      </c>
      <c r="F25" s="95">
        <v>2244272.89</v>
      </c>
      <c r="G25" s="193"/>
      <c r="H25" s="93"/>
      <c r="I25" s="93"/>
    </row>
    <row r="26" spans="1:9" x14ac:dyDescent="0.3">
      <c r="A26" s="94">
        <v>204</v>
      </c>
      <c r="B26" s="94" t="s">
        <v>2178</v>
      </c>
      <c r="C26" s="94" t="s">
        <v>2246</v>
      </c>
      <c r="D26" s="94" t="s">
        <v>34</v>
      </c>
      <c r="E26" s="94" t="s">
        <v>2177</v>
      </c>
      <c r="F26" s="95">
        <v>830009.4</v>
      </c>
      <c r="G26" s="193"/>
      <c r="H26" s="93"/>
      <c r="I26" s="93"/>
    </row>
    <row r="27" spans="1:9" x14ac:dyDescent="0.3">
      <c r="A27" s="94">
        <v>217</v>
      </c>
      <c r="B27" s="94" t="s">
        <v>2178</v>
      </c>
      <c r="C27" s="94" t="s">
        <v>2247</v>
      </c>
      <c r="D27" s="94" t="s">
        <v>21</v>
      </c>
      <c r="E27" s="94" t="s">
        <v>496</v>
      </c>
      <c r="F27" s="95">
        <v>754030.6</v>
      </c>
      <c r="G27" s="193"/>
      <c r="H27" s="93"/>
      <c r="I27" s="93"/>
    </row>
    <row r="28" spans="1:9" x14ac:dyDescent="0.3">
      <c r="A28" s="94">
        <v>243</v>
      </c>
      <c r="B28" s="94" t="s">
        <v>2178</v>
      </c>
      <c r="C28" s="94" t="s">
        <v>2248</v>
      </c>
      <c r="D28" s="94" t="s">
        <v>41</v>
      </c>
      <c r="E28" s="94" t="s">
        <v>60</v>
      </c>
      <c r="F28" s="95">
        <v>3871078.04</v>
      </c>
      <c r="G28" s="193"/>
      <c r="H28" s="93"/>
      <c r="I28" s="93"/>
    </row>
    <row r="29" spans="1:9" x14ac:dyDescent="0.3">
      <c r="A29" s="94">
        <v>290</v>
      </c>
      <c r="B29" s="94" t="s">
        <v>2178</v>
      </c>
      <c r="C29" s="94" t="s">
        <v>2249</v>
      </c>
      <c r="D29" s="94" t="s">
        <v>21</v>
      </c>
      <c r="E29" s="94" t="s">
        <v>88</v>
      </c>
      <c r="F29" s="95">
        <v>2554884.38</v>
      </c>
      <c r="G29" s="193"/>
      <c r="H29" s="93"/>
      <c r="I29" s="93"/>
    </row>
    <row r="30" spans="1:9" x14ac:dyDescent="0.3">
      <c r="A30" s="94">
        <v>308</v>
      </c>
      <c r="B30" s="94" t="s">
        <v>2178</v>
      </c>
      <c r="C30" s="94" t="s">
        <v>2247</v>
      </c>
      <c r="D30" s="94" t="s">
        <v>66</v>
      </c>
      <c r="E30" s="94" t="s">
        <v>2251</v>
      </c>
      <c r="F30" s="95">
        <v>664020.5</v>
      </c>
      <c r="G30" s="193"/>
      <c r="H30" s="93"/>
      <c r="I30" s="93"/>
    </row>
    <row r="31" spans="1:9" x14ac:dyDescent="0.3">
      <c r="A31" s="94">
        <v>310</v>
      </c>
      <c r="B31" s="94" t="s">
        <v>2178</v>
      </c>
      <c r="C31" s="94" t="s">
        <v>2252</v>
      </c>
      <c r="D31" s="94" t="s">
        <v>27</v>
      </c>
      <c r="E31" s="94" t="s">
        <v>737</v>
      </c>
      <c r="F31" s="95">
        <v>608483.79</v>
      </c>
      <c r="G31" s="193"/>
      <c r="H31" s="93"/>
      <c r="I31" s="93"/>
    </row>
    <row r="32" spans="1:9" x14ac:dyDescent="0.3">
      <c r="A32" s="94">
        <v>371</v>
      </c>
      <c r="B32" s="94" t="s">
        <v>2178</v>
      </c>
      <c r="C32" s="94" t="s">
        <v>2254</v>
      </c>
      <c r="D32" s="94" t="s">
        <v>41</v>
      </c>
      <c r="E32" s="94" t="s">
        <v>700</v>
      </c>
      <c r="F32" s="95">
        <v>3803123.47</v>
      </c>
      <c r="G32" s="193"/>
      <c r="H32" s="93"/>
      <c r="I32" s="93"/>
    </row>
    <row r="33" spans="1:9" x14ac:dyDescent="0.3">
      <c r="A33" s="94">
        <v>392</v>
      </c>
      <c r="B33" s="94" t="s">
        <v>2178</v>
      </c>
      <c r="C33" s="94" t="s">
        <v>2255</v>
      </c>
      <c r="D33" s="94" t="s">
        <v>27</v>
      </c>
      <c r="E33" s="94" t="s">
        <v>2256</v>
      </c>
      <c r="F33" s="95">
        <v>624865.31000000006</v>
      </c>
      <c r="G33" s="193"/>
      <c r="H33" s="93"/>
      <c r="I33" s="93"/>
    </row>
    <row r="34" spans="1:9" x14ac:dyDescent="0.3">
      <c r="A34" s="94">
        <v>395</v>
      </c>
      <c r="B34" s="94" t="s">
        <v>2178</v>
      </c>
      <c r="C34" s="94" t="s">
        <v>2257</v>
      </c>
      <c r="D34" s="94" t="s">
        <v>27</v>
      </c>
      <c r="E34" s="94" t="s">
        <v>2258</v>
      </c>
      <c r="F34" s="95">
        <v>821021.4</v>
      </c>
      <c r="G34" s="193"/>
      <c r="H34" s="93"/>
      <c r="I34" s="93"/>
    </row>
    <row r="35" spans="1:9" x14ac:dyDescent="0.3">
      <c r="A35" s="94">
        <v>396</v>
      </c>
      <c r="B35" s="94" t="s">
        <v>2178</v>
      </c>
      <c r="C35" s="94" t="s">
        <v>764</v>
      </c>
      <c r="D35" s="94" t="s">
        <v>27</v>
      </c>
      <c r="E35" s="94" t="s">
        <v>103</v>
      </c>
      <c r="F35" s="95">
        <v>3096114.72</v>
      </c>
      <c r="G35" s="193"/>
      <c r="H35" s="93"/>
      <c r="I35" s="93"/>
    </row>
    <row r="36" spans="1:9" x14ac:dyDescent="0.3">
      <c r="A36" s="99">
        <v>397</v>
      </c>
      <c r="B36" s="94" t="s">
        <v>2178</v>
      </c>
      <c r="C36" s="94" t="s">
        <v>2259</v>
      </c>
      <c r="D36" s="94" t="s">
        <v>27</v>
      </c>
      <c r="E36" s="94" t="s">
        <v>2260</v>
      </c>
      <c r="F36" s="95">
        <v>531456.11</v>
      </c>
      <c r="G36" s="193"/>
      <c r="H36" s="93"/>
      <c r="I36" s="93"/>
    </row>
    <row r="37" spans="1:9" x14ac:dyDescent="0.3">
      <c r="A37" s="94">
        <v>525</v>
      </c>
      <c r="B37" s="94" t="s">
        <v>2178</v>
      </c>
      <c r="C37" s="94" t="s">
        <v>768</v>
      </c>
      <c r="D37" s="94" t="s">
        <v>27</v>
      </c>
      <c r="E37" s="94" t="s">
        <v>451</v>
      </c>
      <c r="F37" s="95">
        <v>1249607.75</v>
      </c>
      <c r="G37" s="193"/>
      <c r="H37" s="93"/>
      <c r="I37" s="93"/>
    </row>
    <row r="38" spans="1:9" x14ac:dyDescent="0.3">
      <c r="A38" s="94">
        <v>536</v>
      </c>
      <c r="B38" s="94" t="s">
        <v>2178</v>
      </c>
      <c r="C38" s="94" t="s">
        <v>2261</v>
      </c>
      <c r="D38" s="94" t="s">
        <v>66</v>
      </c>
      <c r="E38" s="94" t="s">
        <v>2262</v>
      </c>
      <c r="F38" s="95">
        <v>705403.85</v>
      </c>
      <c r="G38" s="193"/>
      <c r="H38" s="93"/>
      <c r="I38" s="93"/>
    </row>
    <row r="39" spans="1:9" x14ac:dyDescent="0.3">
      <c r="A39" s="94">
        <v>550</v>
      </c>
      <c r="B39" s="94" t="s">
        <v>2178</v>
      </c>
      <c r="C39" s="94" t="s">
        <v>2263</v>
      </c>
      <c r="D39" s="94" t="s">
        <v>21</v>
      </c>
      <c r="E39" s="94" t="s">
        <v>137</v>
      </c>
      <c r="F39" s="95">
        <v>970664.99</v>
      </c>
      <c r="G39" s="193"/>
      <c r="H39" s="93"/>
      <c r="I39" s="93"/>
    </row>
    <row r="40" spans="1:9" x14ac:dyDescent="0.3">
      <c r="A40" s="94">
        <v>595</v>
      </c>
      <c r="B40" s="94" t="s">
        <v>2178</v>
      </c>
      <c r="C40" s="94" t="s">
        <v>2264</v>
      </c>
      <c r="D40" s="94" t="s">
        <v>21</v>
      </c>
      <c r="E40" s="94" t="s">
        <v>22</v>
      </c>
      <c r="F40" s="95">
        <v>3016812.95</v>
      </c>
      <c r="G40" s="193"/>
      <c r="H40" s="93"/>
      <c r="I40" s="93"/>
    </row>
    <row r="41" spans="1:9" x14ac:dyDescent="0.3">
      <c r="A41" s="94">
        <v>682</v>
      </c>
      <c r="B41" s="94" t="s">
        <v>2178</v>
      </c>
      <c r="C41" s="94" t="s">
        <v>2280</v>
      </c>
      <c r="D41" s="94" t="s">
        <v>66</v>
      </c>
      <c r="E41" s="94" t="s">
        <v>732</v>
      </c>
      <c r="F41" s="95">
        <v>2101941.11</v>
      </c>
      <c r="G41" s="193"/>
      <c r="H41" s="93"/>
      <c r="I41" s="93"/>
    </row>
    <row r="42" spans="1:9" x14ac:dyDescent="0.3">
      <c r="A42" s="94">
        <v>689</v>
      </c>
      <c r="B42" s="94" t="s">
        <v>2178</v>
      </c>
      <c r="C42" s="94" t="s">
        <v>2267</v>
      </c>
      <c r="D42" s="94" t="s">
        <v>66</v>
      </c>
      <c r="E42" s="94" t="s">
        <v>2268</v>
      </c>
      <c r="F42" s="95">
        <v>1921213.04</v>
      </c>
      <c r="G42" s="193"/>
      <c r="H42" s="93"/>
      <c r="I42" s="93"/>
    </row>
    <row r="43" spans="1:9" x14ac:dyDescent="0.3">
      <c r="A43" s="94">
        <v>709</v>
      </c>
      <c r="B43" s="94" t="s">
        <v>2178</v>
      </c>
      <c r="C43" s="94" t="s">
        <v>2269</v>
      </c>
      <c r="D43" s="94" t="s">
        <v>66</v>
      </c>
      <c r="E43" s="94" t="s">
        <v>235</v>
      </c>
      <c r="F43" s="95">
        <v>1278872.29</v>
      </c>
      <c r="G43" s="193"/>
      <c r="H43" s="93"/>
      <c r="I43" s="93"/>
    </row>
    <row r="44" spans="1:9" x14ac:dyDescent="0.3">
      <c r="A44" s="94">
        <v>710</v>
      </c>
      <c r="B44" s="94" t="s">
        <v>2178</v>
      </c>
      <c r="C44" s="94" t="s">
        <v>2270</v>
      </c>
      <c r="D44" s="94" t="s">
        <v>66</v>
      </c>
      <c r="E44" s="94" t="s">
        <v>2159</v>
      </c>
      <c r="F44" s="95">
        <v>2486582.0299999998</v>
      </c>
      <c r="G44" s="193"/>
      <c r="H44" s="93"/>
      <c r="I44" s="93"/>
    </row>
    <row r="45" spans="1:9" x14ac:dyDescent="0.3">
      <c r="A45" s="94">
        <v>712</v>
      </c>
      <c r="B45" s="94" t="s">
        <v>2178</v>
      </c>
      <c r="C45" s="94" t="s">
        <v>2271</v>
      </c>
      <c r="D45" s="94" t="s">
        <v>34</v>
      </c>
      <c r="E45" s="94" t="s">
        <v>858</v>
      </c>
      <c r="F45" s="95">
        <v>891592.68</v>
      </c>
      <c r="G45" s="193"/>
      <c r="H45" s="93"/>
      <c r="I45" s="93"/>
    </row>
    <row r="46" spans="1:9" x14ac:dyDescent="0.3">
      <c r="A46" s="94">
        <v>713</v>
      </c>
      <c r="B46" s="94" t="s">
        <v>2178</v>
      </c>
      <c r="C46" s="94" t="s">
        <v>2272</v>
      </c>
      <c r="D46" s="94" t="s">
        <v>21</v>
      </c>
      <c r="E46" s="94" t="s">
        <v>88</v>
      </c>
      <c r="F46" s="95">
        <v>907505.41</v>
      </c>
      <c r="G46" s="193"/>
      <c r="H46" s="93"/>
      <c r="I46" s="93"/>
    </row>
    <row r="47" spans="1:9" x14ac:dyDescent="0.3">
      <c r="A47" s="94">
        <v>714</v>
      </c>
      <c r="B47" s="94" t="s">
        <v>2178</v>
      </c>
      <c r="C47" s="94" t="s">
        <v>1706</v>
      </c>
      <c r="D47" s="94" t="s">
        <v>41</v>
      </c>
      <c r="E47" s="94" t="s">
        <v>753</v>
      </c>
      <c r="F47" s="95">
        <v>635776.74</v>
      </c>
      <c r="G47" s="193"/>
      <c r="H47" s="93"/>
      <c r="I47" s="93"/>
    </row>
    <row r="48" spans="1:9" x14ac:dyDescent="0.3">
      <c r="A48" s="94">
        <v>715</v>
      </c>
      <c r="B48" s="94" t="s">
        <v>2178</v>
      </c>
      <c r="C48" s="94" t="s">
        <v>2273</v>
      </c>
      <c r="D48" s="94" t="s">
        <v>41</v>
      </c>
      <c r="E48" s="94" t="s">
        <v>617</v>
      </c>
      <c r="F48" s="95">
        <v>1418972.85</v>
      </c>
      <c r="G48" s="193"/>
      <c r="H48" s="93"/>
      <c r="I48" s="93"/>
    </row>
    <row r="49" spans="1:9" x14ac:dyDescent="0.3">
      <c r="A49" s="94">
        <v>716</v>
      </c>
      <c r="B49" s="94" t="s">
        <v>2178</v>
      </c>
      <c r="C49" s="94" t="s">
        <v>2274</v>
      </c>
      <c r="D49" s="94" t="s">
        <v>41</v>
      </c>
      <c r="E49" s="94" t="s">
        <v>2275</v>
      </c>
      <c r="F49" s="95">
        <v>1292775.69</v>
      </c>
      <c r="G49" s="193"/>
      <c r="H49" s="93"/>
      <c r="I49" s="93"/>
    </row>
    <row r="50" spans="1:9" x14ac:dyDescent="0.3">
      <c r="A50" s="94">
        <v>717</v>
      </c>
      <c r="B50" s="94" t="s">
        <v>2178</v>
      </c>
      <c r="C50" s="94" t="s">
        <v>2276</v>
      </c>
      <c r="D50" s="94" t="s">
        <v>41</v>
      </c>
      <c r="E50" s="94" t="s">
        <v>700</v>
      </c>
      <c r="F50" s="95">
        <v>747183.45</v>
      </c>
      <c r="G50" s="193"/>
      <c r="H50" s="93"/>
      <c r="I50" s="93"/>
    </row>
    <row r="51" spans="1:9" x14ac:dyDescent="0.3">
      <c r="A51" s="94">
        <v>719</v>
      </c>
      <c r="B51" s="94" t="s">
        <v>2178</v>
      </c>
      <c r="C51" s="94" t="s">
        <v>2277</v>
      </c>
      <c r="D51" s="94" t="s">
        <v>41</v>
      </c>
      <c r="E51" s="94" t="s">
        <v>2278</v>
      </c>
      <c r="F51" s="95">
        <v>1670928.35</v>
      </c>
      <c r="G51" s="193"/>
      <c r="H51" s="93"/>
      <c r="I51" s="93"/>
    </row>
    <row r="52" spans="1:9" x14ac:dyDescent="0.3">
      <c r="A52" s="94">
        <v>143</v>
      </c>
      <c r="B52" s="94" t="s">
        <v>2212</v>
      </c>
      <c r="C52" s="94" t="s">
        <v>2242</v>
      </c>
      <c r="D52" s="94" t="s">
        <v>14</v>
      </c>
      <c r="E52" s="94" t="s">
        <v>2243</v>
      </c>
      <c r="F52" s="95">
        <v>3416958.65</v>
      </c>
      <c r="G52" s="193"/>
      <c r="H52" s="93"/>
      <c r="I52" s="93"/>
    </row>
    <row r="53" spans="1:9" x14ac:dyDescent="0.3">
      <c r="A53" s="94">
        <v>300</v>
      </c>
      <c r="B53" s="94" t="s">
        <v>2212</v>
      </c>
      <c r="C53" s="94" t="s">
        <v>2250</v>
      </c>
      <c r="D53" s="94" t="s">
        <v>66</v>
      </c>
      <c r="E53" s="94" t="s">
        <v>160</v>
      </c>
      <c r="F53" s="95">
        <v>4301859.12</v>
      </c>
      <c r="G53" s="193"/>
      <c r="H53" s="93"/>
      <c r="I53" s="93"/>
    </row>
    <row r="54" spans="1:9" x14ac:dyDescent="0.3">
      <c r="A54" s="94">
        <v>322</v>
      </c>
      <c r="B54" s="94" t="s">
        <v>2212</v>
      </c>
      <c r="C54" s="94" t="s">
        <v>2253</v>
      </c>
      <c r="D54" s="94" t="s">
        <v>34</v>
      </c>
      <c r="E54" s="94" t="s">
        <v>35</v>
      </c>
      <c r="F54" s="95">
        <v>10843916.949999999</v>
      </c>
      <c r="G54" s="193"/>
      <c r="H54" s="93"/>
      <c r="I54" s="93"/>
    </row>
    <row r="55" spans="1:9" x14ac:dyDescent="0.3">
      <c r="A55" s="94">
        <v>670</v>
      </c>
      <c r="B55" s="94" t="s">
        <v>2212</v>
      </c>
      <c r="C55" s="94" t="s">
        <v>2266</v>
      </c>
      <c r="D55" s="94" t="s">
        <v>21</v>
      </c>
      <c r="E55" s="94" t="s">
        <v>88</v>
      </c>
      <c r="F55" s="95">
        <v>6408866.4299999997</v>
      </c>
      <c r="G55" s="193"/>
      <c r="H55" s="93"/>
      <c r="I55" s="93"/>
    </row>
    <row r="56" spans="1:9" x14ac:dyDescent="0.3">
      <c r="A56" s="104">
        <v>528</v>
      </c>
      <c r="B56" s="94" t="s">
        <v>2184</v>
      </c>
      <c r="C56" s="94" t="s">
        <v>2281</v>
      </c>
      <c r="D56" s="94" t="s">
        <v>27</v>
      </c>
      <c r="E56" s="94" t="s">
        <v>103</v>
      </c>
      <c r="F56" s="95">
        <v>305990.03999999998</v>
      </c>
      <c r="G56" s="193"/>
      <c r="H56" s="93"/>
      <c r="I56" s="93"/>
    </row>
    <row r="57" spans="1:9" x14ac:dyDescent="0.3">
      <c r="A57" s="104">
        <v>900</v>
      </c>
      <c r="B57" s="94" t="s">
        <v>2184</v>
      </c>
      <c r="C57" s="94" t="s">
        <v>2282</v>
      </c>
      <c r="D57" s="94" t="s">
        <v>21</v>
      </c>
      <c r="E57" s="94" t="s">
        <v>88</v>
      </c>
      <c r="F57" s="95">
        <v>823091.96</v>
      </c>
      <c r="G57" s="193"/>
      <c r="H57" s="93"/>
      <c r="I57" s="93"/>
    </row>
    <row r="58" spans="1:9" x14ac:dyDescent="0.3">
      <c r="A58" s="104">
        <v>901</v>
      </c>
      <c r="B58" s="94" t="s">
        <v>2184</v>
      </c>
      <c r="C58" s="94" t="s">
        <v>2283</v>
      </c>
      <c r="D58" s="94" t="s">
        <v>27</v>
      </c>
      <c r="E58" s="94" t="s">
        <v>2284</v>
      </c>
      <c r="F58" s="95">
        <v>437175.55</v>
      </c>
      <c r="G58" s="193"/>
      <c r="H58" s="93"/>
      <c r="I58" s="93"/>
    </row>
    <row r="59" spans="1:9" x14ac:dyDescent="0.3">
      <c r="A59" s="104">
        <v>902</v>
      </c>
      <c r="B59" s="94" t="s">
        <v>2184</v>
      </c>
      <c r="C59" s="94" t="s">
        <v>2285</v>
      </c>
      <c r="D59" s="94" t="s">
        <v>66</v>
      </c>
      <c r="E59" s="94" t="s">
        <v>584</v>
      </c>
      <c r="F59" s="95">
        <v>1495564.36</v>
      </c>
      <c r="G59" s="193"/>
      <c r="H59" s="93"/>
      <c r="I59" s="93"/>
    </row>
    <row r="60" spans="1:9" x14ac:dyDescent="0.3">
      <c r="A60" s="104">
        <v>909</v>
      </c>
      <c r="B60" s="94" t="s">
        <v>2184</v>
      </c>
      <c r="C60" s="94" t="s">
        <v>2286</v>
      </c>
      <c r="D60" s="94" t="s">
        <v>27</v>
      </c>
      <c r="E60" s="94" t="s">
        <v>2287</v>
      </c>
      <c r="F60" s="95">
        <v>1032085.68</v>
      </c>
      <c r="G60" s="193"/>
      <c r="H60" s="93"/>
      <c r="I60" s="93"/>
    </row>
    <row r="61" spans="1:9" x14ac:dyDescent="0.3">
      <c r="A61" s="104">
        <v>911</v>
      </c>
      <c r="B61" s="94" t="s">
        <v>2184</v>
      </c>
      <c r="C61" s="94" t="s">
        <v>2288</v>
      </c>
      <c r="D61" s="94" t="s">
        <v>21</v>
      </c>
      <c r="E61" s="94" t="s">
        <v>496</v>
      </c>
      <c r="F61" s="95">
        <v>537466.42000000004</v>
      </c>
      <c r="G61" s="193"/>
      <c r="H61" s="93"/>
      <c r="I61" s="93"/>
    </row>
    <row r="62" spans="1:9" x14ac:dyDescent="0.3">
      <c r="A62" s="104">
        <v>918</v>
      </c>
      <c r="B62" s="94" t="s">
        <v>2184</v>
      </c>
      <c r="C62" s="94" t="s">
        <v>2289</v>
      </c>
      <c r="D62" s="94" t="s">
        <v>21</v>
      </c>
      <c r="E62" s="94" t="s">
        <v>22</v>
      </c>
      <c r="F62" s="95">
        <v>566054.72</v>
      </c>
      <c r="G62" s="193"/>
      <c r="H62" s="93"/>
      <c r="I62" s="93"/>
    </row>
    <row r="63" spans="1:9" x14ac:dyDescent="0.3">
      <c r="A63" s="104">
        <v>937</v>
      </c>
      <c r="B63" s="94" t="s">
        <v>2184</v>
      </c>
      <c r="C63" s="94" t="s">
        <v>2290</v>
      </c>
      <c r="D63" s="94" t="s">
        <v>66</v>
      </c>
      <c r="E63" s="94" t="s">
        <v>609</v>
      </c>
      <c r="F63" s="95">
        <v>1273171.72</v>
      </c>
      <c r="G63" s="193"/>
      <c r="H63" s="93"/>
      <c r="I63" s="93"/>
    </row>
    <row r="64" spans="1:9" x14ac:dyDescent="0.3">
      <c r="A64" s="104">
        <v>939</v>
      </c>
      <c r="B64" s="94" t="s">
        <v>2184</v>
      </c>
      <c r="C64" s="94" t="s">
        <v>2291</v>
      </c>
      <c r="D64" s="94" t="s">
        <v>66</v>
      </c>
      <c r="E64" s="94" t="s">
        <v>235</v>
      </c>
      <c r="F64" s="95">
        <v>2279072.98</v>
      </c>
      <c r="G64" s="193"/>
      <c r="H64" s="93"/>
      <c r="I64" s="93"/>
    </row>
    <row r="65" spans="1:9" x14ac:dyDescent="0.3">
      <c r="A65" s="104">
        <v>942</v>
      </c>
      <c r="B65" s="94" t="s">
        <v>2184</v>
      </c>
      <c r="C65" s="94" t="s">
        <v>2292</v>
      </c>
      <c r="D65" s="94" t="s">
        <v>34</v>
      </c>
      <c r="E65" s="94" t="s">
        <v>858</v>
      </c>
      <c r="F65" s="95">
        <v>260593.43</v>
      </c>
      <c r="G65" s="193"/>
      <c r="H65" s="93"/>
      <c r="I65" s="93"/>
    </row>
    <row r="66" spans="1:9" x14ac:dyDescent="0.3">
      <c r="A66" s="104">
        <v>943</v>
      </c>
      <c r="B66" s="94" t="s">
        <v>2184</v>
      </c>
      <c r="C66" s="94" t="s">
        <v>2293</v>
      </c>
      <c r="D66" s="94" t="s">
        <v>34</v>
      </c>
      <c r="E66" s="94" t="s">
        <v>2294</v>
      </c>
      <c r="F66" s="95">
        <v>685876.9</v>
      </c>
      <c r="G66" s="193"/>
      <c r="H66" s="93"/>
      <c r="I66" s="93"/>
    </row>
    <row r="67" spans="1:9" x14ac:dyDescent="0.3">
      <c r="A67" s="104">
        <v>944</v>
      </c>
      <c r="B67" s="94" t="s">
        <v>2184</v>
      </c>
      <c r="C67" s="94" t="s">
        <v>2295</v>
      </c>
      <c r="D67" s="94" t="s">
        <v>34</v>
      </c>
      <c r="E67" s="94" t="s">
        <v>854</v>
      </c>
      <c r="F67" s="95">
        <v>417282.4</v>
      </c>
      <c r="G67" s="193"/>
      <c r="H67" s="93"/>
      <c r="I67" s="93"/>
    </row>
    <row r="68" spans="1:9" x14ac:dyDescent="0.3">
      <c r="A68" s="104">
        <v>947</v>
      </c>
      <c r="B68" s="94" t="s">
        <v>2184</v>
      </c>
      <c r="C68" s="94" t="s">
        <v>2296</v>
      </c>
      <c r="D68" s="94" t="s">
        <v>34</v>
      </c>
      <c r="E68" s="94" t="s">
        <v>2105</v>
      </c>
      <c r="F68" s="95">
        <v>853828.3</v>
      </c>
      <c r="G68" s="193"/>
      <c r="H68" s="93"/>
      <c r="I68" s="93"/>
    </row>
    <row r="69" spans="1:9" x14ac:dyDescent="0.3">
      <c r="A69" s="104">
        <v>952</v>
      </c>
      <c r="B69" s="94" t="s">
        <v>2184</v>
      </c>
      <c r="C69" s="94" t="s">
        <v>2203</v>
      </c>
      <c r="D69" s="94" t="s">
        <v>41</v>
      </c>
      <c r="E69" s="94" t="s">
        <v>677</v>
      </c>
      <c r="F69" s="95">
        <v>865411.32</v>
      </c>
      <c r="G69" s="193"/>
      <c r="H69" s="93"/>
      <c r="I69" s="93"/>
    </row>
    <row r="70" spans="1:9" x14ac:dyDescent="0.3">
      <c r="A70" s="104">
        <v>956</v>
      </c>
      <c r="B70" s="94" t="s">
        <v>2184</v>
      </c>
      <c r="C70" s="94" t="s">
        <v>2297</v>
      </c>
      <c r="D70" s="94" t="s">
        <v>21</v>
      </c>
      <c r="E70" s="94" t="s">
        <v>191</v>
      </c>
      <c r="F70" s="95">
        <v>476719.91</v>
      </c>
      <c r="G70" s="193"/>
      <c r="H70" s="93"/>
      <c r="I70" s="93"/>
    </row>
    <row r="71" spans="1:9" x14ac:dyDescent="0.3">
      <c r="A71" s="104">
        <v>959</v>
      </c>
      <c r="B71" s="94" t="s">
        <v>2184</v>
      </c>
      <c r="C71" s="94" t="s">
        <v>2298</v>
      </c>
      <c r="D71" s="94" t="s">
        <v>21</v>
      </c>
      <c r="E71" s="94" t="s">
        <v>143</v>
      </c>
      <c r="F71" s="95">
        <v>864658.57</v>
      </c>
      <c r="G71" s="193"/>
      <c r="H71" s="93"/>
      <c r="I71" s="93"/>
    </row>
    <row r="72" spans="1:9" x14ac:dyDescent="0.3">
      <c r="A72" s="104">
        <v>960</v>
      </c>
      <c r="B72" s="94" t="s">
        <v>2184</v>
      </c>
      <c r="C72" s="94" t="s">
        <v>2299</v>
      </c>
      <c r="D72" s="94" t="s">
        <v>21</v>
      </c>
      <c r="E72" s="94" t="s">
        <v>22</v>
      </c>
      <c r="F72" s="95">
        <v>728765.35</v>
      </c>
      <c r="G72" s="193"/>
      <c r="H72" s="93"/>
      <c r="I72" s="93"/>
    </row>
    <row r="73" spans="1:9" x14ac:dyDescent="0.3">
      <c r="A73" s="104">
        <v>961</v>
      </c>
      <c r="B73" s="94" t="s">
        <v>2184</v>
      </c>
      <c r="C73" s="94" t="s">
        <v>2198</v>
      </c>
      <c r="D73" s="94" t="s">
        <v>27</v>
      </c>
      <c r="E73" s="94" t="s">
        <v>323</v>
      </c>
      <c r="F73" s="95">
        <v>569913.14</v>
      </c>
      <c r="G73" s="193"/>
      <c r="H73" s="93"/>
      <c r="I73" s="93"/>
    </row>
    <row r="74" spans="1:9" x14ac:dyDescent="0.3">
      <c r="A74" s="104">
        <v>962</v>
      </c>
      <c r="B74" s="94" t="s">
        <v>2184</v>
      </c>
      <c r="C74" s="94" t="s">
        <v>2300</v>
      </c>
      <c r="D74" s="94" t="s">
        <v>27</v>
      </c>
      <c r="E74" s="94" t="s">
        <v>339</v>
      </c>
      <c r="F74" s="95">
        <v>486889.94</v>
      </c>
      <c r="G74" s="193"/>
      <c r="H74" s="93"/>
      <c r="I74" s="93"/>
    </row>
    <row r="75" spans="1:9" x14ac:dyDescent="0.3">
      <c r="A75" s="104">
        <v>963</v>
      </c>
      <c r="B75" s="94" t="s">
        <v>2184</v>
      </c>
      <c r="C75" s="94" t="s">
        <v>2185</v>
      </c>
      <c r="D75" s="94" t="s">
        <v>27</v>
      </c>
      <c r="E75" s="94" t="s">
        <v>109</v>
      </c>
      <c r="F75" s="95">
        <v>904873.28</v>
      </c>
      <c r="G75" s="193"/>
      <c r="H75" s="93"/>
      <c r="I75" s="93"/>
    </row>
    <row r="76" spans="1:9" x14ac:dyDescent="0.3">
      <c r="A76" s="104">
        <v>970</v>
      </c>
      <c r="B76" s="94" t="s">
        <v>2184</v>
      </c>
      <c r="C76" s="94" t="s">
        <v>2301</v>
      </c>
      <c r="D76" s="94" t="s">
        <v>66</v>
      </c>
      <c r="E76" s="94" t="s">
        <v>350</v>
      </c>
      <c r="F76" s="95">
        <v>1392962.18</v>
      </c>
      <c r="G76" s="193"/>
      <c r="H76" s="93"/>
      <c r="I76" s="93"/>
    </row>
    <row r="77" spans="1:9" x14ac:dyDescent="0.3">
      <c r="A77" s="104">
        <v>975</v>
      </c>
      <c r="B77" s="94" t="s">
        <v>2184</v>
      </c>
      <c r="C77" s="94" t="s">
        <v>2302</v>
      </c>
      <c r="D77" s="94" t="s">
        <v>34</v>
      </c>
      <c r="E77" s="94" t="s">
        <v>2303</v>
      </c>
      <c r="F77" s="95">
        <v>982155.41</v>
      </c>
      <c r="G77" s="193"/>
      <c r="H77" s="93"/>
      <c r="I77" s="93"/>
    </row>
    <row r="78" spans="1:9" x14ac:dyDescent="0.3">
      <c r="A78" s="104">
        <v>978</v>
      </c>
      <c r="B78" s="94" t="s">
        <v>2184</v>
      </c>
      <c r="C78" s="94" t="s">
        <v>746</v>
      </c>
      <c r="D78" s="94" t="s">
        <v>21</v>
      </c>
      <c r="E78" s="94" t="s">
        <v>601</v>
      </c>
      <c r="F78" s="95">
        <v>491554</v>
      </c>
      <c r="G78" s="193"/>
      <c r="H78" s="93"/>
      <c r="I78" s="93"/>
    </row>
    <row r="79" spans="1:9" x14ac:dyDescent="0.3">
      <c r="A79" s="104">
        <v>982</v>
      </c>
      <c r="B79" s="94" t="s">
        <v>2184</v>
      </c>
      <c r="C79" s="94" t="s">
        <v>2304</v>
      </c>
      <c r="D79" s="94" t="s">
        <v>27</v>
      </c>
      <c r="E79" s="94" t="s">
        <v>613</v>
      </c>
      <c r="F79" s="95">
        <v>1143331.78</v>
      </c>
      <c r="G79" s="193"/>
      <c r="H79" s="93"/>
      <c r="I79" s="93"/>
    </row>
    <row r="80" spans="1:9" x14ac:dyDescent="0.3">
      <c r="A80" s="104">
        <v>987</v>
      </c>
      <c r="B80" s="94" t="s">
        <v>2184</v>
      </c>
      <c r="C80" s="94" t="s">
        <v>2305</v>
      </c>
      <c r="D80" s="94" t="s">
        <v>27</v>
      </c>
      <c r="E80" s="94" t="s">
        <v>109</v>
      </c>
      <c r="F80" s="95">
        <v>60152.31</v>
      </c>
      <c r="G80" s="193"/>
      <c r="H80" s="93"/>
      <c r="I80" s="93"/>
    </row>
    <row r="81" spans="1:9" x14ac:dyDescent="0.3">
      <c r="A81" s="104">
        <v>988</v>
      </c>
      <c r="B81" s="94" t="s">
        <v>2184</v>
      </c>
      <c r="C81" s="94" t="s">
        <v>2306</v>
      </c>
      <c r="D81" s="94" t="s">
        <v>21</v>
      </c>
      <c r="E81" s="94" t="s">
        <v>837</v>
      </c>
      <c r="F81" s="95">
        <v>536740.03</v>
      </c>
      <c r="G81" s="193"/>
      <c r="H81" s="93"/>
      <c r="I81" s="93"/>
    </row>
    <row r="82" spans="1:9" x14ac:dyDescent="0.3">
      <c r="A82" s="104">
        <v>989</v>
      </c>
      <c r="B82" s="94" t="s">
        <v>2184</v>
      </c>
      <c r="C82" s="94" t="s">
        <v>2307</v>
      </c>
      <c r="D82" s="94" t="s">
        <v>41</v>
      </c>
      <c r="E82" s="94" t="s">
        <v>700</v>
      </c>
      <c r="F82" s="95">
        <v>18924.43</v>
      </c>
      <c r="G82" s="193"/>
      <c r="H82" s="93"/>
      <c r="I82" s="93"/>
    </row>
    <row r="83" spans="1:9" x14ac:dyDescent="0.3">
      <c r="A83" s="104">
        <v>991</v>
      </c>
      <c r="B83" s="94" t="s">
        <v>2184</v>
      </c>
      <c r="C83" s="94" t="s">
        <v>2308</v>
      </c>
      <c r="D83" s="94" t="s">
        <v>41</v>
      </c>
      <c r="E83" s="94" t="s">
        <v>617</v>
      </c>
      <c r="F83" s="95">
        <v>1426170.49</v>
      </c>
      <c r="G83" s="193"/>
      <c r="H83" s="93"/>
      <c r="I83" s="93"/>
    </row>
    <row r="84" spans="1:9" x14ac:dyDescent="0.3">
      <c r="A84" s="104">
        <v>992</v>
      </c>
      <c r="B84" s="94" t="s">
        <v>2184</v>
      </c>
      <c r="C84" s="94" t="s">
        <v>2309</v>
      </c>
      <c r="D84" s="94" t="s">
        <v>21</v>
      </c>
      <c r="E84" s="94" t="s">
        <v>88</v>
      </c>
      <c r="F84" s="95">
        <v>855861.66</v>
      </c>
      <c r="G84" s="193"/>
      <c r="H84" s="93"/>
      <c r="I84" s="93"/>
    </row>
    <row r="85" spans="1:9" x14ac:dyDescent="0.3">
      <c r="A85" s="104">
        <v>997</v>
      </c>
      <c r="B85" s="94" t="s">
        <v>2184</v>
      </c>
      <c r="C85" s="94" t="s">
        <v>2310</v>
      </c>
      <c r="D85" s="94" t="s">
        <v>14</v>
      </c>
      <c r="E85" s="94" t="s">
        <v>14</v>
      </c>
      <c r="F85" s="95">
        <v>81420.28</v>
      </c>
      <c r="G85" s="193"/>
      <c r="H85" s="93"/>
      <c r="I85" s="93"/>
    </row>
    <row r="86" spans="1:9" x14ac:dyDescent="0.3">
      <c r="A86" s="104">
        <v>998</v>
      </c>
      <c r="B86" s="94" t="s">
        <v>2184</v>
      </c>
      <c r="C86" s="94" t="s">
        <v>878</v>
      </c>
      <c r="D86" s="94" t="s">
        <v>66</v>
      </c>
      <c r="E86" s="94" t="s">
        <v>66</v>
      </c>
      <c r="F86" s="95">
        <v>774681.58</v>
      </c>
      <c r="G86" s="193"/>
      <c r="H86" s="93"/>
      <c r="I86" s="93"/>
    </row>
    <row r="87" spans="1:9" x14ac:dyDescent="0.3">
      <c r="A87" s="94">
        <v>46</v>
      </c>
      <c r="B87" s="94" t="s">
        <v>2213</v>
      </c>
      <c r="C87" s="94" t="s">
        <v>2311</v>
      </c>
      <c r="D87" s="94" t="s">
        <v>66</v>
      </c>
      <c r="E87" s="94" t="s">
        <v>2262</v>
      </c>
      <c r="F87" s="95">
        <v>179988.15</v>
      </c>
      <c r="G87" s="193"/>
      <c r="H87" s="93"/>
      <c r="I87" s="93"/>
    </row>
    <row r="88" spans="1:9" x14ac:dyDescent="0.3">
      <c r="A88" s="94">
        <v>95</v>
      </c>
      <c r="B88" s="94" t="s">
        <v>2213</v>
      </c>
      <c r="C88" s="94" t="s">
        <v>2312</v>
      </c>
      <c r="D88" s="94" t="s">
        <v>21</v>
      </c>
      <c r="E88" s="94" t="s">
        <v>2313</v>
      </c>
      <c r="F88" s="95">
        <v>302531.88</v>
      </c>
      <c r="G88" s="193"/>
      <c r="H88" s="93"/>
      <c r="I88" s="93"/>
    </row>
    <row r="89" spans="1:9" x14ac:dyDescent="0.3">
      <c r="A89" s="94">
        <v>116</v>
      </c>
      <c r="B89" s="94" t="s">
        <v>2213</v>
      </c>
      <c r="C89" s="94" t="s">
        <v>2314</v>
      </c>
      <c r="D89" s="94" t="s">
        <v>41</v>
      </c>
      <c r="E89" s="94" t="s">
        <v>2278</v>
      </c>
      <c r="F89" s="95">
        <v>489987.46</v>
      </c>
      <c r="G89" s="193"/>
      <c r="H89" s="93"/>
      <c r="I89" s="93"/>
    </row>
    <row r="90" spans="1:9" x14ac:dyDescent="0.3">
      <c r="A90" s="94">
        <v>236</v>
      </c>
      <c r="B90" s="94" t="s">
        <v>2213</v>
      </c>
      <c r="C90" s="94" t="s">
        <v>2315</v>
      </c>
      <c r="D90" s="94" t="s">
        <v>66</v>
      </c>
      <c r="E90" s="94" t="s">
        <v>160</v>
      </c>
      <c r="F90" s="95">
        <v>734875.43</v>
      </c>
      <c r="G90" s="193"/>
      <c r="H90" s="93"/>
      <c r="I90" s="93"/>
    </row>
    <row r="91" spans="1:9" x14ac:dyDescent="0.3">
      <c r="A91" s="94">
        <v>499</v>
      </c>
      <c r="B91" s="94" t="s">
        <v>2213</v>
      </c>
      <c r="C91" s="94" t="s">
        <v>2316</v>
      </c>
      <c r="D91" s="94" t="s">
        <v>34</v>
      </c>
      <c r="E91" s="94" t="s">
        <v>2317</v>
      </c>
      <c r="F91" s="95">
        <v>469927.32</v>
      </c>
      <c r="G91" s="193"/>
      <c r="H91" s="93"/>
      <c r="I91" s="93"/>
    </row>
    <row r="92" spans="1:9" x14ac:dyDescent="0.3">
      <c r="A92" s="94">
        <v>676</v>
      </c>
      <c r="B92" s="94" t="s">
        <v>2213</v>
      </c>
      <c r="C92" s="94" t="s">
        <v>2318</v>
      </c>
      <c r="D92" s="94" t="s">
        <v>27</v>
      </c>
      <c r="E92" s="94" t="s">
        <v>710</v>
      </c>
      <c r="F92" s="95">
        <v>322640.90999999997</v>
      </c>
      <c r="G92" s="193"/>
      <c r="H92" s="93"/>
      <c r="I92" s="93"/>
    </row>
    <row r="93" spans="1:9" x14ac:dyDescent="0.3">
      <c r="A93" s="94">
        <v>679</v>
      </c>
      <c r="B93" s="94" t="s">
        <v>2213</v>
      </c>
      <c r="C93" s="94" t="s">
        <v>2319</v>
      </c>
      <c r="D93" s="94" t="s">
        <v>27</v>
      </c>
      <c r="E93" s="94" t="s">
        <v>451</v>
      </c>
      <c r="F93" s="95">
        <v>379846.29</v>
      </c>
      <c r="G93" s="193"/>
      <c r="H93" s="93"/>
      <c r="I93" s="93"/>
    </row>
    <row r="94" spans="1:9" x14ac:dyDescent="0.3">
      <c r="A94" s="94">
        <v>693</v>
      </c>
      <c r="B94" s="94" t="s">
        <v>2213</v>
      </c>
      <c r="C94" s="94" t="s">
        <v>2320</v>
      </c>
      <c r="D94" s="94" t="s">
        <v>34</v>
      </c>
      <c r="E94" s="94" t="s">
        <v>2321</v>
      </c>
      <c r="F94" s="95">
        <v>394372.07</v>
      </c>
      <c r="G94" s="193"/>
      <c r="H94" s="93"/>
      <c r="I94" s="93"/>
    </row>
    <row r="95" spans="1:9" ht="15.6" x14ac:dyDescent="0.3">
      <c r="C95" s="303" t="s">
        <v>621</v>
      </c>
      <c r="D95" s="303"/>
      <c r="E95" s="303"/>
      <c r="F95" s="13">
        <f>SUM(F4:F94)</f>
        <v>135647664.22000003</v>
      </c>
    </row>
    <row r="96" spans="1:9" x14ac:dyDescent="0.3">
      <c r="A96" s="93"/>
      <c r="B96" s="318"/>
      <c r="C96" s="318"/>
      <c r="D96" s="93"/>
      <c r="E96" s="93"/>
      <c r="F96" s="93"/>
      <c r="G96" s="93"/>
      <c r="H96" s="93"/>
      <c r="I96" s="93"/>
    </row>
    <row r="97" spans="1:9" x14ac:dyDescent="0.3">
      <c r="A97" s="93"/>
      <c r="B97" s="316"/>
      <c r="C97" s="316"/>
      <c r="D97" s="93"/>
      <c r="E97" s="93"/>
      <c r="F97" s="93"/>
      <c r="G97" s="93"/>
      <c r="H97" s="93"/>
      <c r="I97" s="93"/>
    </row>
    <row r="98" spans="1:9" x14ac:dyDescent="0.3">
      <c r="A98" s="93"/>
      <c r="B98" s="316"/>
      <c r="C98" s="316"/>
      <c r="D98" s="93"/>
      <c r="E98" s="93"/>
      <c r="F98" s="93"/>
      <c r="G98" s="93"/>
      <c r="H98" s="93"/>
      <c r="I98" s="93"/>
    </row>
    <row r="99" spans="1:9" x14ac:dyDescent="0.3">
      <c r="A99" s="93"/>
      <c r="B99" s="316"/>
      <c r="C99" s="316"/>
      <c r="D99" s="93"/>
      <c r="E99" s="93"/>
      <c r="F99" s="93"/>
      <c r="G99" s="93"/>
      <c r="H99" s="93"/>
      <c r="I99" s="93"/>
    </row>
  </sheetData>
  <mergeCells count="7">
    <mergeCell ref="B99:C99"/>
    <mergeCell ref="C95:E95"/>
    <mergeCell ref="A1:H1"/>
    <mergeCell ref="A2:H2"/>
    <mergeCell ref="B96:C96"/>
    <mergeCell ref="B97:C97"/>
    <mergeCell ref="B98:C9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9E8D2-584B-47C7-85E8-CE7CF73FA41F}">
  <dimension ref="A1:R65"/>
  <sheetViews>
    <sheetView workbookViewId="0">
      <selection sqref="A1:XFD1048576"/>
    </sheetView>
  </sheetViews>
  <sheetFormatPr defaultRowHeight="14.4" x14ac:dyDescent="0.3"/>
  <cols>
    <col min="1" max="1" width="14.6640625" customWidth="1"/>
    <col min="2" max="2" width="28.44140625" bestFit="1" customWidth="1"/>
    <col min="3" max="3" width="34.33203125" bestFit="1" customWidth="1"/>
    <col min="4" max="4" width="35.5546875" bestFit="1" customWidth="1"/>
    <col min="5" max="5" width="42.33203125" bestFit="1" customWidth="1"/>
    <col min="6" max="6" width="13.33203125" customWidth="1"/>
    <col min="7" max="7" width="16" customWidth="1"/>
    <col min="8" max="8" width="14" customWidth="1"/>
    <col min="9" max="9" width="10.44140625" customWidth="1"/>
    <col min="10" max="10" width="12.5546875" customWidth="1"/>
    <col min="11" max="11" width="5.88671875" customWidth="1"/>
    <col min="12" max="12" width="14.109375" customWidth="1"/>
    <col min="13" max="13" width="42.33203125" bestFit="1" customWidth="1"/>
    <col min="14" max="14" width="15" bestFit="1" customWidth="1"/>
    <col min="15" max="15" width="15.33203125" bestFit="1" customWidth="1"/>
    <col min="16" max="16" width="12.6640625" bestFit="1" customWidth="1"/>
    <col min="17" max="17" width="11.33203125" customWidth="1"/>
    <col min="18" max="18" width="12.6640625" customWidth="1"/>
  </cols>
  <sheetData>
    <row r="1" spans="1:18" ht="23.4" x14ac:dyDescent="0.3">
      <c r="A1" s="317" t="s">
        <v>2322</v>
      </c>
      <c r="B1" s="317"/>
      <c r="C1" s="317"/>
      <c r="D1" s="317"/>
      <c r="E1" s="317"/>
      <c r="F1" s="317"/>
      <c r="G1" s="317"/>
      <c r="H1" s="317"/>
      <c r="I1" s="317"/>
      <c r="J1" s="317"/>
      <c r="K1" s="103"/>
      <c r="L1" s="103"/>
      <c r="M1" s="103"/>
      <c r="N1" s="103"/>
      <c r="O1" s="103"/>
      <c r="P1" s="103"/>
      <c r="Q1" s="103"/>
      <c r="R1" s="103"/>
    </row>
    <row r="2" spans="1:18" ht="65.400000000000006" customHeight="1" x14ac:dyDescent="0.3">
      <c r="A2" s="319" t="s">
        <v>2323</v>
      </c>
      <c r="B2" s="319"/>
      <c r="C2" s="319"/>
      <c r="D2" s="319"/>
      <c r="E2" s="319"/>
      <c r="F2" s="319"/>
      <c r="G2" s="319"/>
      <c r="H2" s="319"/>
      <c r="I2" s="319"/>
      <c r="J2" s="319"/>
      <c r="K2" s="103"/>
      <c r="L2" s="103"/>
      <c r="M2" s="103"/>
      <c r="N2" s="103"/>
      <c r="O2" s="103"/>
      <c r="P2" s="103"/>
      <c r="Q2" s="103"/>
      <c r="R2" s="103"/>
    </row>
    <row r="3" spans="1:18" ht="43.2" x14ac:dyDescent="0.3">
      <c r="A3" s="150" t="s">
        <v>4</v>
      </c>
      <c r="B3" s="150" t="s">
        <v>912</v>
      </c>
      <c r="C3" s="150" t="s">
        <v>7</v>
      </c>
      <c r="D3" s="150" t="s">
        <v>913</v>
      </c>
      <c r="E3" s="150" t="s">
        <v>914</v>
      </c>
      <c r="F3" s="150" t="s">
        <v>2324</v>
      </c>
      <c r="G3" s="150" t="s">
        <v>2325</v>
      </c>
      <c r="H3" s="150" t="s">
        <v>2326</v>
      </c>
      <c r="I3" s="150" t="s">
        <v>2327</v>
      </c>
      <c r="J3" s="150" t="s">
        <v>2328</v>
      </c>
      <c r="K3" s="151"/>
      <c r="L3" s="150" t="s">
        <v>2329</v>
      </c>
      <c r="M3" s="150" t="s">
        <v>7</v>
      </c>
      <c r="N3" s="150" t="s">
        <v>633</v>
      </c>
      <c r="O3" s="150" t="s">
        <v>5</v>
      </c>
      <c r="P3" s="150" t="s">
        <v>2326</v>
      </c>
      <c r="Q3" s="150" t="s">
        <v>2327</v>
      </c>
      <c r="R3" s="150" t="s">
        <v>2330</v>
      </c>
    </row>
    <row r="4" spans="1:18" x14ac:dyDescent="0.3">
      <c r="A4" s="152" t="s">
        <v>2331</v>
      </c>
      <c r="B4" s="152" t="s">
        <v>987</v>
      </c>
      <c r="C4" s="152" t="s">
        <v>2332</v>
      </c>
      <c r="D4" s="152" t="s">
        <v>2333</v>
      </c>
      <c r="E4" s="152" t="s">
        <v>1247</v>
      </c>
      <c r="F4" s="152">
        <v>4.43</v>
      </c>
      <c r="G4" s="194" t="s">
        <v>2334</v>
      </c>
      <c r="H4" s="153">
        <v>129938</v>
      </c>
      <c r="I4" s="153">
        <v>24116.49</v>
      </c>
      <c r="J4" s="154">
        <v>45342</v>
      </c>
      <c r="K4" s="103"/>
      <c r="L4" s="152" t="s">
        <v>2331</v>
      </c>
      <c r="M4" s="152" t="s">
        <v>2332</v>
      </c>
      <c r="N4" s="152" t="s">
        <v>109</v>
      </c>
      <c r="O4" s="152" t="s">
        <v>27</v>
      </c>
      <c r="P4" s="153">
        <v>129938</v>
      </c>
      <c r="Q4" s="153">
        <v>24116.49</v>
      </c>
      <c r="R4" s="152">
        <v>95</v>
      </c>
    </row>
    <row r="5" spans="1:18" x14ac:dyDescent="0.3">
      <c r="A5" s="152" t="s">
        <v>2335</v>
      </c>
      <c r="B5" s="152" t="s">
        <v>987</v>
      </c>
      <c r="C5" s="152" t="s">
        <v>2021</v>
      </c>
      <c r="D5" s="152" t="s">
        <v>2336</v>
      </c>
      <c r="E5" s="152" t="s">
        <v>1216</v>
      </c>
      <c r="F5" s="152">
        <v>3.55</v>
      </c>
      <c r="G5" s="194" t="s">
        <v>2337</v>
      </c>
      <c r="H5" s="153">
        <v>233036.27</v>
      </c>
      <c r="I5" s="153">
        <v>21625.77</v>
      </c>
      <c r="J5" s="154">
        <v>45331</v>
      </c>
      <c r="K5" s="103"/>
      <c r="L5" s="152" t="s">
        <v>2335</v>
      </c>
      <c r="M5" s="152" t="s">
        <v>2021</v>
      </c>
      <c r="N5" s="152" t="s">
        <v>109</v>
      </c>
      <c r="O5" s="152" t="s">
        <v>27</v>
      </c>
      <c r="P5" s="153">
        <v>233036.27</v>
      </c>
      <c r="Q5" s="153">
        <v>21625.77</v>
      </c>
      <c r="R5" s="152">
        <v>47</v>
      </c>
    </row>
    <row r="6" spans="1:18" x14ac:dyDescent="0.3">
      <c r="A6" s="152" t="s">
        <v>2338</v>
      </c>
      <c r="B6" s="152" t="s">
        <v>987</v>
      </c>
      <c r="C6" s="152" t="s">
        <v>2339</v>
      </c>
      <c r="D6" s="152" t="s">
        <v>2340</v>
      </c>
      <c r="E6" s="152" t="s">
        <v>1216</v>
      </c>
      <c r="F6" s="152">
        <v>23.76</v>
      </c>
      <c r="G6" s="194" t="s">
        <v>2341</v>
      </c>
      <c r="H6" s="153">
        <v>227424</v>
      </c>
      <c r="I6" s="153">
        <v>31657.42</v>
      </c>
      <c r="J6" s="154">
        <v>45342</v>
      </c>
      <c r="K6" s="103"/>
      <c r="L6" s="152" t="s">
        <v>2338</v>
      </c>
      <c r="M6" s="152" t="s">
        <v>2339</v>
      </c>
      <c r="N6" s="152" t="s">
        <v>2313</v>
      </c>
      <c r="O6" s="152" t="s">
        <v>21</v>
      </c>
      <c r="P6" s="153">
        <v>227424</v>
      </c>
      <c r="Q6" s="153">
        <v>31657.42</v>
      </c>
      <c r="R6" s="152">
        <v>71</v>
      </c>
    </row>
    <row r="7" spans="1:18" x14ac:dyDescent="0.3">
      <c r="A7" s="152" t="s">
        <v>2342</v>
      </c>
      <c r="B7" s="152" t="s">
        <v>987</v>
      </c>
      <c r="C7" s="152" t="s">
        <v>2021</v>
      </c>
      <c r="D7" s="152" t="s">
        <v>1531</v>
      </c>
      <c r="E7" s="152" t="s">
        <v>1216</v>
      </c>
      <c r="F7" s="152">
        <v>10.55</v>
      </c>
      <c r="G7" s="194" t="s">
        <v>2343</v>
      </c>
      <c r="H7" s="153">
        <v>98430.22</v>
      </c>
      <c r="I7" s="153">
        <v>19220.14</v>
      </c>
      <c r="J7" s="154">
        <v>45331</v>
      </c>
      <c r="K7" s="103"/>
      <c r="L7" s="152" t="s">
        <v>2342</v>
      </c>
      <c r="M7" s="152" t="s">
        <v>2021</v>
      </c>
      <c r="N7" s="152" t="s">
        <v>2344</v>
      </c>
      <c r="O7" s="152" t="s">
        <v>27</v>
      </c>
      <c r="P7" s="153">
        <v>98430.22</v>
      </c>
      <c r="Q7" s="153">
        <v>19220.14</v>
      </c>
      <c r="R7" s="152">
        <v>100</v>
      </c>
    </row>
    <row r="8" spans="1:18" x14ac:dyDescent="0.3">
      <c r="A8" s="152" t="s">
        <v>2345</v>
      </c>
      <c r="B8" s="152" t="s">
        <v>987</v>
      </c>
      <c r="C8" s="152" t="s">
        <v>2021</v>
      </c>
      <c r="D8" s="152" t="s">
        <v>2346</v>
      </c>
      <c r="E8" s="152" t="s">
        <v>1216</v>
      </c>
      <c r="F8" s="152">
        <v>25.47</v>
      </c>
      <c r="G8" s="194" t="s">
        <v>2347</v>
      </c>
      <c r="H8" s="153">
        <v>142382.74</v>
      </c>
      <c r="I8" s="153">
        <v>9634.57</v>
      </c>
      <c r="J8" s="154">
        <v>45372</v>
      </c>
      <c r="K8" s="103"/>
      <c r="L8" s="152" t="s">
        <v>2345</v>
      </c>
      <c r="M8" s="152" t="s">
        <v>2021</v>
      </c>
      <c r="N8" s="152" t="s">
        <v>613</v>
      </c>
      <c r="O8" s="152" t="s">
        <v>27</v>
      </c>
      <c r="P8" s="153">
        <v>142382.74</v>
      </c>
      <c r="Q8" s="153">
        <v>9634.57</v>
      </c>
      <c r="R8" s="152">
        <v>34</v>
      </c>
    </row>
    <row r="9" spans="1:18" x14ac:dyDescent="0.3">
      <c r="A9" s="152" t="s">
        <v>2348</v>
      </c>
      <c r="B9" s="152" t="s">
        <v>987</v>
      </c>
      <c r="C9" s="152" t="s">
        <v>2021</v>
      </c>
      <c r="D9" s="152" t="s">
        <v>2349</v>
      </c>
      <c r="E9" s="152" t="s">
        <v>1216</v>
      </c>
      <c r="F9" s="152">
        <v>26.64</v>
      </c>
      <c r="G9" s="194" t="s">
        <v>2350</v>
      </c>
      <c r="H9" s="153">
        <v>209159.09</v>
      </c>
      <c r="I9" s="153">
        <v>15366.22</v>
      </c>
      <c r="J9" s="154">
        <v>45331</v>
      </c>
      <c r="K9" s="103"/>
      <c r="L9" s="152" t="s">
        <v>2348</v>
      </c>
      <c r="M9" s="152" t="s">
        <v>2021</v>
      </c>
      <c r="N9" s="152" t="s">
        <v>306</v>
      </c>
      <c r="O9" s="152" t="s">
        <v>27</v>
      </c>
      <c r="P9" s="153">
        <v>209159.09</v>
      </c>
      <c r="Q9" s="153">
        <v>15366.22</v>
      </c>
      <c r="R9" s="152">
        <v>37</v>
      </c>
    </row>
    <row r="10" spans="1:18" x14ac:dyDescent="0.3">
      <c r="A10" s="152" t="s">
        <v>2351</v>
      </c>
      <c r="B10" s="152" t="s">
        <v>987</v>
      </c>
      <c r="C10" s="152" t="s">
        <v>1494</v>
      </c>
      <c r="D10" s="152" t="s">
        <v>1562</v>
      </c>
      <c r="E10" s="152" t="s">
        <v>1216</v>
      </c>
      <c r="F10" s="152">
        <v>44.66</v>
      </c>
      <c r="G10" s="194" t="s">
        <v>2352</v>
      </c>
      <c r="H10" s="153">
        <v>135127.96</v>
      </c>
      <c r="I10" s="153">
        <v>23512.27</v>
      </c>
      <c r="J10" s="154">
        <v>45323</v>
      </c>
      <c r="K10" s="103"/>
      <c r="L10" s="152" t="s">
        <v>2351</v>
      </c>
      <c r="M10" s="152" t="s">
        <v>1494</v>
      </c>
      <c r="N10" s="152" t="s">
        <v>2353</v>
      </c>
      <c r="O10" s="152" t="s">
        <v>21</v>
      </c>
      <c r="P10" s="153">
        <v>135127.96</v>
      </c>
      <c r="Q10" s="153">
        <v>23512.27</v>
      </c>
      <c r="R10" s="152">
        <v>89</v>
      </c>
    </row>
    <row r="11" spans="1:18" x14ac:dyDescent="0.3">
      <c r="A11" s="152" t="s">
        <v>2354</v>
      </c>
      <c r="B11" s="152" t="s">
        <v>987</v>
      </c>
      <c r="C11" s="152" t="s">
        <v>1570</v>
      </c>
      <c r="D11" s="152" t="s">
        <v>1571</v>
      </c>
      <c r="E11" s="152" t="s">
        <v>1216</v>
      </c>
      <c r="F11" s="152">
        <v>11.58</v>
      </c>
      <c r="G11" s="194" t="s">
        <v>2355</v>
      </c>
      <c r="H11" s="153">
        <v>401816.8</v>
      </c>
      <c r="I11" s="153">
        <v>88560.42</v>
      </c>
      <c r="J11" s="154">
        <v>45342</v>
      </c>
      <c r="K11" s="103"/>
      <c r="L11" s="152" t="s">
        <v>2354</v>
      </c>
      <c r="M11" s="152" t="s">
        <v>1570</v>
      </c>
      <c r="N11" s="152" t="s">
        <v>2356</v>
      </c>
      <c r="O11" s="152" t="s">
        <v>27</v>
      </c>
      <c r="P11" s="153">
        <v>401816.8</v>
      </c>
      <c r="Q11" s="153">
        <v>88560.42</v>
      </c>
      <c r="R11" s="152">
        <v>113</v>
      </c>
    </row>
    <row r="12" spans="1:18" x14ac:dyDescent="0.3">
      <c r="A12" s="152" t="s">
        <v>2357</v>
      </c>
      <c r="B12" s="152" t="s">
        <v>987</v>
      </c>
      <c r="C12" s="152" t="s">
        <v>2358</v>
      </c>
      <c r="D12" s="152" t="s">
        <v>2359</v>
      </c>
      <c r="E12" s="152" t="s">
        <v>1216</v>
      </c>
      <c r="F12" s="152">
        <v>7.33</v>
      </c>
      <c r="G12" s="194" t="s">
        <v>2360</v>
      </c>
      <c r="H12" s="153">
        <v>212402.8</v>
      </c>
      <c r="I12" s="153">
        <v>37368.730000000003</v>
      </c>
      <c r="J12" s="154">
        <v>45342</v>
      </c>
      <c r="K12" s="103"/>
      <c r="L12" s="152" t="s">
        <v>2357</v>
      </c>
      <c r="M12" s="152" t="s">
        <v>2358</v>
      </c>
      <c r="N12" s="152" t="s">
        <v>323</v>
      </c>
      <c r="O12" s="152" t="s">
        <v>27</v>
      </c>
      <c r="P12" s="153">
        <v>212402.8</v>
      </c>
      <c r="Q12" s="153">
        <v>37368.730000000003</v>
      </c>
      <c r="R12" s="152">
        <v>90</v>
      </c>
    </row>
    <row r="13" spans="1:18" x14ac:dyDescent="0.3">
      <c r="A13" s="152" t="s">
        <v>2361</v>
      </c>
      <c r="B13" s="152" t="s">
        <v>987</v>
      </c>
      <c r="C13" s="152" t="s">
        <v>2021</v>
      </c>
      <c r="D13" s="152" t="s">
        <v>1534</v>
      </c>
      <c r="E13" s="152" t="s">
        <v>1216</v>
      </c>
      <c r="F13" s="152">
        <v>28.25</v>
      </c>
      <c r="G13" s="194" t="s">
        <v>2362</v>
      </c>
      <c r="H13" s="153">
        <v>150000</v>
      </c>
      <c r="I13" s="153">
        <v>26680</v>
      </c>
      <c r="J13" s="154">
        <v>45331</v>
      </c>
      <c r="K13" s="103"/>
      <c r="L13" s="152" t="s">
        <v>2361</v>
      </c>
      <c r="M13" s="152" t="s">
        <v>2021</v>
      </c>
      <c r="N13" s="152" t="s">
        <v>109</v>
      </c>
      <c r="O13" s="152" t="s">
        <v>27</v>
      </c>
      <c r="P13" s="153">
        <v>150000</v>
      </c>
      <c r="Q13" s="153">
        <v>26680</v>
      </c>
      <c r="R13" s="152">
        <v>91</v>
      </c>
    </row>
    <row r="14" spans="1:18" x14ac:dyDescent="0.3">
      <c r="A14" s="152" t="s">
        <v>2363</v>
      </c>
      <c r="B14" s="152" t="s">
        <v>2364</v>
      </c>
      <c r="C14" s="152" t="s">
        <v>2021</v>
      </c>
      <c r="D14" s="152" t="s">
        <v>2365</v>
      </c>
      <c r="E14" s="152" t="s">
        <v>1216</v>
      </c>
      <c r="F14" s="152">
        <v>16.739999999999998</v>
      </c>
      <c r="G14" s="194" t="s">
        <v>2334</v>
      </c>
      <c r="H14" s="153">
        <v>73922.77</v>
      </c>
      <c r="I14" s="153">
        <v>13720.07</v>
      </c>
      <c r="J14" s="154">
        <v>45331</v>
      </c>
      <c r="K14" s="103"/>
      <c r="L14" s="152" t="s">
        <v>2363</v>
      </c>
      <c r="M14" s="152" t="s">
        <v>2021</v>
      </c>
      <c r="N14" s="152" t="s">
        <v>613</v>
      </c>
      <c r="O14" s="152" t="s">
        <v>27</v>
      </c>
      <c r="P14" s="153">
        <v>73922.77</v>
      </c>
      <c r="Q14" s="153">
        <v>13720.07</v>
      </c>
      <c r="R14" s="152">
        <v>95</v>
      </c>
    </row>
    <row r="15" spans="1:18" x14ac:dyDescent="0.3">
      <c r="A15" s="152" t="s">
        <v>2366</v>
      </c>
      <c r="B15" s="152" t="s">
        <v>987</v>
      </c>
      <c r="C15" s="152" t="s">
        <v>2367</v>
      </c>
      <c r="D15" s="152" t="s">
        <v>1828</v>
      </c>
      <c r="E15" s="152" t="s">
        <v>941</v>
      </c>
      <c r="F15" s="152">
        <v>10.88</v>
      </c>
      <c r="G15" s="194" t="s">
        <v>2368</v>
      </c>
      <c r="H15" s="153">
        <v>29226.1</v>
      </c>
      <c r="I15" s="153">
        <v>6836.96</v>
      </c>
      <c r="J15" s="154">
        <v>45342</v>
      </c>
      <c r="K15" s="103"/>
      <c r="L15" s="152" t="s">
        <v>2366</v>
      </c>
      <c r="M15" s="152" t="s">
        <v>2367</v>
      </c>
      <c r="N15" s="152" t="s">
        <v>2369</v>
      </c>
      <c r="O15" s="152" t="s">
        <v>41</v>
      </c>
      <c r="P15" s="153">
        <v>121469.03</v>
      </c>
      <c r="Q15" s="153">
        <v>28415.65</v>
      </c>
      <c r="R15" s="152">
        <v>120</v>
      </c>
    </row>
    <row r="16" spans="1:18" x14ac:dyDescent="0.3">
      <c r="A16" s="152" t="s">
        <v>2366</v>
      </c>
      <c r="B16" s="152" t="s">
        <v>987</v>
      </c>
      <c r="C16" s="152" t="s">
        <v>2367</v>
      </c>
      <c r="D16" s="152" t="s">
        <v>1828</v>
      </c>
      <c r="E16" s="152" t="s">
        <v>1216</v>
      </c>
      <c r="F16" s="152">
        <v>6.8</v>
      </c>
      <c r="G16" s="194" t="s">
        <v>2370</v>
      </c>
      <c r="H16" s="153">
        <v>79924</v>
      </c>
      <c r="I16" s="153">
        <v>18696.89</v>
      </c>
      <c r="J16" s="154">
        <v>45342</v>
      </c>
      <c r="K16" s="103"/>
      <c r="L16" s="152" t="s">
        <v>2371</v>
      </c>
      <c r="M16" s="152" t="s">
        <v>2372</v>
      </c>
      <c r="N16" s="152" t="s">
        <v>124</v>
      </c>
      <c r="O16" s="152" t="s">
        <v>21</v>
      </c>
      <c r="P16" s="153">
        <v>459190.16</v>
      </c>
      <c r="Q16" s="153">
        <v>42612.85</v>
      </c>
      <c r="R16" s="152">
        <v>47</v>
      </c>
    </row>
    <row r="17" spans="1:18" x14ac:dyDescent="0.3">
      <c r="A17" s="152" t="s">
        <v>2366</v>
      </c>
      <c r="B17" s="152" t="s">
        <v>987</v>
      </c>
      <c r="C17" s="152" t="s">
        <v>2367</v>
      </c>
      <c r="D17" s="152" t="s">
        <v>1828</v>
      </c>
      <c r="E17" s="152" t="s">
        <v>936</v>
      </c>
      <c r="F17" s="152">
        <v>7.41</v>
      </c>
      <c r="G17" s="194" t="s">
        <v>2373</v>
      </c>
      <c r="H17" s="153">
        <v>12318.93</v>
      </c>
      <c r="I17" s="153">
        <v>2881.81</v>
      </c>
      <c r="J17" s="154">
        <v>45342</v>
      </c>
      <c r="K17" s="103"/>
      <c r="L17" s="152" t="s">
        <v>2374</v>
      </c>
      <c r="M17" s="152" t="s">
        <v>802</v>
      </c>
      <c r="N17" s="152" t="s">
        <v>2375</v>
      </c>
      <c r="O17" s="152" t="s">
        <v>34</v>
      </c>
      <c r="P17" s="153">
        <v>341889.2</v>
      </c>
      <c r="Q17" s="153">
        <v>45608.02</v>
      </c>
      <c r="R17" s="152">
        <v>68</v>
      </c>
    </row>
    <row r="18" spans="1:18" x14ac:dyDescent="0.3">
      <c r="A18" s="152" t="s">
        <v>2371</v>
      </c>
      <c r="B18" s="152" t="s">
        <v>987</v>
      </c>
      <c r="C18" s="152" t="s">
        <v>2372</v>
      </c>
      <c r="D18" s="152" t="s">
        <v>2376</v>
      </c>
      <c r="E18" s="152" t="s">
        <v>1216</v>
      </c>
      <c r="F18" s="152">
        <v>2.99</v>
      </c>
      <c r="G18" s="194" t="s">
        <v>2337</v>
      </c>
      <c r="H18" s="153">
        <v>459190.16</v>
      </c>
      <c r="I18" s="153">
        <v>42612.85</v>
      </c>
      <c r="J18" s="154">
        <v>45342</v>
      </c>
      <c r="K18" s="103"/>
      <c r="L18" s="152" t="s">
        <v>2377</v>
      </c>
      <c r="M18" s="152" t="s">
        <v>2378</v>
      </c>
      <c r="N18" s="152" t="s">
        <v>2258</v>
      </c>
      <c r="O18" s="152" t="s">
        <v>27</v>
      </c>
      <c r="P18" s="153">
        <v>89276.95</v>
      </c>
      <c r="Q18" s="153">
        <v>20884.849999999999</v>
      </c>
      <c r="R18" s="152">
        <v>120</v>
      </c>
    </row>
    <row r="19" spans="1:18" x14ac:dyDescent="0.3">
      <c r="A19" s="152" t="s">
        <v>2374</v>
      </c>
      <c r="B19" s="152" t="s">
        <v>2379</v>
      </c>
      <c r="C19" s="152" t="s">
        <v>802</v>
      </c>
      <c r="D19" s="152" t="s">
        <v>1428</v>
      </c>
      <c r="E19" s="152" t="s">
        <v>1216</v>
      </c>
      <c r="F19" s="152">
        <v>196.46</v>
      </c>
      <c r="G19" s="194" t="s">
        <v>2380</v>
      </c>
      <c r="H19" s="153">
        <v>170755.20000000001</v>
      </c>
      <c r="I19" s="153">
        <v>22778.74</v>
      </c>
      <c r="J19" s="154">
        <v>45342</v>
      </c>
      <c r="K19" s="103"/>
      <c r="L19" s="152" t="s">
        <v>2381</v>
      </c>
      <c r="M19" s="152" t="s">
        <v>2382</v>
      </c>
      <c r="N19" s="152" t="s">
        <v>14</v>
      </c>
      <c r="O19" s="152" t="s">
        <v>14</v>
      </c>
      <c r="P19" s="153">
        <v>73260.429999999993</v>
      </c>
      <c r="Q19" s="153">
        <v>9914.58</v>
      </c>
      <c r="R19" s="152">
        <v>69</v>
      </c>
    </row>
    <row r="20" spans="1:18" x14ac:dyDescent="0.3">
      <c r="A20" s="152" t="s">
        <v>2374</v>
      </c>
      <c r="B20" s="152" t="s">
        <v>2379</v>
      </c>
      <c r="C20" s="152" t="s">
        <v>802</v>
      </c>
      <c r="D20" s="152" t="s">
        <v>1426</v>
      </c>
      <c r="E20" s="152" t="s">
        <v>1216</v>
      </c>
      <c r="F20" s="152">
        <v>11.46</v>
      </c>
      <c r="G20" s="194" t="s">
        <v>2380</v>
      </c>
      <c r="H20" s="153">
        <v>145314.95000000001</v>
      </c>
      <c r="I20" s="153">
        <v>19385.009999999998</v>
      </c>
      <c r="J20" s="154">
        <v>45342</v>
      </c>
      <c r="K20" s="103"/>
      <c r="L20" s="152" t="s">
        <v>2383</v>
      </c>
      <c r="M20" s="152" t="s">
        <v>2384</v>
      </c>
      <c r="N20" s="152" t="s">
        <v>2385</v>
      </c>
      <c r="O20" s="152" t="s">
        <v>21</v>
      </c>
      <c r="P20" s="153">
        <v>169824.71</v>
      </c>
      <c r="Q20" s="153">
        <v>24755.91</v>
      </c>
      <c r="R20" s="152">
        <v>74</v>
      </c>
    </row>
    <row r="21" spans="1:18" x14ac:dyDescent="0.3">
      <c r="A21" s="152" t="s">
        <v>2374</v>
      </c>
      <c r="B21" s="152" t="s">
        <v>2379</v>
      </c>
      <c r="C21" s="152" t="s">
        <v>802</v>
      </c>
      <c r="D21" s="152" t="s">
        <v>1426</v>
      </c>
      <c r="E21" s="152" t="s">
        <v>2386</v>
      </c>
      <c r="F21" s="152">
        <v>14.19</v>
      </c>
      <c r="G21" s="194" t="s">
        <v>2387</v>
      </c>
      <c r="H21" s="153">
        <v>25819.05</v>
      </c>
      <c r="I21" s="153">
        <v>3444.26</v>
      </c>
      <c r="J21" s="154">
        <v>45342</v>
      </c>
      <c r="K21" s="103"/>
      <c r="L21" s="152" t="s">
        <v>2388</v>
      </c>
      <c r="M21" s="152" t="s">
        <v>2389</v>
      </c>
      <c r="N21" s="152" t="s">
        <v>2390</v>
      </c>
      <c r="O21" s="152" t="s">
        <v>21</v>
      </c>
      <c r="P21" s="153">
        <v>114617.25</v>
      </c>
      <c r="Q21" s="153">
        <v>19367.259999999998</v>
      </c>
      <c r="R21" s="152">
        <v>86</v>
      </c>
    </row>
    <row r="22" spans="1:18" x14ac:dyDescent="0.3">
      <c r="A22" s="152" t="s">
        <v>2377</v>
      </c>
      <c r="B22" s="152" t="s">
        <v>2379</v>
      </c>
      <c r="C22" s="152" t="s">
        <v>2378</v>
      </c>
      <c r="D22" s="152" t="s">
        <v>2391</v>
      </c>
      <c r="E22" s="152" t="s">
        <v>1216</v>
      </c>
      <c r="F22" s="152">
        <v>13.38</v>
      </c>
      <c r="G22" s="194" t="s">
        <v>2392</v>
      </c>
      <c r="H22" s="153">
        <v>1572</v>
      </c>
      <c r="I22" s="153">
        <v>367.74</v>
      </c>
      <c r="J22" s="154">
        <v>45342</v>
      </c>
      <c r="K22" s="103"/>
      <c r="L22" s="152" t="s">
        <v>2393</v>
      </c>
      <c r="M22" s="152" t="s">
        <v>2394</v>
      </c>
      <c r="N22" s="152" t="s">
        <v>2395</v>
      </c>
      <c r="O22" s="152" t="s">
        <v>41</v>
      </c>
      <c r="P22" s="153">
        <v>175000</v>
      </c>
      <c r="Q22" s="153">
        <v>19420.330000000002</v>
      </c>
      <c r="R22" s="152">
        <v>56</v>
      </c>
    </row>
    <row r="23" spans="1:18" x14ac:dyDescent="0.3">
      <c r="A23" s="152" t="s">
        <v>2377</v>
      </c>
      <c r="B23" s="152" t="s">
        <v>2364</v>
      </c>
      <c r="C23" s="152" t="s">
        <v>2378</v>
      </c>
      <c r="D23" s="152" t="s">
        <v>2396</v>
      </c>
      <c r="E23" s="152" t="s">
        <v>1216</v>
      </c>
      <c r="F23" s="152">
        <v>10.75</v>
      </c>
      <c r="G23" s="194" t="s">
        <v>2397</v>
      </c>
      <c r="H23" s="153">
        <v>40020.75</v>
      </c>
      <c r="I23" s="153">
        <v>9362.19</v>
      </c>
      <c r="J23" s="154">
        <v>45342</v>
      </c>
      <c r="K23" s="103"/>
      <c r="L23" s="152" t="s">
        <v>2398</v>
      </c>
      <c r="M23" s="152" t="s">
        <v>2016</v>
      </c>
      <c r="N23" s="152" t="s">
        <v>2399</v>
      </c>
      <c r="O23" s="152" t="s">
        <v>21</v>
      </c>
      <c r="P23" s="153">
        <v>140185.95360000001</v>
      </c>
      <c r="Q23" s="153">
        <v>21085.84</v>
      </c>
      <c r="R23" s="152">
        <v>77</v>
      </c>
    </row>
    <row r="24" spans="1:18" x14ac:dyDescent="0.3">
      <c r="A24" s="152" t="s">
        <v>2377</v>
      </c>
      <c r="B24" s="152" t="s">
        <v>2364</v>
      </c>
      <c r="C24" s="152" t="s">
        <v>2378</v>
      </c>
      <c r="D24" s="152" t="s">
        <v>2400</v>
      </c>
      <c r="E24" s="152" t="s">
        <v>1216</v>
      </c>
      <c r="F24" s="152">
        <v>11.14</v>
      </c>
      <c r="G24" s="194" t="s">
        <v>2360</v>
      </c>
      <c r="H24" s="153">
        <v>31432.17</v>
      </c>
      <c r="I24" s="153">
        <v>7353.03</v>
      </c>
      <c r="J24" s="154">
        <v>45342</v>
      </c>
      <c r="K24" s="103"/>
      <c r="L24" s="152" t="s">
        <v>2401</v>
      </c>
      <c r="M24" s="152" t="s">
        <v>2402</v>
      </c>
      <c r="N24" s="152" t="s">
        <v>2403</v>
      </c>
      <c r="O24" s="152" t="s">
        <v>34</v>
      </c>
      <c r="P24" s="153">
        <v>76859.328000000009</v>
      </c>
      <c r="Q24" s="153">
        <v>10134.158594560009</v>
      </c>
      <c r="R24" s="152">
        <v>67</v>
      </c>
    </row>
    <row r="25" spans="1:18" x14ac:dyDescent="0.3">
      <c r="A25" s="152" t="s">
        <v>2377</v>
      </c>
      <c r="B25" s="152" t="s">
        <v>2364</v>
      </c>
      <c r="C25" s="152" t="s">
        <v>2378</v>
      </c>
      <c r="D25" s="152" t="s">
        <v>2400</v>
      </c>
      <c r="E25" s="152" t="s">
        <v>950</v>
      </c>
      <c r="F25" s="152">
        <v>8.5299999999999994</v>
      </c>
      <c r="G25" s="194" t="s">
        <v>2404</v>
      </c>
      <c r="H25" s="153">
        <v>16252.03</v>
      </c>
      <c r="I25" s="153">
        <v>3801.89</v>
      </c>
      <c r="J25" s="154">
        <v>45342</v>
      </c>
      <c r="K25" s="103"/>
      <c r="L25" s="152" t="s">
        <v>2405</v>
      </c>
      <c r="M25" s="152" t="s">
        <v>2406</v>
      </c>
      <c r="N25" s="152" t="s">
        <v>2407</v>
      </c>
      <c r="O25" s="152" t="s">
        <v>34</v>
      </c>
      <c r="P25" s="153">
        <v>90021.496400000004</v>
      </c>
      <c r="Q25" s="153">
        <v>18761.680136378684</v>
      </c>
      <c r="R25" s="152">
        <v>107</v>
      </c>
    </row>
    <row r="26" spans="1:18" x14ac:dyDescent="0.3">
      <c r="A26" s="152" t="s">
        <v>2381</v>
      </c>
      <c r="B26" s="152" t="s">
        <v>925</v>
      </c>
      <c r="C26" s="152" t="s">
        <v>2408</v>
      </c>
      <c r="D26" s="152" t="s">
        <v>2409</v>
      </c>
      <c r="E26" s="152" t="s">
        <v>923</v>
      </c>
      <c r="F26" s="152">
        <v>48.85</v>
      </c>
      <c r="G26" s="194" t="s">
        <v>2355</v>
      </c>
      <c r="H26" s="153">
        <v>72</v>
      </c>
      <c r="I26" s="153">
        <v>9.74</v>
      </c>
      <c r="J26" s="154">
        <v>45342</v>
      </c>
      <c r="K26" s="103"/>
      <c r="L26" s="152" t="s">
        <v>2410</v>
      </c>
      <c r="M26" s="152" t="s">
        <v>2411</v>
      </c>
      <c r="N26" s="152" t="s">
        <v>2412</v>
      </c>
      <c r="O26" s="152" t="s">
        <v>66</v>
      </c>
      <c r="P26" s="153">
        <v>230374.32</v>
      </c>
      <c r="Q26" s="153">
        <v>29841.15</v>
      </c>
      <c r="R26" s="152">
        <v>66</v>
      </c>
    </row>
    <row r="27" spans="1:18" x14ac:dyDescent="0.3">
      <c r="A27" s="152" t="s">
        <v>2381</v>
      </c>
      <c r="B27" s="152" t="s">
        <v>925</v>
      </c>
      <c r="C27" s="152" t="s">
        <v>2408</v>
      </c>
      <c r="D27" s="152" t="s">
        <v>2409</v>
      </c>
      <c r="E27" s="152" t="s">
        <v>971</v>
      </c>
      <c r="F27" s="152">
        <v>6.57</v>
      </c>
      <c r="G27" s="194" t="s">
        <v>2387</v>
      </c>
      <c r="H27" s="153">
        <v>9037.02</v>
      </c>
      <c r="I27" s="153">
        <v>1223.01</v>
      </c>
      <c r="J27" s="154">
        <v>45342</v>
      </c>
      <c r="K27" s="103"/>
      <c r="L27" s="152" t="s">
        <v>2413</v>
      </c>
      <c r="M27" s="152" t="s">
        <v>2339</v>
      </c>
      <c r="N27" s="152" t="s">
        <v>2414</v>
      </c>
      <c r="O27" s="152" t="s">
        <v>21</v>
      </c>
      <c r="P27" s="153">
        <v>116600</v>
      </c>
      <c r="Q27" s="153">
        <v>13751.03</v>
      </c>
      <c r="R27" s="152">
        <v>60</v>
      </c>
    </row>
    <row r="28" spans="1:18" x14ac:dyDescent="0.3">
      <c r="A28" s="152" t="s">
        <v>2381</v>
      </c>
      <c r="B28" s="152" t="s">
        <v>925</v>
      </c>
      <c r="C28" s="152" t="s">
        <v>2408</v>
      </c>
      <c r="D28" s="152" t="s">
        <v>2409</v>
      </c>
      <c r="E28" s="152" t="s">
        <v>1216</v>
      </c>
      <c r="F28" s="152">
        <v>6.93</v>
      </c>
      <c r="G28" s="194" t="s">
        <v>2415</v>
      </c>
      <c r="H28" s="153">
        <v>18119.75</v>
      </c>
      <c r="I28" s="153">
        <v>2452.21</v>
      </c>
      <c r="J28" s="154">
        <v>45342</v>
      </c>
      <c r="K28" s="103"/>
      <c r="L28" s="152" t="s">
        <v>2416</v>
      </c>
      <c r="M28" s="152" t="s">
        <v>2203</v>
      </c>
      <c r="N28" s="152" t="s">
        <v>2417</v>
      </c>
      <c r="O28" s="152" t="s">
        <v>41</v>
      </c>
      <c r="P28" s="153">
        <v>390125</v>
      </c>
      <c r="Q28" s="153">
        <v>54131.92</v>
      </c>
      <c r="R28" s="152">
        <v>71</v>
      </c>
    </row>
    <row r="29" spans="1:18" x14ac:dyDescent="0.3">
      <c r="A29" s="152" t="s">
        <v>2381</v>
      </c>
      <c r="B29" s="152" t="s">
        <v>925</v>
      </c>
      <c r="C29" s="152" t="s">
        <v>2408</v>
      </c>
      <c r="D29" s="152" t="s">
        <v>2409</v>
      </c>
      <c r="E29" s="152" t="s">
        <v>1220</v>
      </c>
      <c r="F29" s="152">
        <v>6.59</v>
      </c>
      <c r="G29" s="194" t="s">
        <v>2418</v>
      </c>
      <c r="H29" s="153">
        <v>5239.3</v>
      </c>
      <c r="I29" s="153">
        <v>709.05</v>
      </c>
      <c r="J29" s="154">
        <v>45342</v>
      </c>
      <c r="K29" s="103"/>
      <c r="L29" s="152" t="s">
        <v>2419</v>
      </c>
      <c r="M29" s="152" t="s">
        <v>2389</v>
      </c>
      <c r="N29" s="152" t="s">
        <v>2390</v>
      </c>
      <c r="O29" s="152" t="s">
        <v>21</v>
      </c>
      <c r="P29" s="153">
        <v>63252.75</v>
      </c>
      <c r="Q29" s="153">
        <v>12448.98</v>
      </c>
      <c r="R29" s="152">
        <v>101</v>
      </c>
    </row>
    <row r="30" spans="1:18" x14ac:dyDescent="0.3">
      <c r="A30" s="152" t="s">
        <v>2381</v>
      </c>
      <c r="B30" s="152" t="s">
        <v>925</v>
      </c>
      <c r="C30" s="152" t="s">
        <v>2408</v>
      </c>
      <c r="D30" s="152" t="s">
        <v>2409</v>
      </c>
      <c r="E30" s="152" t="s">
        <v>966</v>
      </c>
      <c r="F30" s="152">
        <v>8.81</v>
      </c>
      <c r="G30" s="194" t="s">
        <v>2387</v>
      </c>
      <c r="H30" s="153">
        <v>12062.22</v>
      </c>
      <c r="I30" s="153">
        <v>1632.42</v>
      </c>
      <c r="J30" s="154">
        <v>45342</v>
      </c>
      <c r="K30" s="103"/>
      <c r="L30" s="152" t="s">
        <v>2420</v>
      </c>
      <c r="M30" s="152" t="s">
        <v>640</v>
      </c>
      <c r="N30" s="152" t="s">
        <v>2421</v>
      </c>
      <c r="O30" s="152" t="s">
        <v>41</v>
      </c>
      <c r="P30" s="153">
        <v>292539.28000000003</v>
      </c>
      <c r="Q30" s="153">
        <v>33142.75</v>
      </c>
      <c r="R30" s="152">
        <v>58</v>
      </c>
    </row>
    <row r="31" spans="1:18" x14ac:dyDescent="0.3">
      <c r="A31" s="152" t="s">
        <v>2381</v>
      </c>
      <c r="B31" s="152" t="s">
        <v>925</v>
      </c>
      <c r="C31" s="152" t="s">
        <v>2408</v>
      </c>
      <c r="D31" s="152" t="s">
        <v>2409</v>
      </c>
      <c r="E31" s="152" t="s">
        <v>920</v>
      </c>
      <c r="F31" s="152">
        <v>7.69</v>
      </c>
      <c r="G31" s="194" t="s">
        <v>2422</v>
      </c>
      <c r="H31" s="153">
        <v>542.9</v>
      </c>
      <c r="I31" s="153">
        <v>73.47</v>
      </c>
      <c r="J31" s="154">
        <v>45342</v>
      </c>
      <c r="K31" s="103"/>
      <c r="L31" s="152" t="s">
        <v>2423</v>
      </c>
      <c r="M31" s="152" t="s">
        <v>2424</v>
      </c>
      <c r="N31" s="152" t="s">
        <v>2425</v>
      </c>
      <c r="O31" s="152" t="s">
        <v>34</v>
      </c>
      <c r="P31" s="153">
        <v>423500</v>
      </c>
      <c r="Q31" s="153">
        <v>81385.41</v>
      </c>
      <c r="R31" s="152">
        <v>98</v>
      </c>
    </row>
    <row r="32" spans="1:18" ht="15.6" x14ac:dyDescent="0.3">
      <c r="A32" s="152" t="s">
        <v>2381</v>
      </c>
      <c r="B32" s="152" t="s">
        <v>2379</v>
      </c>
      <c r="C32" s="152" t="s">
        <v>2408</v>
      </c>
      <c r="D32" s="152" t="s">
        <v>2426</v>
      </c>
      <c r="E32" s="152" t="s">
        <v>936</v>
      </c>
      <c r="F32" s="152">
        <v>9.6</v>
      </c>
      <c r="G32" s="194" t="s">
        <v>2387</v>
      </c>
      <c r="H32" s="153">
        <v>21065.54</v>
      </c>
      <c r="I32" s="153">
        <v>2850.87</v>
      </c>
      <c r="J32" s="154">
        <v>45342</v>
      </c>
      <c r="K32" s="103"/>
      <c r="L32" s="155"/>
      <c r="M32" s="156" t="s">
        <v>2427</v>
      </c>
      <c r="N32" s="156"/>
      <c r="O32" s="156"/>
      <c r="P32" s="157">
        <f>SUM(P4:P31)</f>
        <v>5381626.5080000013</v>
      </c>
      <c r="Q32" s="156"/>
      <c r="R32" s="158"/>
    </row>
    <row r="33" spans="1:18" x14ac:dyDescent="0.3">
      <c r="A33" s="152" t="s">
        <v>2381</v>
      </c>
      <c r="B33" s="152" t="s">
        <v>2379</v>
      </c>
      <c r="C33" s="152" t="s">
        <v>2408</v>
      </c>
      <c r="D33" s="152" t="s">
        <v>2426</v>
      </c>
      <c r="E33" s="152" t="s">
        <v>1004</v>
      </c>
      <c r="F33" s="152">
        <v>7.43</v>
      </c>
      <c r="G33" s="194" t="s">
        <v>2428</v>
      </c>
      <c r="H33" s="153">
        <v>677.6</v>
      </c>
      <c r="I33" s="153">
        <v>91.7</v>
      </c>
      <c r="J33" s="154">
        <v>45342</v>
      </c>
      <c r="K33" s="103"/>
      <c r="L33" s="103"/>
      <c r="M33" s="103"/>
      <c r="N33" s="103"/>
      <c r="O33" s="103"/>
      <c r="P33" s="103"/>
      <c r="Q33" s="103"/>
      <c r="R33" s="103"/>
    </row>
    <row r="34" spans="1:18" x14ac:dyDescent="0.3">
      <c r="A34" s="152" t="s">
        <v>2381</v>
      </c>
      <c r="B34" s="152" t="s">
        <v>2379</v>
      </c>
      <c r="C34" s="152" t="s">
        <v>2408</v>
      </c>
      <c r="D34" s="152" t="s">
        <v>2426</v>
      </c>
      <c r="E34" s="152" t="s">
        <v>1035</v>
      </c>
      <c r="F34" s="152">
        <v>6.42</v>
      </c>
      <c r="G34" s="194" t="s">
        <v>2429</v>
      </c>
      <c r="H34" s="153">
        <v>42.35</v>
      </c>
      <c r="I34" s="153">
        <v>5.73</v>
      </c>
      <c r="J34" s="154">
        <v>45342</v>
      </c>
      <c r="K34" s="103"/>
      <c r="L34" s="103"/>
      <c r="M34" s="103"/>
      <c r="N34" s="103"/>
      <c r="O34" s="103"/>
      <c r="P34" s="103"/>
      <c r="Q34" s="103"/>
      <c r="R34" s="103"/>
    </row>
    <row r="35" spans="1:18" x14ac:dyDescent="0.3">
      <c r="A35" s="152" t="s">
        <v>2381</v>
      </c>
      <c r="B35" s="152" t="s">
        <v>2379</v>
      </c>
      <c r="C35" s="152" t="s">
        <v>2408</v>
      </c>
      <c r="D35" s="152" t="s">
        <v>2426</v>
      </c>
      <c r="E35" s="152" t="s">
        <v>923</v>
      </c>
      <c r="F35" s="152">
        <v>18.11</v>
      </c>
      <c r="G35" s="194" t="s">
        <v>2430</v>
      </c>
      <c r="H35" s="153">
        <v>400</v>
      </c>
      <c r="I35" s="153">
        <v>54.13</v>
      </c>
      <c r="J35" s="154">
        <v>45342</v>
      </c>
      <c r="K35" s="103"/>
      <c r="L35" s="103"/>
      <c r="M35" s="103"/>
      <c r="N35" s="103"/>
      <c r="O35" s="103"/>
      <c r="P35" s="103"/>
      <c r="Q35" s="103"/>
      <c r="R35" s="103"/>
    </row>
    <row r="36" spans="1:18" x14ac:dyDescent="0.3">
      <c r="A36" s="152" t="s">
        <v>2381</v>
      </c>
      <c r="B36" s="152" t="s">
        <v>2431</v>
      </c>
      <c r="C36" s="152" t="s">
        <v>2408</v>
      </c>
      <c r="D36" s="152" t="s">
        <v>2432</v>
      </c>
      <c r="E36" s="152" t="s">
        <v>1004</v>
      </c>
      <c r="F36" s="152">
        <v>19.600000000000001</v>
      </c>
      <c r="G36" s="194" t="s">
        <v>2433</v>
      </c>
      <c r="H36" s="153">
        <v>2407.9</v>
      </c>
      <c r="I36" s="153">
        <v>325.87</v>
      </c>
      <c r="J36" s="154">
        <v>45342</v>
      </c>
      <c r="K36" s="103"/>
      <c r="L36" s="103"/>
      <c r="M36" s="103"/>
      <c r="N36" s="103"/>
      <c r="O36" s="103"/>
      <c r="P36" s="103"/>
      <c r="Q36" s="103"/>
      <c r="R36" s="103"/>
    </row>
    <row r="37" spans="1:18" x14ac:dyDescent="0.3">
      <c r="A37" s="152" t="s">
        <v>2381</v>
      </c>
      <c r="B37" s="152" t="s">
        <v>2431</v>
      </c>
      <c r="C37" s="152" t="s">
        <v>2408</v>
      </c>
      <c r="D37" s="152" t="s">
        <v>2432</v>
      </c>
      <c r="E37" s="152" t="s">
        <v>1212</v>
      </c>
      <c r="F37" s="152">
        <v>31.99</v>
      </c>
      <c r="G37" s="194" t="s">
        <v>2434</v>
      </c>
      <c r="H37" s="153">
        <v>518.5</v>
      </c>
      <c r="I37" s="153">
        <v>70.17</v>
      </c>
      <c r="J37" s="154">
        <v>45342</v>
      </c>
      <c r="K37" s="103"/>
      <c r="L37" s="103"/>
      <c r="M37" s="103"/>
      <c r="N37" s="103"/>
      <c r="O37" s="103"/>
      <c r="P37" s="103"/>
      <c r="Q37" s="103"/>
      <c r="R37" s="103"/>
    </row>
    <row r="38" spans="1:18" x14ac:dyDescent="0.3">
      <c r="A38" s="152" t="s">
        <v>2381</v>
      </c>
      <c r="B38" s="152" t="s">
        <v>2431</v>
      </c>
      <c r="C38" s="152" t="s">
        <v>2408</v>
      </c>
      <c r="D38" s="152" t="s">
        <v>2432</v>
      </c>
      <c r="E38" s="152" t="s">
        <v>920</v>
      </c>
      <c r="F38" s="152">
        <v>18.72</v>
      </c>
      <c r="G38" s="194" t="s">
        <v>2387</v>
      </c>
      <c r="H38" s="153">
        <v>935</v>
      </c>
      <c r="I38" s="153">
        <v>126.54</v>
      </c>
      <c r="J38" s="154">
        <v>45342</v>
      </c>
      <c r="K38" s="103"/>
      <c r="L38" s="103"/>
      <c r="M38" s="103"/>
      <c r="N38" s="103"/>
      <c r="O38" s="103"/>
      <c r="P38" s="103"/>
      <c r="Q38" s="103"/>
      <c r="R38" s="103"/>
    </row>
    <row r="39" spans="1:18" x14ac:dyDescent="0.3">
      <c r="A39" s="152" t="s">
        <v>2381</v>
      </c>
      <c r="B39" s="152" t="s">
        <v>2431</v>
      </c>
      <c r="C39" s="152" t="s">
        <v>2408</v>
      </c>
      <c r="D39" s="152" t="s">
        <v>2432</v>
      </c>
      <c r="E39" s="152" t="s">
        <v>923</v>
      </c>
      <c r="F39" s="152">
        <v>24.15</v>
      </c>
      <c r="G39" s="194" t="s">
        <v>2387</v>
      </c>
      <c r="H39" s="153">
        <v>634.6</v>
      </c>
      <c r="I39" s="153">
        <v>85.88</v>
      </c>
      <c r="J39" s="154">
        <v>45342</v>
      </c>
      <c r="K39" s="103"/>
      <c r="L39" s="103"/>
      <c r="M39" s="103"/>
      <c r="N39" s="103"/>
      <c r="O39" s="103"/>
      <c r="P39" s="103"/>
      <c r="Q39" s="103"/>
      <c r="R39" s="103"/>
    </row>
    <row r="40" spans="1:18" x14ac:dyDescent="0.3">
      <c r="A40" s="152" t="s">
        <v>2381</v>
      </c>
      <c r="B40" s="152" t="s">
        <v>2379</v>
      </c>
      <c r="C40" s="152" t="s">
        <v>2408</v>
      </c>
      <c r="D40" s="152" t="s">
        <v>2382</v>
      </c>
      <c r="E40" s="152" t="s">
        <v>1004</v>
      </c>
      <c r="F40" s="152">
        <v>11.94</v>
      </c>
      <c r="G40" s="194" t="s">
        <v>2435</v>
      </c>
      <c r="H40" s="153">
        <v>623.15</v>
      </c>
      <c r="I40" s="153">
        <v>84.33</v>
      </c>
      <c r="J40" s="154">
        <v>45342</v>
      </c>
      <c r="K40" s="103"/>
      <c r="L40" s="103"/>
      <c r="M40" s="103"/>
      <c r="N40" s="103"/>
      <c r="O40" s="103"/>
      <c r="P40" s="103"/>
      <c r="Q40" s="103"/>
      <c r="R40" s="103"/>
    </row>
    <row r="41" spans="1:18" x14ac:dyDescent="0.3">
      <c r="A41" s="152" t="s">
        <v>2381</v>
      </c>
      <c r="B41" s="152" t="s">
        <v>2379</v>
      </c>
      <c r="C41" s="152" t="s">
        <v>2408</v>
      </c>
      <c r="D41" s="152" t="s">
        <v>2382</v>
      </c>
      <c r="E41" s="152" t="s">
        <v>1212</v>
      </c>
      <c r="F41" s="152">
        <v>9.15</v>
      </c>
      <c r="G41" s="194" t="s">
        <v>2436</v>
      </c>
      <c r="H41" s="153">
        <v>677.6</v>
      </c>
      <c r="I41" s="153">
        <v>91.7</v>
      </c>
      <c r="J41" s="154">
        <v>45342</v>
      </c>
      <c r="K41" s="103"/>
      <c r="L41" s="103"/>
      <c r="M41" s="103"/>
      <c r="N41" s="103"/>
      <c r="O41" s="103"/>
      <c r="P41" s="103"/>
      <c r="Q41" s="103"/>
      <c r="R41" s="103"/>
    </row>
    <row r="42" spans="1:18" x14ac:dyDescent="0.3">
      <c r="A42" s="152" t="s">
        <v>2381</v>
      </c>
      <c r="B42" s="152" t="s">
        <v>2379</v>
      </c>
      <c r="C42" s="152" t="s">
        <v>2408</v>
      </c>
      <c r="D42" s="152" t="s">
        <v>2382</v>
      </c>
      <c r="E42" s="152" t="s">
        <v>923</v>
      </c>
      <c r="F42" s="152">
        <v>23.43</v>
      </c>
      <c r="G42" s="194" t="s">
        <v>2387</v>
      </c>
      <c r="H42" s="153">
        <v>205</v>
      </c>
      <c r="I42" s="153">
        <v>27.74</v>
      </c>
      <c r="J42" s="154">
        <v>45342</v>
      </c>
      <c r="K42" s="103"/>
      <c r="L42" s="103"/>
      <c r="M42" s="103"/>
      <c r="N42" s="103"/>
      <c r="O42" s="103"/>
      <c r="P42" s="103"/>
      <c r="Q42" s="103"/>
      <c r="R42" s="103"/>
    </row>
    <row r="43" spans="1:18" x14ac:dyDescent="0.3">
      <c r="A43" s="152" t="s">
        <v>2383</v>
      </c>
      <c r="B43" s="152" t="s">
        <v>987</v>
      </c>
      <c r="C43" s="152" t="s">
        <v>2384</v>
      </c>
      <c r="D43" s="152" t="s">
        <v>2437</v>
      </c>
      <c r="E43" s="152" t="s">
        <v>1216</v>
      </c>
      <c r="F43" s="152">
        <v>6.0300000000000011</v>
      </c>
      <c r="G43" s="152">
        <v>6.2</v>
      </c>
      <c r="H43" s="153">
        <v>169824.71</v>
      </c>
      <c r="I43" s="153">
        <v>24755.91</v>
      </c>
      <c r="J43" s="154">
        <v>45628</v>
      </c>
      <c r="K43" s="103"/>
      <c r="L43" s="103"/>
      <c r="M43" s="103"/>
      <c r="N43" s="103"/>
      <c r="O43" s="103"/>
      <c r="P43" s="103"/>
      <c r="Q43" s="103"/>
      <c r="R43" s="103"/>
    </row>
    <row r="44" spans="1:18" x14ac:dyDescent="0.3">
      <c r="A44" s="152" t="s">
        <v>2388</v>
      </c>
      <c r="B44" s="152" t="s">
        <v>987</v>
      </c>
      <c r="C44" s="152" t="s">
        <v>2389</v>
      </c>
      <c r="D44" s="152" t="s">
        <v>2438</v>
      </c>
      <c r="E44" s="152" t="s">
        <v>1216</v>
      </c>
      <c r="F44" s="152">
        <v>5.86</v>
      </c>
      <c r="G44" s="152">
        <v>7.2</v>
      </c>
      <c r="H44" s="153">
        <v>114617.25</v>
      </c>
      <c r="I44" s="153">
        <v>19367.259999999998</v>
      </c>
      <c r="J44" s="154">
        <v>45628</v>
      </c>
      <c r="K44" s="103"/>
      <c r="L44" s="103"/>
      <c r="M44" s="103"/>
      <c r="N44" s="103"/>
      <c r="O44" s="103"/>
      <c r="P44" s="103"/>
      <c r="Q44" s="103"/>
      <c r="R44" s="103"/>
    </row>
    <row r="45" spans="1:18" x14ac:dyDescent="0.3">
      <c r="A45" s="152" t="s">
        <v>2393</v>
      </c>
      <c r="B45" s="152" t="s">
        <v>987</v>
      </c>
      <c r="C45" s="152" t="s">
        <v>2394</v>
      </c>
      <c r="D45" s="152" t="s">
        <v>2439</v>
      </c>
      <c r="E45" s="152" t="s">
        <v>1216</v>
      </c>
      <c r="F45" s="152">
        <v>8.7799999999999994</v>
      </c>
      <c r="G45" s="152">
        <v>4.7</v>
      </c>
      <c r="H45" s="153">
        <v>175000</v>
      </c>
      <c r="I45" s="153">
        <v>19420.330000000002</v>
      </c>
      <c r="J45" s="154">
        <v>45628</v>
      </c>
      <c r="K45" s="103"/>
      <c r="L45" s="103"/>
      <c r="M45" s="103"/>
      <c r="N45" s="103"/>
      <c r="O45" s="103"/>
      <c r="P45" s="103"/>
      <c r="Q45" s="103"/>
      <c r="R45" s="103"/>
    </row>
    <row r="46" spans="1:18" x14ac:dyDescent="0.3">
      <c r="A46" s="152" t="s">
        <v>2398</v>
      </c>
      <c r="B46" s="152" t="s">
        <v>987</v>
      </c>
      <c r="C46" s="152" t="s">
        <v>2016</v>
      </c>
      <c r="D46" s="152" t="s">
        <v>2016</v>
      </c>
      <c r="E46" s="152" t="s">
        <v>1216</v>
      </c>
      <c r="F46" s="152">
        <v>7.6</v>
      </c>
      <c r="G46" s="152">
        <v>6.4</v>
      </c>
      <c r="H46" s="153">
        <v>140185.95360000001</v>
      </c>
      <c r="I46" s="153">
        <v>21085.84</v>
      </c>
      <c r="J46" s="154">
        <v>45628</v>
      </c>
      <c r="K46" s="103"/>
      <c r="L46" s="103"/>
      <c r="M46" s="103"/>
      <c r="N46" s="103"/>
      <c r="O46" s="103"/>
      <c r="P46" s="103"/>
      <c r="Q46" s="103"/>
      <c r="R46" s="103"/>
    </row>
    <row r="47" spans="1:18" x14ac:dyDescent="0.3">
      <c r="A47" s="152" t="s">
        <v>2401</v>
      </c>
      <c r="B47" s="152" t="s">
        <v>987</v>
      </c>
      <c r="C47" s="152" t="s">
        <v>2402</v>
      </c>
      <c r="D47" s="152" t="s">
        <v>2402</v>
      </c>
      <c r="E47" s="152" t="s">
        <v>1216</v>
      </c>
      <c r="F47" s="152">
        <v>1.21</v>
      </c>
      <c r="G47" s="152">
        <v>5.6</v>
      </c>
      <c r="H47" s="153">
        <v>76859.328000000009</v>
      </c>
      <c r="I47" s="153">
        <v>10134.158594560009</v>
      </c>
      <c r="J47" s="154">
        <v>45644</v>
      </c>
      <c r="K47" s="103"/>
      <c r="L47" s="103"/>
      <c r="M47" s="103"/>
      <c r="N47" s="103"/>
      <c r="O47" s="103"/>
      <c r="P47" s="103"/>
      <c r="Q47" s="103"/>
      <c r="R47" s="103"/>
    </row>
    <row r="48" spans="1:18" x14ac:dyDescent="0.3">
      <c r="A48" s="152" t="s">
        <v>2405</v>
      </c>
      <c r="B48" s="152" t="s">
        <v>987</v>
      </c>
      <c r="C48" s="152" t="s">
        <v>2406</v>
      </c>
      <c r="D48" s="152" t="s">
        <v>2406</v>
      </c>
      <c r="E48" s="152" t="s">
        <v>1216</v>
      </c>
      <c r="F48" s="152">
        <v>1.95</v>
      </c>
      <c r="G48" s="152">
        <v>8.9</v>
      </c>
      <c r="H48" s="153">
        <v>90021.496400000004</v>
      </c>
      <c r="I48" s="153">
        <v>18761.680136378684</v>
      </c>
      <c r="J48" s="154">
        <v>45644</v>
      </c>
      <c r="K48" s="103"/>
      <c r="L48" s="103"/>
      <c r="M48" s="103"/>
      <c r="N48" s="103"/>
      <c r="O48" s="103"/>
      <c r="P48" s="103"/>
      <c r="Q48" s="103"/>
      <c r="R48" s="103"/>
    </row>
    <row r="49" spans="1:18" x14ac:dyDescent="0.3">
      <c r="A49" s="152" t="s">
        <v>2410</v>
      </c>
      <c r="B49" s="152" t="s">
        <v>987</v>
      </c>
      <c r="C49" s="152" t="s">
        <v>2411</v>
      </c>
      <c r="D49" s="152" t="s">
        <v>2440</v>
      </c>
      <c r="E49" s="152" t="s">
        <v>1216</v>
      </c>
      <c r="F49" s="152">
        <v>24.78</v>
      </c>
      <c r="G49" s="152">
        <v>5.5</v>
      </c>
      <c r="H49" s="153">
        <v>230374.32</v>
      </c>
      <c r="I49" s="153">
        <v>29841.15</v>
      </c>
      <c r="J49" s="154">
        <v>45628</v>
      </c>
      <c r="K49" s="103"/>
      <c r="L49" s="103"/>
      <c r="M49" s="103"/>
      <c r="N49" s="103"/>
      <c r="O49" s="103"/>
      <c r="P49" s="103"/>
      <c r="Q49" s="103"/>
      <c r="R49" s="103"/>
    </row>
    <row r="50" spans="1:18" x14ac:dyDescent="0.3">
      <c r="A50" s="152" t="s">
        <v>2413</v>
      </c>
      <c r="B50" s="152" t="s">
        <v>987</v>
      </c>
      <c r="C50" s="152" t="s">
        <v>2339</v>
      </c>
      <c r="D50" s="152" t="s">
        <v>2055</v>
      </c>
      <c r="E50" s="152" t="s">
        <v>946</v>
      </c>
      <c r="F50" s="152">
        <v>10.06</v>
      </c>
      <c r="G50" s="152">
        <v>5</v>
      </c>
      <c r="H50" s="153">
        <v>116600</v>
      </c>
      <c r="I50" s="153">
        <v>13751.03</v>
      </c>
      <c r="J50" s="154">
        <v>45628</v>
      </c>
      <c r="K50" s="103"/>
      <c r="L50" s="103"/>
      <c r="M50" s="103"/>
      <c r="N50" s="103"/>
      <c r="O50" s="103"/>
      <c r="P50" s="103"/>
      <c r="Q50" s="103"/>
      <c r="R50" s="103"/>
    </row>
    <row r="51" spans="1:18" x14ac:dyDescent="0.3">
      <c r="A51" s="152" t="s">
        <v>2416</v>
      </c>
      <c r="B51" s="152" t="s">
        <v>958</v>
      </c>
      <c r="C51" s="152" t="s">
        <v>2203</v>
      </c>
      <c r="D51" s="152" t="s">
        <v>2441</v>
      </c>
      <c r="E51" s="152" t="s">
        <v>1216</v>
      </c>
      <c r="F51" s="152">
        <v>49.62</v>
      </c>
      <c r="G51" s="152">
        <v>5.8</v>
      </c>
      <c r="H51" s="153">
        <v>295085</v>
      </c>
      <c r="I51" s="153">
        <v>40944.620000000003</v>
      </c>
      <c r="J51" s="154">
        <v>45628</v>
      </c>
      <c r="K51" s="103"/>
      <c r="L51" s="103"/>
      <c r="M51" s="103"/>
      <c r="N51" s="103"/>
      <c r="O51" s="103"/>
      <c r="P51" s="103"/>
      <c r="Q51" s="103"/>
      <c r="R51" s="103"/>
    </row>
    <row r="52" spans="1:18" x14ac:dyDescent="0.3">
      <c r="A52" s="152" t="s">
        <v>2416</v>
      </c>
      <c r="B52" s="152" t="s">
        <v>958</v>
      </c>
      <c r="C52" s="152" t="s">
        <v>2203</v>
      </c>
      <c r="D52" s="152" t="s">
        <v>2441</v>
      </c>
      <c r="E52" s="152" t="s">
        <v>1216</v>
      </c>
      <c r="F52" s="152">
        <v>14.53</v>
      </c>
      <c r="G52" s="152">
        <v>6.2</v>
      </c>
      <c r="H52" s="153">
        <v>95040</v>
      </c>
      <c r="I52" s="153">
        <v>13187.31</v>
      </c>
      <c r="J52" s="154">
        <v>45628</v>
      </c>
      <c r="K52" s="103"/>
      <c r="L52" s="103"/>
      <c r="M52" s="103"/>
      <c r="N52" s="103"/>
      <c r="O52" s="103"/>
      <c r="P52" s="103"/>
      <c r="Q52" s="103"/>
      <c r="R52" s="103"/>
    </row>
    <row r="53" spans="1:18" x14ac:dyDescent="0.3">
      <c r="A53" s="152" t="s">
        <v>2419</v>
      </c>
      <c r="B53" s="152" t="s">
        <v>987</v>
      </c>
      <c r="C53" s="152" t="s">
        <v>2389</v>
      </c>
      <c r="D53" s="152" t="s">
        <v>2442</v>
      </c>
      <c r="E53" s="152" t="s">
        <v>1216</v>
      </c>
      <c r="F53" s="152">
        <v>10.209999999999999</v>
      </c>
      <c r="G53" s="152">
        <v>8.4</v>
      </c>
      <c r="H53" s="153">
        <v>63252.75</v>
      </c>
      <c r="I53" s="153">
        <v>12448.98</v>
      </c>
      <c r="J53" s="154">
        <v>45628</v>
      </c>
      <c r="K53" s="103"/>
      <c r="L53" s="103"/>
      <c r="M53" s="103"/>
      <c r="N53" s="103"/>
      <c r="O53" s="103"/>
      <c r="P53" s="103"/>
      <c r="Q53" s="103"/>
      <c r="R53" s="103"/>
    </row>
    <row r="54" spans="1:18" x14ac:dyDescent="0.3">
      <c r="A54" s="152" t="s">
        <v>2420</v>
      </c>
      <c r="B54" s="152" t="s">
        <v>2443</v>
      </c>
      <c r="C54" s="152" t="s">
        <v>640</v>
      </c>
      <c r="D54" s="152" t="s">
        <v>2444</v>
      </c>
      <c r="E54" s="152" t="s">
        <v>1216</v>
      </c>
      <c r="F54" s="152">
        <v>35.33</v>
      </c>
      <c r="G54" s="152">
        <v>4.8</v>
      </c>
      <c r="H54" s="153">
        <v>193076.07</v>
      </c>
      <c r="I54" s="153">
        <v>21874.23</v>
      </c>
      <c r="J54" s="154">
        <v>45628</v>
      </c>
      <c r="K54" s="103"/>
      <c r="L54" s="103"/>
      <c r="M54" s="103"/>
      <c r="N54" s="103"/>
      <c r="O54" s="103"/>
      <c r="P54" s="103"/>
      <c r="Q54" s="103"/>
      <c r="R54" s="103"/>
    </row>
    <row r="55" spans="1:18" x14ac:dyDescent="0.3">
      <c r="A55" s="152" t="s">
        <v>2420</v>
      </c>
      <c r="B55" s="152" t="s">
        <v>2443</v>
      </c>
      <c r="C55" s="152" t="s">
        <v>640</v>
      </c>
      <c r="D55" s="152" t="s">
        <v>2444</v>
      </c>
      <c r="E55" s="152" t="s">
        <v>1216</v>
      </c>
      <c r="F55" s="152">
        <v>11047.21</v>
      </c>
      <c r="G55" s="152">
        <v>4.8</v>
      </c>
      <c r="H55" s="153">
        <v>99463.209999999992</v>
      </c>
      <c r="I55" s="153">
        <v>11268.52</v>
      </c>
      <c r="J55" s="154">
        <v>45628</v>
      </c>
      <c r="K55" s="103"/>
      <c r="L55" s="103"/>
      <c r="M55" s="103"/>
      <c r="N55" s="103"/>
      <c r="O55" s="103"/>
      <c r="P55" s="103"/>
      <c r="Q55" s="103"/>
      <c r="R55" s="103"/>
    </row>
    <row r="56" spans="1:18" x14ac:dyDescent="0.3">
      <c r="A56" s="152" t="s">
        <v>2423</v>
      </c>
      <c r="B56" s="152" t="s">
        <v>958</v>
      </c>
      <c r="C56" s="152" t="s">
        <v>2424</v>
      </c>
      <c r="D56" s="152" t="s">
        <v>2445</v>
      </c>
      <c r="E56" s="152" t="s">
        <v>1216</v>
      </c>
      <c r="F56" s="152">
        <v>2.4500000000000002</v>
      </c>
      <c r="G56" s="152">
        <v>8.1999999999999993</v>
      </c>
      <c r="H56" s="153">
        <v>423500</v>
      </c>
      <c r="I56" s="153">
        <v>81385.41</v>
      </c>
      <c r="J56" s="154">
        <v>45628</v>
      </c>
      <c r="K56" s="103"/>
      <c r="L56" s="103"/>
      <c r="M56" s="103"/>
      <c r="N56" s="103"/>
      <c r="O56" s="103"/>
      <c r="P56" s="103"/>
      <c r="Q56" s="103"/>
      <c r="R56" s="103"/>
    </row>
    <row r="57" spans="1:18" ht="15.6" x14ac:dyDescent="0.3">
      <c r="A57" s="159"/>
      <c r="B57" s="156"/>
      <c r="C57" s="160"/>
      <c r="D57" s="160"/>
      <c r="E57" s="156" t="s">
        <v>2427</v>
      </c>
      <c r="F57" s="156"/>
      <c r="G57" s="160"/>
      <c r="H57" s="157">
        <f>SUM(H4:H56)</f>
        <v>5381626.5080000004</v>
      </c>
      <c r="I57" s="156"/>
      <c r="J57" s="161"/>
      <c r="K57" s="103"/>
      <c r="L57" s="103"/>
      <c r="M57" s="103"/>
      <c r="N57" s="103"/>
      <c r="O57" s="103"/>
      <c r="P57" s="103"/>
      <c r="Q57" s="103"/>
      <c r="R57" s="103"/>
    </row>
    <row r="58" spans="1:18" x14ac:dyDescent="0.3">
      <c r="A58" s="103"/>
      <c r="B58" s="103"/>
      <c r="C58" s="103"/>
      <c r="D58" s="103"/>
      <c r="E58" s="103"/>
      <c r="F58" s="103"/>
      <c r="G58" s="103"/>
      <c r="H58" s="103"/>
      <c r="I58" s="103"/>
      <c r="J58" s="103"/>
      <c r="K58" s="103"/>
      <c r="L58" s="103"/>
      <c r="M58" s="103"/>
      <c r="N58" s="103"/>
      <c r="O58" s="103"/>
      <c r="P58" s="103"/>
      <c r="Q58" s="103"/>
      <c r="R58" s="103"/>
    </row>
    <row r="59" spans="1:18" x14ac:dyDescent="0.3">
      <c r="A59" s="103"/>
      <c r="B59" s="103"/>
      <c r="C59" s="103"/>
      <c r="D59" s="103"/>
      <c r="E59" s="103"/>
      <c r="F59" s="103"/>
      <c r="G59" s="103"/>
      <c r="H59" s="103"/>
      <c r="I59" s="103"/>
      <c r="J59" s="103"/>
      <c r="K59" s="103"/>
      <c r="L59" s="103"/>
      <c r="M59" s="103"/>
      <c r="N59" s="103"/>
      <c r="O59" s="103"/>
      <c r="P59" s="103"/>
      <c r="Q59" s="103"/>
      <c r="R59" s="103"/>
    </row>
    <row r="60" spans="1:18" x14ac:dyDescent="0.3">
      <c r="A60" s="103" t="s">
        <v>2446</v>
      </c>
      <c r="B60" s="103"/>
      <c r="C60" s="103"/>
      <c r="D60" s="103"/>
      <c r="E60" s="103"/>
      <c r="F60" s="103"/>
      <c r="G60" s="103"/>
      <c r="H60" s="103"/>
      <c r="I60" s="103"/>
      <c r="J60" s="103"/>
      <c r="K60" s="103"/>
      <c r="L60" s="103"/>
      <c r="M60" s="103"/>
      <c r="N60" s="103"/>
      <c r="O60" s="103"/>
      <c r="P60" s="103"/>
      <c r="Q60" s="103"/>
      <c r="R60" s="103"/>
    </row>
    <row r="61" spans="1:18" x14ac:dyDescent="0.3">
      <c r="A61" s="103" t="s">
        <v>2447</v>
      </c>
      <c r="B61" s="103"/>
      <c r="C61" s="103"/>
      <c r="D61" s="103"/>
      <c r="E61" s="103"/>
      <c r="F61" s="103"/>
      <c r="G61" s="103"/>
      <c r="H61" s="103"/>
      <c r="I61" s="103"/>
      <c r="J61" s="103"/>
      <c r="K61" s="103"/>
      <c r="L61" s="103"/>
      <c r="M61" s="103"/>
      <c r="N61" s="103"/>
      <c r="O61" s="103"/>
      <c r="P61" s="103"/>
      <c r="Q61" s="103"/>
      <c r="R61" s="103"/>
    </row>
    <row r="62" spans="1:18" x14ac:dyDescent="0.3">
      <c r="A62" s="103"/>
      <c r="B62" s="103"/>
      <c r="C62" s="103"/>
      <c r="D62" s="103"/>
      <c r="E62" s="103"/>
      <c r="F62" s="103"/>
      <c r="G62" s="103"/>
      <c r="H62" s="103"/>
      <c r="I62" s="103"/>
      <c r="J62" s="103"/>
      <c r="K62" s="103"/>
      <c r="L62" s="103"/>
      <c r="M62" s="103"/>
      <c r="N62" s="103"/>
      <c r="O62" s="103"/>
      <c r="P62" s="103"/>
      <c r="Q62" s="103"/>
      <c r="R62" s="103"/>
    </row>
    <row r="63" spans="1:18" x14ac:dyDescent="0.3">
      <c r="A63" s="103"/>
      <c r="B63" s="103"/>
      <c r="C63" s="103"/>
      <c r="D63" s="103"/>
      <c r="E63" s="103"/>
      <c r="F63" s="103"/>
      <c r="G63" s="103"/>
      <c r="H63" s="103"/>
      <c r="I63" s="103"/>
      <c r="J63" s="103"/>
      <c r="K63" s="103"/>
      <c r="L63" s="103"/>
      <c r="M63" s="103"/>
      <c r="N63" s="103"/>
      <c r="O63" s="103"/>
      <c r="P63" s="103"/>
      <c r="Q63" s="103"/>
      <c r="R63" s="103"/>
    </row>
    <row r="64" spans="1:18" x14ac:dyDescent="0.3">
      <c r="A64" s="103"/>
      <c r="B64" s="103"/>
      <c r="C64" s="103"/>
      <c r="D64" s="103"/>
      <c r="E64" s="103"/>
      <c r="F64" s="103"/>
      <c r="G64" s="103"/>
      <c r="H64" s="103"/>
      <c r="I64" s="103"/>
      <c r="J64" s="103"/>
      <c r="K64" s="103"/>
      <c r="L64" s="103"/>
      <c r="M64" s="103"/>
      <c r="N64" s="103"/>
      <c r="O64" s="103"/>
      <c r="P64" s="103"/>
      <c r="Q64" s="103"/>
      <c r="R64" s="103"/>
    </row>
    <row r="65" spans="1:18" x14ac:dyDescent="0.3">
      <c r="A65" s="162" t="s">
        <v>2448</v>
      </c>
      <c r="B65" s="103"/>
      <c r="C65" s="103"/>
      <c r="D65" s="103"/>
      <c r="E65" s="103"/>
      <c r="F65" s="103"/>
      <c r="G65" s="103"/>
      <c r="H65" s="103"/>
      <c r="I65" s="103"/>
      <c r="J65" s="103"/>
      <c r="K65" s="103"/>
      <c r="L65" s="103"/>
      <c r="M65" s="103"/>
      <c r="N65" s="103"/>
      <c r="O65" s="103"/>
      <c r="P65" s="103"/>
      <c r="Q65" s="103"/>
      <c r="R65" s="103"/>
    </row>
  </sheetData>
  <mergeCells count="2">
    <mergeCell ref="A1:J1"/>
    <mergeCell ref="A2:J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8"/>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51BB30E5739F4A93FBA975675BA33E" ma:contentTypeVersion="17" ma:contentTypeDescription="Een nieuw document maken." ma:contentTypeScope="" ma:versionID="da6638703ff893c124054078dd4c1694">
  <xsd:schema xmlns:xsd="http://www.w3.org/2001/XMLSchema" xmlns:xs="http://www.w3.org/2001/XMLSchema" xmlns:p="http://schemas.microsoft.com/office/2006/metadata/properties" xmlns:ns2="ddff576a-dbbc-4494-a6a3-7f20f9e3b96e" xmlns:ns3="6f1249d8-8563-47e1-b628-fdc44376b021" xmlns:ns4="9a9ec0f0-7796-43d0-ac1f-4c8c46ee0bd1" targetNamespace="http://schemas.microsoft.com/office/2006/metadata/properties" ma:root="true" ma:fieldsID="cb1622ed73793884e42e640f22bf8a81" ns2:_="" ns3:_="" ns4:_="">
    <xsd:import namespace="ddff576a-dbbc-4494-a6a3-7f20f9e3b96e"/>
    <xsd:import namespace="6f1249d8-8563-47e1-b628-fdc44376b021"/>
    <xsd:import namespace="9a9ec0f0-7796-43d0-ac1f-4c8c46ee0b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576a-dbbc-4494-a6a3-7f20f9e3b96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f1249d8-8563-47e1-b628-fdc44376b021" elementFormDefault="qualified">
    <xsd:import namespace="http://schemas.microsoft.com/office/2006/documentManagement/types"/>
    <xsd:import namespace="http://schemas.microsoft.com/office/infopath/2007/PartnerControls"/>
    <xsd:element name="SharedWithUsers" ma:index="1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051b53b-46af-4651-bcbd-130dcd156f13}" ma:internalName="TaxCatchAll" ma:showField="CatchAllData" ma:web="d6b0519f-151c-4ff4-90e5-3a8f1ccb71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dff576a-dbbc-4494-a6a3-7f20f9e3b96e">
      <Terms xmlns="http://schemas.microsoft.com/office/infopath/2007/PartnerControls"/>
    </lcf76f155ced4ddcb4097134ff3c332f>
    <TaxCatchAll xmlns="9a9ec0f0-7796-43d0-ac1f-4c8c46ee0bd1" xsi:nil="true"/>
    <SharedWithUsers xmlns="6f1249d8-8563-47e1-b628-fdc44376b021">
      <UserInfo>
        <DisplayName>Boterbergh Niky</DisplayName>
        <AccountId>19</AccountId>
        <AccountType/>
      </UserInfo>
      <UserInfo>
        <DisplayName>Cousaert Christophe</DisplayName>
        <AccountId>20</AccountId>
        <AccountType/>
      </UserInfo>
      <UserInfo>
        <DisplayName>De Boom Ivan</DisplayName>
        <AccountId>29</AccountId>
        <AccountType/>
      </UserInfo>
      <UserInfo>
        <DisplayName>Vermeiren Nico</DisplayName>
        <AccountId>23</AccountId>
        <AccountType/>
      </UserInfo>
      <UserInfo>
        <DisplayName>Dheere Stef</DisplayName>
        <AccountId>1085</AccountId>
        <AccountType/>
      </UserInfo>
      <UserInfo>
        <DisplayName>Neerinckx Philip</DisplayName>
        <AccountId>35</AccountId>
        <AccountType/>
      </UserInfo>
      <UserInfo>
        <DisplayName>Goesaert Jan</DisplayName>
        <AccountId>47</AccountId>
        <AccountType/>
      </UserInfo>
    </SharedWithUsers>
  </documentManagement>
</p:properties>
</file>

<file path=customXml/itemProps1.xml><?xml version="1.0" encoding="utf-8"?>
<ds:datastoreItem xmlns:ds="http://schemas.openxmlformats.org/officeDocument/2006/customXml" ds:itemID="{357F4CBE-F0D1-49C4-83F8-68E7B64AC8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576a-dbbc-4494-a6a3-7f20f9e3b96e"/>
    <ds:schemaRef ds:uri="6f1249d8-8563-47e1-b628-fdc44376b021"/>
    <ds:schemaRef ds:uri="9a9ec0f0-7796-43d0-ac1f-4c8c46ee0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4CA86D-E8C6-4947-8BBE-33D5547C88AC}">
  <ds:schemaRefs>
    <ds:schemaRef ds:uri="http://schemas.microsoft.com/sharepoint/v3/contenttype/forms"/>
  </ds:schemaRefs>
</ds:datastoreItem>
</file>

<file path=customXml/itemProps3.xml><?xml version="1.0" encoding="utf-8"?>
<ds:datastoreItem xmlns:ds="http://schemas.openxmlformats.org/officeDocument/2006/customXml" ds:itemID="{494503C3-6C6E-4C85-9C00-FD1BF7F184B8}">
  <ds:schemaRefs>
    <ds:schemaRef ds:uri="http://purl.org/dc/elements/1.1/"/>
    <ds:schemaRef ds:uri="http://schemas.microsoft.com/office/2006/metadata/properties"/>
    <ds:schemaRef ds:uri="http://schemas.microsoft.com/office/2006/documentManagement/types"/>
    <ds:schemaRef ds:uri="http://purl.org/dc/terms/"/>
    <ds:schemaRef ds:uri="3b963345-a2f3-46bc-9031-185f786e1d0f"/>
    <ds:schemaRef ds:uri="http://purl.org/dc/dcmitype/"/>
    <ds:schemaRef ds:uri="http://schemas.microsoft.com/office/infopath/2007/PartnerControls"/>
    <ds:schemaRef ds:uri="http://schemas.openxmlformats.org/package/2006/metadata/core-properties"/>
    <ds:schemaRef ds:uri="http://www.w3.org/XML/1998/namespace"/>
    <ds:schemaRef ds:uri="ddff576a-dbbc-4494-a6a3-7f20f9e3b96e"/>
    <ds:schemaRef ds:uri="9a9ec0f0-7796-43d0-ac1f-4c8c46ee0bd1"/>
    <ds:schemaRef ds:uri="6f1249d8-8563-47e1-b628-fdc44376b0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Klassieke financiering</vt:lpstr>
      <vt:lpstr>Agressie-subsidies</vt:lpstr>
      <vt:lpstr>Klimaatsubsidies</vt:lpstr>
      <vt:lpstr>Infrastructuurforfait PMH</vt:lpstr>
      <vt:lpstr>Strategisch forfait ZH</vt:lpstr>
      <vt:lpstr>Toestelfinanciering</vt:lpstr>
      <vt:lpstr>Instandhoudingsforfait</vt:lpstr>
      <vt:lpstr>Renteloze energielening</vt:lpstr>
      <vt:lpstr>Blad16</vt:lpstr>
      <vt:lpstr>Blad17</vt:lpstr>
      <vt:lpstr>Blad1</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Unknown</dc:creator>
  <cp:keywords/>
  <dc:description/>
  <cp:lastModifiedBy>Boterbergh Niky</cp:lastModifiedBy>
  <cp:revision/>
  <dcterms:created xsi:type="dcterms:W3CDTF">2011-12-02T08:11:51Z</dcterms:created>
  <dcterms:modified xsi:type="dcterms:W3CDTF">2026-03-12T11:55:51Z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0x010100D151BB30E5739F4A93FBA975675BA33E</vt:lpwstr>
  </property>
  <property fmtid="{D5CDD505-2E9C-101B-9397-08002B2CF9AE}" pid="3" name="AuthorIds_UIVersion_1536">
    <vt:lpwstr>35</vt:lpwstr>
  </property>
  <property fmtid="{D5CDD505-2E9C-101B-9397-08002B2CF9AE}" pid="4" name="AuthorIds_UIVersion_8192">
    <vt:lpwstr>35</vt:lpwstr>
  </property>
  <property fmtid="{D5CDD505-2E9C-101B-9397-08002B2CF9AE}" pid="5" name="MediaServiceImageTags">
    <vt:lpwstr/>
  </property>
</Properties>
</file>