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Mon plan" sheetId="2" state="visible" r:id="rId4"/>
    <sheet name="Suivi" sheetId="3" state="visible" r:id="rId5"/>
    <sheet name="Bilan" sheetId="4" state="visible" r:id="rId6"/>
  </sheets>
  <definedNames>
    <definedName function="false" hidden="false" localSheetId="2" name="_xlnm.Print_Titles" vbProcedure="false">Suivi!$5:$5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<sst xmlns="http://schemas.openxmlformats.org/spreadsheetml/2006/main" count="118" uniqueCount="113">
  <si>
    <t xml:space="preserve">Tableau de suivi de bankroll ChampsBase</t>
  </si>
  <si>
    <t xml:space="preserve">Version du 1er octobre 2026. Guide complet : https://champsbase.com/fr/paris-sportifs/guide/comment-bien-gerer-sa-bankroll/</t>
  </si>
  <si>
    <t xml:space="preserve">Comment utiliser ce fichier</t>
  </si>
  <si>
    <t xml:space="preserve">1. Onglet « Mon plan ». Remplissez les six cellules jaunes à texte bleu. Le fichier calcule votre mise par pari, le coût attendu de votre jeu et les limites à régler chez votre opérateur.</t>
  </si>
  <si>
    <t xml:space="preserve">2. Onglet « Suivi ». Saisissez un pari par ligne dans les colonnes à en-tête bleu, de A à H, plus la note en M. Les colonnes à en-tête gris se calculent seules, ne les modifiez pas.</t>
  </si>
  <si>
    <t xml:space="preserve">3. Onglet « Bilan ». Lisez vos résultats réels : gain net, taux de retour personnel, plus longue série perdante, résultat par mois.</t>
  </si>
  <si>
    <t xml:space="preserve">Légende des couleurs</t>
  </si>
  <si>
    <t xml:space="preserve">Fond jaune et texte bleu : cellule à remplir. Texte noir : formule, à ne pas modifier. Texte vert : valeur reprise d'un autre onglet.</t>
  </si>
  <si>
    <t xml:space="preserve">La ligne 6 de l'onglet « Suivi » contient un exemple. Effacez les cellules A6 à H6 et M6 avant de commencer.</t>
  </si>
  <si>
    <t xml:space="preserve">Hypothèses de calcul</t>
  </si>
  <si>
    <t xml:space="preserve">Le TRJ par défaut de 92 % vient du relevé de cotes 1N2 de ChampsBase du 21 septembre 2026 chez Winamax, Betclic et Betsson. Remplacez-le par le TRJ de vos propres marchés.</t>
  </si>
  <si>
    <t xml:space="preserve">Pour un pari combiné, le TRJ est le produit des TRJ de chaque sélection. Trois sélections à 92 % donnent 77,9 %.</t>
  </si>
  <si>
    <t xml:space="preserve">Le coût attendu et la série perdante sont calculés pour un parieur sans avantage sur le marché. Ce sont des moyennes, pas des prévisions.</t>
  </si>
  <si>
    <t xml:space="preserve">Jeu responsable</t>
  </si>
  <si>
    <t xml:space="preserve">Les jeux d'argent et de hasard sont interdits aux mineurs de moins de 18 ans. Les jeux d'argent et de hasard peuvent être dangereux : pertes d'argent, conflits familiaux, addiction… Retrouvez nos conseils sur joueurs-info-service.fr (09-74-75-13-13 - appel non surtaxé).</t>
  </si>
  <si>
    <t xml:space="preserve">Un tableau de suivi ne rend pas un parieur gagnant. Il montre ce que le jeu vous coûte.</t>
  </si>
  <si>
    <t xml:space="preserve">Mon plan de bankroll</t>
  </si>
  <si>
    <t xml:space="preserve">Remplissez les cellules jaunes. Le reste se calcule.</t>
  </si>
  <si>
    <t xml:space="preserve">Vos réglages</t>
  </si>
  <si>
    <t xml:space="preserve">Valeur</t>
  </si>
  <si>
    <t xml:space="preserve">Repère</t>
  </si>
  <si>
    <t xml:space="preserve">Bankroll de départ (€)</t>
  </si>
  <si>
    <t xml:space="preserve">Une somme que vous pouvez perdre en entier sans conséquence sur vos dépenses courantes.</t>
  </si>
  <si>
    <t xml:space="preserve">Mise par pari, en % de la bankroll</t>
  </si>
  <si>
    <t xml:space="preserve">Simulation ChampsBase sur 100 000 parieurs : 1,2 % de ruinés à 2 % de mise, 52,5 % à 5 % (200 paris, cote 2,00, TRJ 92 %).</t>
  </si>
  <si>
    <t xml:space="preserve">Nombre de paris par semaine</t>
  </si>
  <si>
    <t xml:space="preserve">Le volume misé pèse plus sur le coût que la taille de la mise.</t>
  </si>
  <si>
    <t xml:space="preserve">Cote moyenne visée</t>
  </si>
  <si>
    <t xml:space="preserve">Plus la cote est haute, plus les séries perdantes sont longues.</t>
  </si>
  <si>
    <t xml:space="preserve">TRJ des marchés joués</t>
  </si>
  <si>
    <t xml:space="preserve">Source : relevé ChampsBase du 21 septembre 2026 (1N2 chez Winamax, Betclic, Betsson). Combiné : produit des TRJ.</t>
  </si>
  <si>
    <t xml:space="preserve">Budget de jeu accepté par mois (€)</t>
  </si>
  <si>
    <t xml:space="preserve">Ce que vous acceptez de perdre chaque mois. Le plan vous dit s'il tient dans ce budget.</t>
  </si>
  <si>
    <t xml:space="preserve">Ce que votre plan implique</t>
  </si>
  <si>
    <t xml:space="preserve">Résultat</t>
  </si>
  <si>
    <t xml:space="preserve">Lecture</t>
  </si>
  <si>
    <t xml:space="preserve">Mise par pari (€)</t>
  </si>
  <si>
    <t xml:space="preserve">Votre unité. Elle reste fixe tant que vous ne recalculez pas la bankroll.</t>
  </si>
  <si>
    <t xml:space="preserve">Volume misé par semaine (€)</t>
  </si>
  <si>
    <t xml:space="preserve">C'est aussi la limite de mises sur 7 jours à régler chez l'opérateur.</t>
  </si>
  <si>
    <t xml:space="preserve">Volume misé par mois (€)</t>
  </si>
  <si>
    <t xml:space="preserve">Coût attendu par mois (€)</t>
  </si>
  <si>
    <t xml:space="preserve">Volume misé multiplié par la part gardée par l'opérateur. Moyenne pour un parieur sans avantage.</t>
  </si>
  <si>
    <t xml:space="preserve">Coût attendu par an (€)</t>
  </si>
  <si>
    <t xml:space="preserve">Repère : 524 € par joueur en 2024 en France (1 759 M€ de produit brut pour 3 358 000 joueurs, OFDT, données ANJ, août 2025).</t>
  </si>
  <si>
    <t xml:space="preserve">Durée moyenne de la bankroll (mois)</t>
  </si>
  <si>
    <t xml:space="preserve">Nombre de mois avant que le coût attendu ait consommé la bankroll.</t>
  </si>
  <si>
    <t xml:space="preserve">Le plan tient-il dans votre budget mensuel ?</t>
  </si>
  <si>
    <t xml:space="preserve">Compare le coût attendu au budget de la ligne 10.</t>
  </si>
  <si>
    <t xml:space="preserve">Probabilité de gagner un pari</t>
  </si>
  <si>
    <t xml:space="preserve">TRJ divisé par la cote. Hypothèse d'un parieur sans avantage sur le marché.</t>
  </si>
  <si>
    <t xml:space="preserve">Série perdante à prévoir sur 100 paris</t>
  </si>
  <si>
    <t xml:space="preserve">Ordre de grandeur de la plus longue série de pertes. Formule : ln(100 × p) ÷ ln(1 ÷ (1 − p)).</t>
  </si>
  <si>
    <t xml:space="preserve">Perte sur cette série (€)</t>
  </si>
  <si>
    <t xml:space="preserve">Part de la bankroll emportée par cette série</t>
  </si>
  <si>
    <t xml:space="preserve">Au-delà de 25 %, baissez la mise ou la cote visée.</t>
  </si>
  <si>
    <t xml:space="preserve">Limite de dépôt à régler sur 7 jours (€)</t>
  </si>
  <si>
    <t xml:space="preserve">Égale à votre volume de mises de la semaine. C'est le plus que vous puissiez perdre en 7 jours.</t>
  </si>
  <si>
    <t xml:space="preserve">Limite de mises à régler sur 7 jours (€)</t>
  </si>
  <si>
    <t xml:space="preserve">Les opérateurs agréés par l'ANJ imposent ces deux limites sur 7 jours glissants.</t>
  </si>
  <si>
    <t xml:space="preserve">Suivi des paris</t>
  </si>
  <si>
    <t xml:space="preserve">Un pari par ligne. En-tête bleu : à remplir. En-tête gris : calculé.</t>
  </si>
  <si>
    <t xml:space="preserve">Mise prévue au plan</t>
  </si>
  <si>
    <t xml:space="preserve">Un pourcentage en rouge signale une mise supérieure à l'unité prévue au plan.</t>
  </si>
  <si>
    <t xml:space="preserve">Date</t>
  </si>
  <si>
    <t xml:space="preserve">Opérateur</t>
  </si>
  <si>
    <t xml:space="preserve">Événement</t>
  </si>
  <si>
    <t xml:space="preserve">Pari</t>
  </si>
  <si>
    <t xml:space="preserve">Type</t>
  </si>
  <si>
    <t xml:space="preserve">Cote</t>
  </si>
  <si>
    <t xml:space="preserve">Mise (€)</t>
  </si>
  <si>
    <t xml:space="preserve">Gain net (€)</t>
  </si>
  <si>
    <t xml:space="preserve">Bankroll après pari (€)</t>
  </si>
  <si>
    <t xml:space="preserve">Mise en % de la bankroll</t>
  </si>
  <si>
    <t xml:space="preserve">Série perdante en cours</t>
  </si>
  <si>
    <t xml:space="preserve">Note</t>
  </si>
  <si>
    <t xml:space="preserve">Opérateur A</t>
  </si>
  <si>
    <t xml:space="preserve">Équipe 1 - Équipe 2</t>
  </si>
  <si>
    <t xml:space="preserve">Victoire de l'équipe 1</t>
  </si>
  <si>
    <t xml:space="preserve">Simple</t>
  </si>
  <si>
    <t xml:space="preserve">Perdu</t>
  </si>
  <si>
    <t xml:space="preserve">Exemple à effacer</t>
  </si>
  <si>
    <t xml:space="preserve">Bilan de la bankroll</t>
  </si>
  <si>
    <t xml:space="preserve">Tout se calcule à partir de l'onglet « Suivi ».</t>
  </si>
  <si>
    <t xml:space="preserve">Indicateur</t>
  </si>
  <si>
    <t xml:space="preserve">Paris enregistrés</t>
  </si>
  <si>
    <t xml:space="preserve">Toutes les lignes avec une mise.</t>
  </si>
  <si>
    <t xml:space="preserve">Paris gagnés</t>
  </si>
  <si>
    <t xml:space="preserve">Paris perdus</t>
  </si>
  <si>
    <t xml:space="preserve">Total misé sur les paris réglés (€)</t>
  </si>
  <si>
    <t xml:space="preserve">Les paris remboursés et en cours ne comptent pas.</t>
  </si>
  <si>
    <t xml:space="preserve">Négatif : c'est ce que le jeu vous a coûté.</t>
  </si>
  <si>
    <t xml:space="preserve">Bankroll actuelle (€)</t>
  </si>
  <si>
    <t xml:space="preserve">Rendement sur mises (ROI)</t>
  </si>
  <si>
    <t xml:space="preserve">Gain net divisé par le total misé.</t>
  </si>
  <si>
    <t xml:space="preserve">Votre taux de retour réel</t>
  </si>
  <si>
    <t xml:space="preserve">À comparer au TRJ de votre plan. Sur peu de paris, l'écart vient surtout du hasard.</t>
  </si>
  <si>
    <t xml:space="preserve">Taux de réussite</t>
  </si>
  <si>
    <t xml:space="preserve">Cote moyenne jouée</t>
  </si>
  <si>
    <t xml:space="preserve">Mise moyenne (€)</t>
  </si>
  <si>
    <t xml:space="preserve">Plus forte mise en % de la bankroll</t>
  </si>
  <si>
    <t xml:space="preserve">À comparer au pourcentage prévu dans « Mon plan ».</t>
  </si>
  <si>
    <t xml:space="preserve">Plus longue série perdante</t>
  </si>
  <si>
    <t xml:space="preserve">Point le plus bas de la bankroll (€)</t>
  </si>
  <si>
    <t xml:space="preserve">Coût attendu selon le TRJ du plan (€)</t>
  </si>
  <si>
    <t xml:space="preserve">Ce qu'un parieur sans avantage perd en moyenne sur ce volume.</t>
  </si>
  <si>
    <t xml:space="preserve">Écart entre votre résultat et la moyenne attendue (€)</t>
  </si>
  <si>
    <t xml:space="preserve">Positif : vous faites mieux que la moyenne sur la période. Négatif : moins bien.</t>
  </si>
  <si>
    <t xml:space="preserve">Premier mois du suivi (à modifier)</t>
  </si>
  <si>
    <t xml:space="preserve">Résultat par mois</t>
  </si>
  <si>
    <t xml:space="preserve">Paris réglés</t>
  </si>
  <si>
    <t xml:space="preserve">Misé (€)</t>
  </si>
  <si>
    <t xml:space="preserve">ROI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</si>
</sst>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&quot; €&quot;"/>
    <numFmt numFmtId="166" formatCode="0.0%"/>
    <numFmt numFmtId="167" formatCode="0"/>
    <numFmt numFmtId="168" formatCode="0.00"/>
    <numFmt numFmtId="169" formatCode="0.0"/>
    <numFmt numFmtId="170" formatCode="@"/>
    <numFmt numFmtId="171" formatCode="dd/mm/yyyy"/>
    <numFmt numFmtId="172" formatCode="mmmm\ 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0202F"/>
      <name val="Arial"/>
      <family val="0"/>
      <charset val="1"/>
    </font>
    <font>
      <sz val="9"/>
      <color rgb="FF5A6778"/>
      <name val="Arial"/>
      <family val="0"/>
      <charset val="1"/>
    </font>
    <font>
      <sz val="10"/>
      <color rgb="FF10202F"/>
      <name val="Arial"/>
      <family val="0"/>
      <charset val="1"/>
    </font>
    <font>
      <b val="true"/>
      <sz val="10"/>
      <color rgb="FF10202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185E1"/>
        <bgColor rgb="FF4F81BD"/>
      </patternFill>
    </fill>
    <fill>
      <patternFill patternType="solid">
        <fgColor rgb="FFFFF4B8"/>
        <bgColor rgb="FFFDE7E4"/>
      </patternFill>
    </fill>
    <fill>
      <patternFill patternType="solid">
        <fgColor rgb="FFC9D2DC"/>
        <bgColor rgb="FFD9D9D9"/>
      </patternFill>
    </fill>
    <fill>
      <patternFill patternType="solid">
        <fgColor rgb="FFF1F4F7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CE4"/>
      </left>
      <right style="thin">
        <color rgb="FFD5DCE4"/>
      </right>
      <top style="thin">
        <color rgb="FFD5DCE4"/>
      </top>
      <bottom style="thin">
        <color rgb="FFD5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B42318"/>
        <sz val="10"/>
      </font>
    </dxf>
    <dxf>
      <font>
        <name val="Arial"/>
        <charset val="1"/>
        <family val="0"/>
        <b val="1"/>
        <color rgb="FFB42318"/>
        <sz val="10"/>
      </font>
      <fill>
        <patternFill>
          <bgColor rgb="FFFDE7E4"/>
        </patternFill>
      </fill>
    </dxf>
    <dxf>
      <font>
        <name val="Arial"/>
        <charset val="1"/>
        <family val="0"/>
        <color rgb="FFB42318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4B8"/>
      <rgbColor rgb="FFF1F4F7"/>
      <rgbColor rgb="FF660066"/>
      <rgbColor rgb="FFFF8080"/>
      <rgbColor rgb="FF0066CC"/>
      <rgbColor rgb="FFC9D2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D5DCE4"/>
      <rgbColor rgb="FFFDE7E4"/>
      <rgbColor rgb="FF99CCFF"/>
      <rgbColor rgb="FFFF99CC"/>
      <rgbColor rgb="FFCC99FF"/>
      <rgbColor rgb="FFFFCC99"/>
      <rgbColor rgb="FF2185E1"/>
      <rgbColor rgb="FF33CCCC"/>
      <rgbColor rgb="FF99CC00"/>
      <rgbColor rgb="FFFFCC00"/>
      <rgbColor rgb="FFFF9900"/>
      <rgbColor rgb="FFFF6600"/>
      <rgbColor rgb="FF5A6778"/>
      <rgbColor rgb="FF969696"/>
      <rgbColor rgb="FF003366"/>
      <rgbColor rgb="FF4F81BD"/>
      <rgbColor rgb="FF10202F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Gain net par mois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Bilan!$A$24:$A$35</c:f>
              <c:strCache>
                <c:ptCount val="12"/>
                <c:pt idx="0">
                  <c:v>October 2026</c:v>
                </c:pt>
                <c:pt idx="1">
                  <c:v>November 2026</c:v>
                </c:pt>
                <c:pt idx="2">
                  <c:v>December 2026</c:v>
                </c:pt>
                <c:pt idx="3">
                  <c:v>January 2027</c:v>
                </c:pt>
                <c:pt idx="4">
                  <c:v>February 2027</c:v>
                </c:pt>
                <c:pt idx="5">
                  <c:v>March 2027</c:v>
                </c:pt>
                <c:pt idx="6">
                  <c:v>April 2027</c:v>
                </c:pt>
                <c:pt idx="7">
                  <c:v>May 2027</c:v>
                </c:pt>
                <c:pt idx="8">
                  <c:v>June 2027</c:v>
                </c:pt>
                <c:pt idx="9">
                  <c:v>July 2027</c:v>
                </c:pt>
                <c:pt idx="10">
                  <c:v>August 2027</c:v>
                </c:pt>
                <c:pt idx="11">
                  <c:v>September 2027</c:v>
                </c:pt>
              </c:strCache>
            </c:strRef>
          </c:cat>
          <c:val>
            <c:numRef>
              <c:f>Bilan!$D$24:$D$35</c:f>
              <c:numCache>
                <c:formatCode>#,##0.00" €"</c:formatCode>
                <c:ptCount val="12"/>
                <c:pt idx="0">
                  <c:v>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67442134"/>
        <c:axId val="78816588"/>
      </c:barChart>
      <c:catAx>
        <c:axId val="67442134"/>
        <c:scaling>
          <c:orientation val="minMax"/>
        </c:scaling>
        <c:delete val="0"/>
        <c:axPos val="b"/>
        <c:numFmt formatCode="mmm\ 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816588"/>
        <c:crosses val="autoZero"/>
        <c:auto val="1"/>
        <c:lblAlgn val="ctr"/>
        <c:lblOffset val="100"/>
        <c:noMultiLvlLbl val="0"/>
      </c:catAx>
      <c:valAx>
        <c:axId val="7881658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44213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20</xdr:row>
      <xdr:rowOff>131040</xdr:rowOff>
    </xdr:from>
    <xdr:to>
      <xdr:col>9</xdr:col>
      <xdr:colOff>307800</xdr:colOff>
      <xdr:row>34</xdr:row>
      <xdr:rowOff>163800</xdr:rowOff>
    </xdr:to>
    <xdr:graphicFrame>
      <xdr:nvGraphicFramePr>
        <xdr:cNvPr id="0" name="Chart 1"/>
        <xdr:cNvGraphicFramePr/>
      </xdr:nvGraphicFramePr>
      <xdr:xfrm>
        <a:off x="7894440" y="400068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23.85" hidden="false" customHeight="false" outlineLevel="0" collapsed="false">
      <c r="B6" s="3" t="s">
        <v>3</v>
      </c>
    </row>
    <row r="7" customFormat="false" ht="23.8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4" t="s">
        <v>9</v>
      </c>
    </row>
    <row r="15" customFormat="false" ht="23.8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3" t="s">
        <v>11</v>
      </c>
    </row>
    <row r="17" customFormat="false" ht="23.8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/>
    </row>
    <row r="19" customFormat="false" ht="15" hidden="false" customHeight="false" outlineLevel="0" collapsed="false">
      <c r="B19" s="4" t="s">
        <v>13</v>
      </c>
    </row>
    <row r="20" customFormat="false" ht="23.85" hidden="false" customHeight="false" outlineLevel="0" collapsed="false">
      <c r="B20" s="3" t="s">
        <v>14</v>
      </c>
    </row>
    <row r="21" customFormat="false" ht="15" hidden="false" customHeight="false" outlineLevel="0" collapsed="false">
      <c r="B21" s="3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6"/>
    <col collapsed="false" customWidth="true" hidden="false" outlineLevel="0" max="3" min="3" style="0" width="78"/>
  </cols>
  <sheetData>
    <row r="1" customFormat="false" ht="19.7" hidden="false" customHeight="false" outlineLevel="0" collapsed="false">
      <c r="A1" s="5" t="s">
        <v>16</v>
      </c>
    </row>
    <row r="2" customFormat="false" ht="15" hidden="false" customHeight="false" outlineLevel="0" collapsed="false">
      <c r="A2" s="6" t="s">
        <v>17</v>
      </c>
    </row>
    <row r="4" customFormat="false" ht="15" hidden="false" customHeight="false" outlineLevel="0" collapsed="false">
      <c r="A4" s="7" t="s">
        <v>18</v>
      </c>
      <c r="B4" s="7" t="s">
        <v>19</v>
      </c>
      <c r="C4" s="7" t="s">
        <v>20</v>
      </c>
    </row>
    <row r="5" customFormat="false" ht="15" hidden="false" customHeight="false" outlineLevel="0" collapsed="false">
      <c r="A5" s="8" t="s">
        <v>21</v>
      </c>
      <c r="B5" s="9" t="n">
        <v>100</v>
      </c>
      <c r="C5" s="2" t="s">
        <v>22</v>
      </c>
    </row>
    <row r="6" customFormat="false" ht="22.35" hidden="false" customHeight="false" outlineLevel="0" collapsed="false">
      <c r="A6" s="8" t="s">
        <v>23</v>
      </c>
      <c r="B6" s="10" t="n">
        <v>0.02</v>
      </c>
      <c r="C6" s="2" t="s">
        <v>24</v>
      </c>
    </row>
    <row r="7" customFormat="false" ht="15" hidden="false" customHeight="false" outlineLevel="0" collapsed="false">
      <c r="A7" s="8" t="s">
        <v>25</v>
      </c>
      <c r="B7" s="11" t="n">
        <v>5</v>
      </c>
      <c r="C7" s="2" t="s">
        <v>26</v>
      </c>
    </row>
    <row r="8" customFormat="false" ht="15" hidden="false" customHeight="false" outlineLevel="0" collapsed="false">
      <c r="A8" s="8" t="s">
        <v>27</v>
      </c>
      <c r="B8" s="12" t="n">
        <v>2</v>
      </c>
      <c r="C8" s="2" t="s">
        <v>28</v>
      </c>
    </row>
    <row r="9" customFormat="false" ht="22.35" hidden="false" customHeight="false" outlineLevel="0" collapsed="false">
      <c r="A9" s="8" t="s">
        <v>29</v>
      </c>
      <c r="B9" s="10" t="n">
        <v>0.92</v>
      </c>
      <c r="C9" s="2" t="s">
        <v>30</v>
      </c>
    </row>
    <row r="10" customFormat="false" ht="15" hidden="false" customHeight="false" outlineLevel="0" collapsed="false">
      <c r="A10" s="8" t="s">
        <v>31</v>
      </c>
      <c r="B10" s="9" t="n">
        <v>10</v>
      </c>
      <c r="C10" s="2" t="s">
        <v>32</v>
      </c>
    </row>
    <row r="12" customFormat="false" ht="15" hidden="false" customHeight="false" outlineLevel="0" collapsed="false">
      <c r="A12" s="7" t="s">
        <v>33</v>
      </c>
      <c r="B12" s="7" t="s">
        <v>34</v>
      </c>
      <c r="C12" s="7" t="s">
        <v>35</v>
      </c>
    </row>
    <row r="13" customFormat="false" ht="15" hidden="false" customHeight="false" outlineLevel="0" collapsed="false">
      <c r="A13" s="8" t="s">
        <v>36</v>
      </c>
      <c r="B13" s="13" t="n">
        <f aca="false">B5*B6</f>
        <v>2</v>
      </c>
      <c r="C13" s="2" t="s">
        <v>37</v>
      </c>
    </row>
    <row r="14" customFormat="false" ht="15" hidden="false" customHeight="false" outlineLevel="0" collapsed="false">
      <c r="A14" s="8" t="s">
        <v>38</v>
      </c>
      <c r="B14" s="13" t="n">
        <f aca="false">B13*B7</f>
        <v>10</v>
      </c>
      <c r="C14" s="2" t="s">
        <v>39</v>
      </c>
    </row>
    <row r="15" customFormat="false" ht="15" hidden="false" customHeight="false" outlineLevel="0" collapsed="false">
      <c r="A15" s="8" t="s">
        <v>40</v>
      </c>
      <c r="B15" s="13" t="n">
        <f aca="false">B14*52/12</f>
        <v>43.3333333333333</v>
      </c>
      <c r="C15" s="2"/>
    </row>
    <row r="16" customFormat="false" ht="15" hidden="false" customHeight="false" outlineLevel="0" collapsed="false">
      <c r="A16" s="8" t="s">
        <v>41</v>
      </c>
      <c r="B16" s="13" t="n">
        <f aca="false">B15*(1-B9)</f>
        <v>3.46666666666667</v>
      </c>
      <c r="C16" s="2" t="s">
        <v>42</v>
      </c>
    </row>
    <row r="17" customFormat="false" ht="22.35" hidden="false" customHeight="false" outlineLevel="0" collapsed="false">
      <c r="A17" s="8" t="s">
        <v>43</v>
      </c>
      <c r="B17" s="13" t="n">
        <f aca="false">B16*12</f>
        <v>41.6</v>
      </c>
      <c r="C17" s="2" t="s">
        <v>44</v>
      </c>
    </row>
    <row r="18" customFormat="false" ht="15" hidden="false" customHeight="false" outlineLevel="0" collapsed="false">
      <c r="A18" s="8" t="s">
        <v>45</v>
      </c>
      <c r="B18" s="14" t="n">
        <f aca="false">IF(B16&gt;0,B5/B16,"")</f>
        <v>28.8461538461539</v>
      </c>
      <c r="C18" s="2" t="s">
        <v>46</v>
      </c>
    </row>
    <row r="19" customFormat="false" ht="15" hidden="false" customHeight="false" outlineLevel="0" collapsed="false">
      <c r="A19" s="8" t="s">
        <v>47</v>
      </c>
      <c r="B19" s="15" t="str">
        <f aca="false">IF(B16&lt;=B10,"Oui","Non, réduisez le volume")</f>
        <v>Oui</v>
      </c>
      <c r="C19" s="2" t="s">
        <v>48</v>
      </c>
    </row>
    <row r="20" customFormat="false" ht="15" hidden="false" customHeight="false" outlineLevel="0" collapsed="false">
      <c r="A20" s="8" t="s">
        <v>49</v>
      </c>
      <c r="B20" s="16" t="n">
        <f aca="false">B9/B8</f>
        <v>0.46</v>
      </c>
      <c r="C20" s="2" t="s">
        <v>50</v>
      </c>
    </row>
    <row r="21" customFormat="false" ht="15" hidden="false" customHeight="false" outlineLevel="0" collapsed="false">
      <c r="A21" s="8" t="s">
        <v>51</v>
      </c>
      <c r="B21" s="17" t="n">
        <f aca="false">IF(AND(B20&gt;0,B20&lt;1),ROUNDUP(LN(100*B20)/LN(1/(1-B20)),0),"")</f>
        <v>7</v>
      </c>
      <c r="C21" s="2" t="s">
        <v>52</v>
      </c>
    </row>
    <row r="22" customFormat="false" ht="15" hidden="false" customHeight="false" outlineLevel="0" collapsed="false">
      <c r="A22" s="8" t="s">
        <v>53</v>
      </c>
      <c r="B22" s="13" t="n">
        <f aca="false">IF(B21="","",B21*B13)</f>
        <v>14</v>
      </c>
      <c r="C22" s="2"/>
    </row>
    <row r="23" customFormat="false" ht="15" hidden="false" customHeight="false" outlineLevel="0" collapsed="false">
      <c r="A23" s="8" t="s">
        <v>54</v>
      </c>
      <c r="B23" s="16" t="n">
        <f aca="false">IF(B21="","",B22/B5)</f>
        <v>0.14</v>
      </c>
      <c r="C23" s="2" t="s">
        <v>55</v>
      </c>
    </row>
    <row r="24" customFormat="false" ht="15" hidden="false" customHeight="false" outlineLevel="0" collapsed="false">
      <c r="A24" s="8" t="s">
        <v>56</v>
      </c>
      <c r="B24" s="13" t="n">
        <f aca="false">ROUNDUP(B14,0)</f>
        <v>10</v>
      </c>
      <c r="C24" s="2" t="s">
        <v>57</v>
      </c>
    </row>
    <row r="25" customFormat="false" ht="15" hidden="false" customHeight="false" outlineLevel="0" collapsed="false">
      <c r="A25" s="8" t="s">
        <v>58</v>
      </c>
      <c r="B25" s="13" t="n">
        <f aca="false">ROUNDUP(B14,0)</f>
        <v>10</v>
      </c>
      <c r="C25" s="2" t="s">
        <v>59</v>
      </c>
    </row>
  </sheetData>
  <conditionalFormatting sqref="B19">
    <cfRule type="expression" priority="2" aboveAverage="0" equalAverage="0" bottom="0" percent="0" rank="0" text="" dxfId="0">
      <formula>LEFT(B19,3)="Non"</formula>
    </cfRule>
  </conditionalFormatting>
  <conditionalFormatting sqref="B23">
    <cfRule type="cellIs" priority="3" operator="greaterThan" aboveAverage="0" equalAverage="0" bottom="0" percent="0" rank="0" text="" dxfId="0">
      <formula>0.25</formula>
    </cfRule>
  </conditionalFormatting>
  <dataValidations count="2">
    <dataValidation allowBlank="false" error="Saisissez un pourcentage entre 0,1 % et 100 %." errorStyle="stop" errorTitle="Valeur refusée" operator="between" showDropDown="false" showErrorMessage="true" showInputMessage="false" sqref="B6 B9" type="decimal">
      <formula1>0.001</formula1>
      <formula2>1</formula2>
    </dataValidation>
    <dataValidation allowBlank="false" error="Une cote est supérieure à 1,00." errorStyle="stop" errorTitle="Valeur refusée" operator="greaterThan" showDropDown="false" showErrorMessage="true" showInputMessage="false" sqref="B8" type="decimal">
      <formula1>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4" min="3" style="0" width="26"/>
    <col collapsed="false" customWidth="true" hidden="false" outlineLevel="0" max="5" min="5" style="0" width="11"/>
    <col collapsed="false" customWidth="true" hidden="false" outlineLevel="0" max="6" min="6" style="0" width="8"/>
    <col collapsed="false" customWidth="true" hidden="false" outlineLevel="0" max="7" min="7" style="0" width="11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2" min="10" style="0" width="20"/>
    <col collapsed="false" customWidth="true" hidden="false" outlineLevel="0" max="13" min="13" style="0" width="30"/>
  </cols>
  <sheetData>
    <row r="1" customFormat="false" ht="19.7" hidden="false" customHeight="false" outlineLevel="0" collapsed="false">
      <c r="A1" s="5" t="s">
        <v>60</v>
      </c>
    </row>
    <row r="2" customFormat="false" ht="15" hidden="false" customHeight="false" outlineLevel="0" collapsed="false">
      <c r="A2" s="6" t="s">
        <v>61</v>
      </c>
    </row>
    <row r="3" customFormat="false" ht="15" hidden="false" customHeight="false" outlineLevel="0" collapsed="false">
      <c r="A3" s="18" t="s">
        <v>21</v>
      </c>
      <c r="C3" s="19" t="n">
        <f aca="false">'Mon plan'!B5</f>
        <v>100</v>
      </c>
      <c r="E3" s="18" t="s">
        <v>62</v>
      </c>
      <c r="F3" s="20" t="n">
        <f aca="false">'Mon plan'!B6</f>
        <v>0.02</v>
      </c>
      <c r="H3" s="6" t="s">
        <v>63</v>
      </c>
    </row>
    <row r="5" customFormat="false" ht="30" hidden="false" customHeight="true" outlineLevel="0" collapsed="false">
      <c r="A5" s="21" t="s">
        <v>64</v>
      </c>
      <c r="B5" s="21" t="s">
        <v>65</v>
      </c>
      <c r="C5" s="21" t="s">
        <v>66</v>
      </c>
      <c r="D5" s="21" t="s">
        <v>67</v>
      </c>
      <c r="E5" s="21" t="s">
        <v>68</v>
      </c>
      <c r="F5" s="21" t="s">
        <v>69</v>
      </c>
      <c r="G5" s="21" t="s">
        <v>70</v>
      </c>
      <c r="H5" s="21" t="s">
        <v>34</v>
      </c>
      <c r="I5" s="22" t="s">
        <v>71</v>
      </c>
      <c r="J5" s="22" t="s">
        <v>72</v>
      </c>
      <c r="K5" s="22" t="s">
        <v>73</v>
      </c>
      <c r="L5" s="22" t="s">
        <v>74</v>
      </c>
      <c r="M5" s="21" t="s">
        <v>75</v>
      </c>
    </row>
    <row r="6" customFormat="false" ht="15" hidden="false" customHeight="false" outlineLevel="0" collapsed="false">
      <c r="A6" s="23" t="n">
        <v>46296</v>
      </c>
      <c r="B6" s="24" t="s">
        <v>76</v>
      </c>
      <c r="C6" s="24" t="s">
        <v>77</v>
      </c>
      <c r="D6" s="24" t="s">
        <v>78</v>
      </c>
      <c r="E6" s="24" t="s">
        <v>79</v>
      </c>
      <c r="F6" s="25" t="n">
        <v>2</v>
      </c>
      <c r="G6" s="26" t="n">
        <v>2</v>
      </c>
      <c r="H6" s="24" t="s">
        <v>80</v>
      </c>
      <c r="I6" s="27" t="n">
        <f aca="false">IF(OR(H6="",H6="En cours"),"",IF(H6="Gagné",G6*(F6-1),IF(H6="Perdu",-G6,0)))</f>
        <v>-2</v>
      </c>
      <c r="J6" s="27" t="n">
        <f aca="false">IF(G6="","",$C$3+SUM($I$6:I6))</f>
        <v>98</v>
      </c>
      <c r="K6" s="28" t="n">
        <f aca="false">IF(G6="","",IF(($C$3+SUM($I$5:I5))&gt;0,G6/($C$3+SUM($I$5:I5)),""))</f>
        <v>0.02</v>
      </c>
      <c r="L6" s="29" t="n">
        <f aca="false">IF(H6="","",IF(H6="Perdu",N(L5)+1,IF(H6="Gagné",0,N(L5))))</f>
        <v>1</v>
      </c>
      <c r="M6" s="24" t="s">
        <v>81</v>
      </c>
    </row>
    <row r="7" customFormat="false" ht="15" hidden="false" customHeight="false" outlineLevel="0" collapsed="false">
      <c r="A7" s="23"/>
      <c r="B7" s="24"/>
      <c r="C7" s="24"/>
      <c r="D7" s="24"/>
      <c r="E7" s="24"/>
      <c r="F7" s="25"/>
      <c r="G7" s="26"/>
      <c r="H7" s="24"/>
      <c r="I7" s="27" t="str">
        <f aca="false">IF(OR(H7="",H7="En cours"),"",IF(H7="Gagné",G7*(F7-1),IF(H7="Perdu",-G7,0)))</f>
        <v/>
      </c>
      <c r="J7" s="27" t="str">
        <f aca="false">IF(G7="","",$C$3+SUM($I$6:I7))</f>
        <v/>
      </c>
      <c r="K7" s="28" t="str">
        <f aca="false">IF(G7="","",IF(($C$3+SUM($I$5:I6))&gt;0,G7/($C$3+SUM($I$5:I6)),""))</f>
        <v/>
      </c>
      <c r="L7" s="29" t="str">
        <f aca="false">IF(H7="","",IF(H7="Perdu",N(L6)+1,IF(H7="Gagné",0,N(L6))))</f>
        <v/>
      </c>
      <c r="M7" s="24"/>
    </row>
    <row r="8" customFormat="false" ht="15" hidden="false" customHeight="false" outlineLevel="0" collapsed="false">
      <c r="A8" s="23"/>
      <c r="B8" s="24"/>
      <c r="C8" s="24"/>
      <c r="D8" s="24"/>
      <c r="E8" s="24"/>
      <c r="F8" s="25"/>
      <c r="G8" s="26"/>
      <c r="H8" s="24"/>
      <c r="I8" s="27" t="str">
        <f aca="false">IF(OR(H8="",H8="En cours"),"",IF(H8="Gagné",G8*(F8-1),IF(H8="Perdu",-G8,0)))</f>
        <v/>
      </c>
      <c r="J8" s="27" t="str">
        <f aca="false">IF(G8="","",$C$3+SUM($I$6:I8))</f>
        <v/>
      </c>
      <c r="K8" s="28" t="str">
        <f aca="false">IF(G8="","",IF(($C$3+SUM($I$5:I7))&gt;0,G8/($C$3+SUM($I$5:I7)),""))</f>
        <v/>
      </c>
      <c r="L8" s="29" t="str">
        <f aca="false">IF(H8="","",IF(H8="Perdu",N(L7)+1,IF(H8="Gagné",0,N(L7))))</f>
        <v/>
      </c>
      <c r="M8" s="24"/>
    </row>
    <row r="9" customFormat="false" ht="15" hidden="false" customHeight="false" outlineLevel="0" collapsed="false">
      <c r="A9" s="23"/>
      <c r="B9" s="24"/>
      <c r="C9" s="24"/>
      <c r="D9" s="24"/>
      <c r="E9" s="24"/>
      <c r="F9" s="25"/>
      <c r="G9" s="26"/>
      <c r="H9" s="24"/>
      <c r="I9" s="27" t="str">
        <f aca="false">IF(OR(H9="",H9="En cours"),"",IF(H9="Gagné",G9*(F9-1),IF(H9="Perdu",-G9,0)))</f>
        <v/>
      </c>
      <c r="J9" s="27" t="str">
        <f aca="false">IF(G9="","",$C$3+SUM($I$6:I9))</f>
        <v/>
      </c>
      <c r="K9" s="28" t="str">
        <f aca="false">IF(G9="","",IF(($C$3+SUM($I$5:I8))&gt;0,G9/($C$3+SUM($I$5:I8)),""))</f>
        <v/>
      </c>
      <c r="L9" s="29" t="str">
        <f aca="false">IF(H9="","",IF(H9="Perdu",N(L8)+1,IF(H9="Gagné",0,N(L8))))</f>
        <v/>
      </c>
      <c r="M9" s="24"/>
    </row>
    <row r="10" customFormat="false" ht="15" hidden="false" customHeight="false" outlineLevel="0" collapsed="false">
      <c r="A10" s="23"/>
      <c r="B10" s="24"/>
      <c r="C10" s="24"/>
      <c r="D10" s="24"/>
      <c r="E10" s="24"/>
      <c r="F10" s="25"/>
      <c r="G10" s="26"/>
      <c r="H10" s="24"/>
      <c r="I10" s="27" t="str">
        <f aca="false">IF(OR(H10="",H10="En cours"),"",IF(H10="Gagné",G10*(F10-1),IF(H10="Perdu",-G10,0)))</f>
        <v/>
      </c>
      <c r="J10" s="27" t="str">
        <f aca="false">IF(G10="","",$C$3+SUM($I$6:I10))</f>
        <v/>
      </c>
      <c r="K10" s="28" t="str">
        <f aca="false">IF(G10="","",IF(($C$3+SUM($I$5:I9))&gt;0,G10/($C$3+SUM($I$5:I9)),""))</f>
        <v/>
      </c>
      <c r="L10" s="29" t="str">
        <f aca="false">IF(H10="","",IF(H10="Perdu",N(L9)+1,IF(H10="Gagné",0,N(L9))))</f>
        <v/>
      </c>
      <c r="M10" s="24"/>
    </row>
    <row r="11" customFormat="false" ht="15" hidden="false" customHeight="false" outlineLevel="0" collapsed="false">
      <c r="A11" s="23"/>
      <c r="B11" s="24"/>
      <c r="C11" s="24"/>
      <c r="D11" s="24"/>
      <c r="E11" s="24"/>
      <c r="F11" s="25"/>
      <c r="G11" s="26"/>
      <c r="H11" s="24"/>
      <c r="I11" s="27" t="str">
        <f aca="false">IF(OR(H11="",H11="En cours"),"",IF(H11="Gagné",G11*(F11-1),IF(H11="Perdu",-G11,0)))</f>
        <v/>
      </c>
      <c r="J11" s="27" t="str">
        <f aca="false">IF(G11="","",$C$3+SUM($I$6:I11))</f>
        <v/>
      </c>
      <c r="K11" s="28" t="str">
        <f aca="false">IF(G11="","",IF(($C$3+SUM($I$5:I10))&gt;0,G11/($C$3+SUM($I$5:I10)),""))</f>
        <v/>
      </c>
      <c r="L11" s="29" t="str">
        <f aca="false">IF(H11="","",IF(H11="Perdu",N(L10)+1,IF(H11="Gagné",0,N(L10))))</f>
        <v/>
      </c>
      <c r="M11" s="24"/>
    </row>
    <row r="12" customFormat="false" ht="15" hidden="false" customHeight="false" outlineLevel="0" collapsed="false">
      <c r="A12" s="23"/>
      <c r="B12" s="24"/>
      <c r="C12" s="24"/>
      <c r="D12" s="24"/>
      <c r="E12" s="24"/>
      <c r="F12" s="25"/>
      <c r="G12" s="26"/>
      <c r="H12" s="24"/>
      <c r="I12" s="27" t="str">
        <f aca="false">IF(OR(H12="",H12="En cours"),"",IF(H12="Gagné",G12*(F12-1),IF(H12="Perdu",-G12,0)))</f>
        <v/>
      </c>
      <c r="J12" s="27" t="str">
        <f aca="false">IF(G12="","",$C$3+SUM($I$6:I12))</f>
        <v/>
      </c>
      <c r="K12" s="28" t="str">
        <f aca="false">IF(G12="","",IF(($C$3+SUM($I$5:I11))&gt;0,G12/($C$3+SUM($I$5:I11)),""))</f>
        <v/>
      </c>
      <c r="L12" s="29" t="str">
        <f aca="false">IF(H12="","",IF(H12="Perdu",N(L11)+1,IF(H12="Gagné",0,N(L11))))</f>
        <v/>
      </c>
      <c r="M12" s="24"/>
    </row>
    <row r="13" customFormat="false" ht="15" hidden="false" customHeight="false" outlineLevel="0" collapsed="false">
      <c r="A13" s="23"/>
      <c r="B13" s="24"/>
      <c r="C13" s="24"/>
      <c r="D13" s="24"/>
      <c r="E13" s="24"/>
      <c r="F13" s="25"/>
      <c r="G13" s="26"/>
      <c r="H13" s="24"/>
      <c r="I13" s="27" t="str">
        <f aca="false">IF(OR(H13="",H13="En cours"),"",IF(H13="Gagné",G13*(F13-1),IF(H13="Perdu",-G13,0)))</f>
        <v/>
      </c>
      <c r="J13" s="27" t="str">
        <f aca="false">IF(G13="","",$C$3+SUM($I$6:I13))</f>
        <v/>
      </c>
      <c r="K13" s="28" t="str">
        <f aca="false">IF(G13="","",IF(($C$3+SUM($I$5:I12))&gt;0,G13/($C$3+SUM($I$5:I12)),""))</f>
        <v/>
      </c>
      <c r="L13" s="29" t="str">
        <f aca="false">IF(H13="","",IF(H13="Perdu",N(L12)+1,IF(H13="Gagné",0,N(L12))))</f>
        <v/>
      </c>
      <c r="M13" s="24"/>
    </row>
    <row r="14" customFormat="false" ht="15" hidden="false" customHeight="false" outlineLevel="0" collapsed="false">
      <c r="A14" s="23"/>
      <c r="B14" s="24"/>
      <c r="C14" s="24"/>
      <c r="D14" s="24"/>
      <c r="E14" s="24"/>
      <c r="F14" s="25"/>
      <c r="G14" s="26"/>
      <c r="H14" s="24"/>
      <c r="I14" s="27" t="str">
        <f aca="false">IF(OR(H14="",H14="En cours"),"",IF(H14="Gagné",G14*(F14-1),IF(H14="Perdu",-G14,0)))</f>
        <v/>
      </c>
      <c r="J14" s="27" t="str">
        <f aca="false">IF(G14="","",$C$3+SUM($I$6:I14))</f>
        <v/>
      </c>
      <c r="K14" s="28" t="str">
        <f aca="false">IF(G14="","",IF(($C$3+SUM($I$5:I13))&gt;0,G14/($C$3+SUM($I$5:I13)),""))</f>
        <v/>
      </c>
      <c r="L14" s="29" t="str">
        <f aca="false">IF(H14="","",IF(H14="Perdu",N(L13)+1,IF(H14="Gagné",0,N(L13))))</f>
        <v/>
      </c>
      <c r="M14" s="24"/>
    </row>
    <row r="15" customFormat="false" ht="15" hidden="false" customHeight="false" outlineLevel="0" collapsed="false">
      <c r="A15" s="23"/>
      <c r="B15" s="24"/>
      <c r="C15" s="24"/>
      <c r="D15" s="24"/>
      <c r="E15" s="24"/>
      <c r="F15" s="25"/>
      <c r="G15" s="26"/>
      <c r="H15" s="24"/>
      <c r="I15" s="27" t="str">
        <f aca="false">IF(OR(H15="",H15="En cours"),"",IF(H15="Gagné",G15*(F15-1),IF(H15="Perdu",-G15,0)))</f>
        <v/>
      </c>
      <c r="J15" s="27" t="str">
        <f aca="false">IF(G15="","",$C$3+SUM($I$6:I15))</f>
        <v/>
      </c>
      <c r="K15" s="28" t="str">
        <f aca="false">IF(G15="","",IF(($C$3+SUM($I$5:I14))&gt;0,G15/($C$3+SUM($I$5:I14)),""))</f>
        <v/>
      </c>
      <c r="L15" s="29" t="str">
        <f aca="false">IF(H15="","",IF(H15="Perdu",N(L14)+1,IF(H15="Gagné",0,N(L14))))</f>
        <v/>
      </c>
      <c r="M15" s="24"/>
    </row>
    <row r="16" customFormat="false" ht="15" hidden="false" customHeight="false" outlineLevel="0" collapsed="false">
      <c r="A16" s="23"/>
      <c r="B16" s="24"/>
      <c r="C16" s="24"/>
      <c r="D16" s="24"/>
      <c r="E16" s="24"/>
      <c r="F16" s="25"/>
      <c r="G16" s="26"/>
      <c r="H16" s="24"/>
      <c r="I16" s="27" t="str">
        <f aca="false">IF(OR(H16="",H16="En cours"),"",IF(H16="Gagné",G16*(F16-1),IF(H16="Perdu",-G16,0)))</f>
        <v/>
      </c>
      <c r="J16" s="27" t="str">
        <f aca="false">IF(G16="","",$C$3+SUM($I$6:I16))</f>
        <v/>
      </c>
      <c r="K16" s="28" t="str">
        <f aca="false">IF(G16="","",IF(($C$3+SUM($I$5:I15))&gt;0,G16/($C$3+SUM($I$5:I15)),""))</f>
        <v/>
      </c>
      <c r="L16" s="29" t="str">
        <f aca="false">IF(H16="","",IF(H16="Perdu",N(L15)+1,IF(H16="Gagné",0,N(L15))))</f>
        <v/>
      </c>
      <c r="M16" s="24"/>
    </row>
    <row r="17" customFormat="false" ht="15" hidden="false" customHeight="false" outlineLevel="0" collapsed="false">
      <c r="A17" s="23"/>
      <c r="B17" s="24"/>
      <c r="C17" s="24"/>
      <c r="D17" s="24"/>
      <c r="E17" s="24"/>
      <c r="F17" s="25"/>
      <c r="G17" s="26"/>
      <c r="H17" s="24"/>
      <c r="I17" s="27" t="str">
        <f aca="false">IF(OR(H17="",H17="En cours"),"",IF(H17="Gagné",G17*(F17-1),IF(H17="Perdu",-G17,0)))</f>
        <v/>
      </c>
      <c r="J17" s="27" t="str">
        <f aca="false">IF(G17="","",$C$3+SUM($I$6:I17))</f>
        <v/>
      </c>
      <c r="K17" s="28" t="str">
        <f aca="false">IF(G17="","",IF(($C$3+SUM($I$5:I16))&gt;0,G17/($C$3+SUM($I$5:I16)),""))</f>
        <v/>
      </c>
      <c r="L17" s="29" t="str">
        <f aca="false">IF(H17="","",IF(H17="Perdu",N(L16)+1,IF(H17="Gagné",0,N(L16))))</f>
        <v/>
      </c>
      <c r="M17" s="24"/>
    </row>
    <row r="18" customFormat="false" ht="15" hidden="false" customHeight="false" outlineLevel="0" collapsed="false">
      <c r="A18" s="23"/>
      <c r="B18" s="24"/>
      <c r="C18" s="24"/>
      <c r="D18" s="24"/>
      <c r="E18" s="24"/>
      <c r="F18" s="25"/>
      <c r="G18" s="26"/>
      <c r="H18" s="24"/>
      <c r="I18" s="27" t="str">
        <f aca="false">IF(OR(H18="",H18="En cours"),"",IF(H18="Gagné",G18*(F18-1),IF(H18="Perdu",-G18,0)))</f>
        <v/>
      </c>
      <c r="J18" s="27" t="str">
        <f aca="false">IF(G18="","",$C$3+SUM($I$6:I18))</f>
        <v/>
      </c>
      <c r="K18" s="28" t="str">
        <f aca="false">IF(G18="","",IF(($C$3+SUM($I$5:I17))&gt;0,G18/($C$3+SUM($I$5:I17)),""))</f>
        <v/>
      </c>
      <c r="L18" s="29" t="str">
        <f aca="false">IF(H18="","",IF(H18="Perdu",N(L17)+1,IF(H18="Gagné",0,N(L17))))</f>
        <v/>
      </c>
      <c r="M18" s="24"/>
    </row>
    <row r="19" customFormat="false" ht="15" hidden="false" customHeight="false" outlineLevel="0" collapsed="false">
      <c r="A19" s="23"/>
      <c r="B19" s="24"/>
      <c r="C19" s="24"/>
      <c r="D19" s="24"/>
      <c r="E19" s="24"/>
      <c r="F19" s="25"/>
      <c r="G19" s="26"/>
      <c r="H19" s="24"/>
      <c r="I19" s="27" t="str">
        <f aca="false">IF(OR(H19="",H19="En cours"),"",IF(H19="Gagné",G19*(F19-1),IF(H19="Perdu",-G19,0)))</f>
        <v/>
      </c>
      <c r="J19" s="27" t="str">
        <f aca="false">IF(G19="","",$C$3+SUM($I$6:I19))</f>
        <v/>
      </c>
      <c r="K19" s="28" t="str">
        <f aca="false">IF(G19="","",IF(($C$3+SUM($I$5:I18))&gt;0,G19/($C$3+SUM($I$5:I18)),""))</f>
        <v/>
      </c>
      <c r="L19" s="29" t="str">
        <f aca="false">IF(H19="","",IF(H19="Perdu",N(L18)+1,IF(H19="Gagné",0,N(L18))))</f>
        <v/>
      </c>
      <c r="M19" s="24"/>
    </row>
    <row r="20" customFormat="false" ht="15" hidden="false" customHeight="false" outlineLevel="0" collapsed="false">
      <c r="A20" s="23"/>
      <c r="B20" s="24"/>
      <c r="C20" s="24"/>
      <c r="D20" s="24"/>
      <c r="E20" s="24"/>
      <c r="F20" s="25"/>
      <c r="G20" s="26"/>
      <c r="H20" s="24"/>
      <c r="I20" s="27" t="str">
        <f aca="false">IF(OR(H20="",H20="En cours"),"",IF(H20="Gagné",G20*(F20-1),IF(H20="Perdu",-G20,0)))</f>
        <v/>
      </c>
      <c r="J20" s="27" t="str">
        <f aca="false">IF(G20="","",$C$3+SUM($I$6:I20))</f>
        <v/>
      </c>
      <c r="K20" s="28" t="str">
        <f aca="false">IF(G20="","",IF(($C$3+SUM($I$5:I19))&gt;0,G20/($C$3+SUM($I$5:I19)),""))</f>
        <v/>
      </c>
      <c r="L20" s="29" t="str">
        <f aca="false">IF(H20="","",IF(H20="Perdu",N(L19)+1,IF(H20="Gagné",0,N(L19))))</f>
        <v/>
      </c>
      <c r="M20" s="24"/>
    </row>
    <row r="21" customFormat="false" ht="15" hidden="false" customHeight="false" outlineLevel="0" collapsed="false">
      <c r="A21" s="23"/>
      <c r="B21" s="24"/>
      <c r="C21" s="24"/>
      <c r="D21" s="24"/>
      <c r="E21" s="24"/>
      <c r="F21" s="25"/>
      <c r="G21" s="26"/>
      <c r="H21" s="24"/>
      <c r="I21" s="27" t="str">
        <f aca="false">IF(OR(H21="",H21="En cours"),"",IF(H21="Gagné",G21*(F21-1),IF(H21="Perdu",-G21,0)))</f>
        <v/>
      </c>
      <c r="J21" s="27" t="str">
        <f aca="false">IF(G21="","",$C$3+SUM($I$6:I21))</f>
        <v/>
      </c>
      <c r="K21" s="28" t="str">
        <f aca="false">IF(G21="","",IF(($C$3+SUM($I$5:I20))&gt;0,G21/($C$3+SUM($I$5:I20)),""))</f>
        <v/>
      </c>
      <c r="L21" s="29" t="str">
        <f aca="false">IF(H21="","",IF(H21="Perdu",N(L20)+1,IF(H21="Gagné",0,N(L20))))</f>
        <v/>
      </c>
      <c r="M21" s="24"/>
    </row>
    <row r="22" customFormat="false" ht="15" hidden="false" customHeight="false" outlineLevel="0" collapsed="false">
      <c r="A22" s="23"/>
      <c r="B22" s="24"/>
      <c r="C22" s="24"/>
      <c r="D22" s="24"/>
      <c r="E22" s="24"/>
      <c r="F22" s="25"/>
      <c r="G22" s="26"/>
      <c r="H22" s="24"/>
      <c r="I22" s="27" t="str">
        <f aca="false">IF(OR(H22="",H22="En cours"),"",IF(H22="Gagné",G22*(F22-1),IF(H22="Perdu",-G22,0)))</f>
        <v/>
      </c>
      <c r="J22" s="27" t="str">
        <f aca="false">IF(G22="","",$C$3+SUM($I$6:I22))</f>
        <v/>
      </c>
      <c r="K22" s="28" t="str">
        <f aca="false">IF(G22="","",IF(($C$3+SUM($I$5:I21))&gt;0,G22/($C$3+SUM($I$5:I21)),""))</f>
        <v/>
      </c>
      <c r="L22" s="29" t="str">
        <f aca="false">IF(H22="","",IF(H22="Perdu",N(L21)+1,IF(H22="Gagné",0,N(L21))))</f>
        <v/>
      </c>
      <c r="M22" s="24"/>
    </row>
    <row r="23" customFormat="false" ht="15" hidden="false" customHeight="false" outlineLevel="0" collapsed="false">
      <c r="A23" s="23"/>
      <c r="B23" s="24"/>
      <c r="C23" s="24"/>
      <c r="D23" s="24"/>
      <c r="E23" s="24"/>
      <c r="F23" s="25"/>
      <c r="G23" s="26"/>
      <c r="H23" s="24"/>
      <c r="I23" s="27" t="str">
        <f aca="false">IF(OR(H23="",H23="En cours"),"",IF(H23="Gagné",G23*(F23-1),IF(H23="Perdu",-G23,0)))</f>
        <v/>
      </c>
      <c r="J23" s="27" t="str">
        <f aca="false">IF(G23="","",$C$3+SUM($I$6:I23))</f>
        <v/>
      </c>
      <c r="K23" s="28" t="str">
        <f aca="false">IF(G23="","",IF(($C$3+SUM($I$5:I22))&gt;0,G23/($C$3+SUM($I$5:I22)),""))</f>
        <v/>
      </c>
      <c r="L23" s="29" t="str">
        <f aca="false">IF(H23="","",IF(H23="Perdu",N(L22)+1,IF(H23="Gagné",0,N(L22))))</f>
        <v/>
      </c>
      <c r="M23" s="24"/>
    </row>
    <row r="24" customFormat="false" ht="15" hidden="false" customHeight="false" outlineLevel="0" collapsed="false">
      <c r="A24" s="23"/>
      <c r="B24" s="24"/>
      <c r="C24" s="24"/>
      <c r="D24" s="24"/>
      <c r="E24" s="24"/>
      <c r="F24" s="25"/>
      <c r="G24" s="26"/>
      <c r="H24" s="24"/>
      <c r="I24" s="27" t="str">
        <f aca="false">IF(OR(H24="",H24="En cours"),"",IF(H24="Gagné",G24*(F24-1),IF(H24="Perdu",-G24,0)))</f>
        <v/>
      </c>
      <c r="J24" s="27" t="str">
        <f aca="false">IF(G24="","",$C$3+SUM($I$6:I24))</f>
        <v/>
      </c>
      <c r="K24" s="28" t="str">
        <f aca="false">IF(G24="","",IF(($C$3+SUM($I$5:I23))&gt;0,G24/($C$3+SUM($I$5:I23)),""))</f>
        <v/>
      </c>
      <c r="L24" s="29" t="str">
        <f aca="false">IF(H24="","",IF(H24="Perdu",N(L23)+1,IF(H24="Gagné",0,N(L23))))</f>
        <v/>
      </c>
      <c r="M24" s="24"/>
    </row>
    <row r="25" customFormat="false" ht="15" hidden="false" customHeight="false" outlineLevel="0" collapsed="false">
      <c r="A25" s="23"/>
      <c r="B25" s="24"/>
      <c r="C25" s="24"/>
      <c r="D25" s="24"/>
      <c r="E25" s="24"/>
      <c r="F25" s="25"/>
      <c r="G25" s="26"/>
      <c r="H25" s="24"/>
      <c r="I25" s="27" t="str">
        <f aca="false">IF(OR(H25="",H25="En cours"),"",IF(H25="Gagné",G25*(F25-1),IF(H25="Perdu",-G25,0)))</f>
        <v/>
      </c>
      <c r="J25" s="27" t="str">
        <f aca="false">IF(G25="","",$C$3+SUM($I$6:I25))</f>
        <v/>
      </c>
      <c r="K25" s="28" t="str">
        <f aca="false">IF(G25="","",IF(($C$3+SUM($I$5:I24))&gt;0,G25/($C$3+SUM($I$5:I24)),""))</f>
        <v/>
      </c>
      <c r="L25" s="29" t="str">
        <f aca="false">IF(H25="","",IF(H25="Perdu",N(L24)+1,IF(H25="Gagné",0,N(L24))))</f>
        <v/>
      </c>
      <c r="M25" s="24"/>
    </row>
    <row r="26" customFormat="false" ht="15" hidden="false" customHeight="false" outlineLevel="0" collapsed="false">
      <c r="A26" s="23"/>
      <c r="B26" s="24"/>
      <c r="C26" s="24"/>
      <c r="D26" s="24"/>
      <c r="E26" s="24"/>
      <c r="F26" s="25"/>
      <c r="G26" s="26"/>
      <c r="H26" s="24"/>
      <c r="I26" s="27" t="str">
        <f aca="false">IF(OR(H26="",H26="En cours"),"",IF(H26="Gagné",G26*(F26-1),IF(H26="Perdu",-G26,0)))</f>
        <v/>
      </c>
      <c r="J26" s="27" t="str">
        <f aca="false">IF(G26="","",$C$3+SUM($I$6:I26))</f>
        <v/>
      </c>
      <c r="K26" s="28" t="str">
        <f aca="false">IF(G26="","",IF(($C$3+SUM($I$5:I25))&gt;0,G26/($C$3+SUM($I$5:I25)),""))</f>
        <v/>
      </c>
      <c r="L26" s="29" t="str">
        <f aca="false">IF(H26="","",IF(H26="Perdu",N(L25)+1,IF(H26="Gagné",0,N(L25))))</f>
        <v/>
      </c>
      <c r="M26" s="24"/>
    </row>
    <row r="27" customFormat="false" ht="15" hidden="false" customHeight="false" outlineLevel="0" collapsed="false">
      <c r="A27" s="23"/>
      <c r="B27" s="24"/>
      <c r="C27" s="24"/>
      <c r="D27" s="24"/>
      <c r="E27" s="24"/>
      <c r="F27" s="25"/>
      <c r="G27" s="26"/>
      <c r="H27" s="24"/>
      <c r="I27" s="27" t="str">
        <f aca="false">IF(OR(H27="",H27="En cours"),"",IF(H27="Gagné",G27*(F27-1),IF(H27="Perdu",-G27,0)))</f>
        <v/>
      </c>
      <c r="J27" s="27" t="str">
        <f aca="false">IF(G27="","",$C$3+SUM($I$6:I27))</f>
        <v/>
      </c>
      <c r="K27" s="28" t="str">
        <f aca="false">IF(G27="","",IF(($C$3+SUM($I$5:I26))&gt;0,G27/($C$3+SUM($I$5:I26)),""))</f>
        <v/>
      </c>
      <c r="L27" s="29" t="str">
        <f aca="false">IF(H27="","",IF(H27="Perdu",N(L26)+1,IF(H27="Gagné",0,N(L26))))</f>
        <v/>
      </c>
      <c r="M27" s="24"/>
    </row>
    <row r="28" customFormat="false" ht="15" hidden="false" customHeight="false" outlineLevel="0" collapsed="false">
      <c r="A28" s="23"/>
      <c r="B28" s="24"/>
      <c r="C28" s="24"/>
      <c r="D28" s="24"/>
      <c r="E28" s="24"/>
      <c r="F28" s="25"/>
      <c r="G28" s="26"/>
      <c r="H28" s="24"/>
      <c r="I28" s="27" t="str">
        <f aca="false">IF(OR(H28="",H28="En cours"),"",IF(H28="Gagné",G28*(F28-1),IF(H28="Perdu",-G28,0)))</f>
        <v/>
      </c>
      <c r="J28" s="27" t="str">
        <f aca="false">IF(G28="","",$C$3+SUM($I$6:I28))</f>
        <v/>
      </c>
      <c r="K28" s="28" t="str">
        <f aca="false">IF(G28="","",IF(($C$3+SUM($I$5:I27))&gt;0,G28/($C$3+SUM($I$5:I27)),""))</f>
        <v/>
      </c>
      <c r="L28" s="29" t="str">
        <f aca="false">IF(H28="","",IF(H28="Perdu",N(L27)+1,IF(H28="Gagné",0,N(L27))))</f>
        <v/>
      </c>
      <c r="M28" s="24"/>
    </row>
    <row r="29" customFormat="false" ht="15" hidden="false" customHeight="false" outlineLevel="0" collapsed="false">
      <c r="A29" s="23"/>
      <c r="B29" s="24"/>
      <c r="C29" s="24"/>
      <c r="D29" s="24"/>
      <c r="E29" s="24"/>
      <c r="F29" s="25"/>
      <c r="G29" s="26"/>
      <c r="H29" s="24"/>
      <c r="I29" s="27" t="str">
        <f aca="false">IF(OR(H29="",H29="En cours"),"",IF(H29="Gagné",G29*(F29-1),IF(H29="Perdu",-G29,0)))</f>
        <v/>
      </c>
      <c r="J29" s="27" t="str">
        <f aca="false">IF(G29="","",$C$3+SUM($I$6:I29))</f>
        <v/>
      </c>
      <c r="K29" s="28" t="str">
        <f aca="false">IF(G29="","",IF(($C$3+SUM($I$5:I28))&gt;0,G29/($C$3+SUM($I$5:I28)),""))</f>
        <v/>
      </c>
      <c r="L29" s="29" t="str">
        <f aca="false">IF(H29="","",IF(H29="Perdu",N(L28)+1,IF(H29="Gagné",0,N(L28))))</f>
        <v/>
      </c>
      <c r="M29" s="24"/>
    </row>
    <row r="30" customFormat="false" ht="15" hidden="false" customHeight="false" outlineLevel="0" collapsed="false">
      <c r="A30" s="23"/>
      <c r="B30" s="24"/>
      <c r="C30" s="24"/>
      <c r="D30" s="24"/>
      <c r="E30" s="24"/>
      <c r="F30" s="25"/>
      <c r="G30" s="26"/>
      <c r="H30" s="24"/>
      <c r="I30" s="27" t="str">
        <f aca="false">IF(OR(H30="",H30="En cours"),"",IF(H30="Gagné",G30*(F30-1),IF(H30="Perdu",-G30,0)))</f>
        <v/>
      </c>
      <c r="J30" s="27" t="str">
        <f aca="false">IF(G30="","",$C$3+SUM($I$6:I30))</f>
        <v/>
      </c>
      <c r="K30" s="28" t="str">
        <f aca="false">IF(G30="","",IF(($C$3+SUM($I$5:I29))&gt;0,G30/($C$3+SUM($I$5:I29)),""))</f>
        <v/>
      </c>
      <c r="L30" s="29" t="str">
        <f aca="false">IF(H30="","",IF(H30="Perdu",N(L29)+1,IF(H30="Gagné",0,N(L29))))</f>
        <v/>
      </c>
      <c r="M30" s="24"/>
    </row>
    <row r="31" customFormat="false" ht="15" hidden="false" customHeight="false" outlineLevel="0" collapsed="false">
      <c r="A31" s="23"/>
      <c r="B31" s="24"/>
      <c r="C31" s="24"/>
      <c r="D31" s="24"/>
      <c r="E31" s="24"/>
      <c r="F31" s="25"/>
      <c r="G31" s="26"/>
      <c r="H31" s="24"/>
      <c r="I31" s="27" t="str">
        <f aca="false">IF(OR(H31="",H31="En cours"),"",IF(H31="Gagné",G31*(F31-1),IF(H31="Perdu",-G31,0)))</f>
        <v/>
      </c>
      <c r="J31" s="27" t="str">
        <f aca="false">IF(G31="","",$C$3+SUM($I$6:I31))</f>
        <v/>
      </c>
      <c r="K31" s="28" t="str">
        <f aca="false">IF(G31="","",IF(($C$3+SUM($I$5:I30))&gt;0,G31/($C$3+SUM($I$5:I30)),""))</f>
        <v/>
      </c>
      <c r="L31" s="29" t="str">
        <f aca="false">IF(H31="","",IF(H31="Perdu",N(L30)+1,IF(H31="Gagné",0,N(L30))))</f>
        <v/>
      </c>
      <c r="M31" s="24"/>
    </row>
    <row r="32" customFormat="false" ht="15" hidden="false" customHeight="false" outlineLevel="0" collapsed="false">
      <c r="A32" s="23"/>
      <c r="B32" s="24"/>
      <c r="C32" s="24"/>
      <c r="D32" s="24"/>
      <c r="E32" s="24"/>
      <c r="F32" s="25"/>
      <c r="G32" s="26"/>
      <c r="H32" s="24"/>
      <c r="I32" s="27" t="str">
        <f aca="false">IF(OR(H32="",H32="En cours"),"",IF(H32="Gagné",G32*(F32-1),IF(H32="Perdu",-G32,0)))</f>
        <v/>
      </c>
      <c r="J32" s="27" t="str">
        <f aca="false">IF(G32="","",$C$3+SUM($I$6:I32))</f>
        <v/>
      </c>
      <c r="K32" s="28" t="str">
        <f aca="false">IF(G32="","",IF(($C$3+SUM($I$5:I31))&gt;0,G32/($C$3+SUM($I$5:I31)),""))</f>
        <v/>
      </c>
      <c r="L32" s="29" t="str">
        <f aca="false">IF(H32="","",IF(H32="Perdu",N(L31)+1,IF(H32="Gagné",0,N(L31))))</f>
        <v/>
      </c>
      <c r="M32" s="24"/>
    </row>
    <row r="33" customFormat="false" ht="15" hidden="false" customHeight="false" outlineLevel="0" collapsed="false">
      <c r="A33" s="23"/>
      <c r="B33" s="24"/>
      <c r="C33" s="24"/>
      <c r="D33" s="24"/>
      <c r="E33" s="24"/>
      <c r="F33" s="25"/>
      <c r="G33" s="26"/>
      <c r="H33" s="24"/>
      <c r="I33" s="27" t="str">
        <f aca="false">IF(OR(H33="",H33="En cours"),"",IF(H33="Gagné",G33*(F33-1),IF(H33="Perdu",-G33,0)))</f>
        <v/>
      </c>
      <c r="J33" s="27" t="str">
        <f aca="false">IF(G33="","",$C$3+SUM($I$6:I33))</f>
        <v/>
      </c>
      <c r="K33" s="28" t="str">
        <f aca="false">IF(G33="","",IF(($C$3+SUM($I$5:I32))&gt;0,G33/($C$3+SUM($I$5:I32)),""))</f>
        <v/>
      </c>
      <c r="L33" s="29" t="str">
        <f aca="false">IF(H33="","",IF(H33="Perdu",N(L32)+1,IF(H33="Gagné",0,N(L32))))</f>
        <v/>
      </c>
      <c r="M33" s="24"/>
    </row>
    <row r="34" customFormat="false" ht="15" hidden="false" customHeight="false" outlineLevel="0" collapsed="false">
      <c r="A34" s="23"/>
      <c r="B34" s="24"/>
      <c r="C34" s="24"/>
      <c r="D34" s="24"/>
      <c r="E34" s="24"/>
      <c r="F34" s="25"/>
      <c r="G34" s="26"/>
      <c r="H34" s="24"/>
      <c r="I34" s="27" t="str">
        <f aca="false">IF(OR(H34="",H34="En cours"),"",IF(H34="Gagné",G34*(F34-1),IF(H34="Perdu",-G34,0)))</f>
        <v/>
      </c>
      <c r="J34" s="27" t="str">
        <f aca="false">IF(G34="","",$C$3+SUM($I$6:I34))</f>
        <v/>
      </c>
      <c r="K34" s="28" t="str">
        <f aca="false">IF(G34="","",IF(($C$3+SUM($I$5:I33))&gt;0,G34/($C$3+SUM($I$5:I33)),""))</f>
        <v/>
      </c>
      <c r="L34" s="29" t="str">
        <f aca="false">IF(H34="","",IF(H34="Perdu",N(L33)+1,IF(H34="Gagné",0,N(L33))))</f>
        <v/>
      </c>
      <c r="M34" s="24"/>
    </row>
    <row r="35" customFormat="false" ht="15" hidden="false" customHeight="false" outlineLevel="0" collapsed="false">
      <c r="A35" s="23"/>
      <c r="B35" s="24"/>
      <c r="C35" s="24"/>
      <c r="D35" s="24"/>
      <c r="E35" s="24"/>
      <c r="F35" s="25"/>
      <c r="G35" s="26"/>
      <c r="H35" s="24"/>
      <c r="I35" s="27" t="str">
        <f aca="false">IF(OR(H35="",H35="En cours"),"",IF(H35="Gagné",G35*(F35-1),IF(H35="Perdu",-G35,0)))</f>
        <v/>
      </c>
      <c r="J35" s="27" t="str">
        <f aca="false">IF(G35="","",$C$3+SUM($I$6:I35))</f>
        <v/>
      </c>
      <c r="K35" s="28" t="str">
        <f aca="false">IF(G35="","",IF(($C$3+SUM($I$5:I34))&gt;0,G35/($C$3+SUM($I$5:I34)),""))</f>
        <v/>
      </c>
      <c r="L35" s="29" t="str">
        <f aca="false">IF(H35="","",IF(H35="Perdu",N(L34)+1,IF(H35="Gagné",0,N(L34))))</f>
        <v/>
      </c>
      <c r="M35" s="24"/>
    </row>
    <row r="36" customFormat="false" ht="15" hidden="false" customHeight="false" outlineLevel="0" collapsed="false">
      <c r="A36" s="23"/>
      <c r="B36" s="24"/>
      <c r="C36" s="24"/>
      <c r="D36" s="24"/>
      <c r="E36" s="24"/>
      <c r="F36" s="25"/>
      <c r="G36" s="26"/>
      <c r="H36" s="24"/>
      <c r="I36" s="27" t="str">
        <f aca="false">IF(OR(H36="",H36="En cours"),"",IF(H36="Gagné",G36*(F36-1),IF(H36="Perdu",-G36,0)))</f>
        <v/>
      </c>
      <c r="J36" s="27" t="str">
        <f aca="false">IF(G36="","",$C$3+SUM($I$6:I36))</f>
        <v/>
      </c>
      <c r="K36" s="28" t="str">
        <f aca="false">IF(G36="","",IF(($C$3+SUM($I$5:I35))&gt;0,G36/($C$3+SUM($I$5:I35)),""))</f>
        <v/>
      </c>
      <c r="L36" s="29" t="str">
        <f aca="false">IF(H36="","",IF(H36="Perdu",N(L35)+1,IF(H36="Gagné",0,N(L35))))</f>
        <v/>
      </c>
      <c r="M36" s="24"/>
    </row>
    <row r="37" customFormat="false" ht="15" hidden="false" customHeight="false" outlineLevel="0" collapsed="false">
      <c r="A37" s="23"/>
      <c r="B37" s="24"/>
      <c r="C37" s="24"/>
      <c r="D37" s="24"/>
      <c r="E37" s="24"/>
      <c r="F37" s="25"/>
      <c r="G37" s="26"/>
      <c r="H37" s="24"/>
      <c r="I37" s="27" t="str">
        <f aca="false">IF(OR(H37="",H37="En cours"),"",IF(H37="Gagné",G37*(F37-1),IF(H37="Perdu",-G37,0)))</f>
        <v/>
      </c>
      <c r="J37" s="27" t="str">
        <f aca="false">IF(G37="","",$C$3+SUM($I$6:I37))</f>
        <v/>
      </c>
      <c r="K37" s="28" t="str">
        <f aca="false">IF(G37="","",IF(($C$3+SUM($I$5:I36))&gt;0,G37/($C$3+SUM($I$5:I36)),""))</f>
        <v/>
      </c>
      <c r="L37" s="29" t="str">
        <f aca="false">IF(H37="","",IF(H37="Perdu",N(L36)+1,IF(H37="Gagné",0,N(L36))))</f>
        <v/>
      </c>
      <c r="M37" s="24"/>
    </row>
    <row r="38" customFormat="false" ht="15" hidden="false" customHeight="false" outlineLevel="0" collapsed="false">
      <c r="A38" s="23"/>
      <c r="B38" s="24"/>
      <c r="C38" s="24"/>
      <c r="D38" s="24"/>
      <c r="E38" s="24"/>
      <c r="F38" s="25"/>
      <c r="G38" s="26"/>
      <c r="H38" s="24"/>
      <c r="I38" s="27" t="str">
        <f aca="false">IF(OR(H38="",H38="En cours"),"",IF(H38="Gagné",G38*(F38-1),IF(H38="Perdu",-G38,0)))</f>
        <v/>
      </c>
      <c r="J38" s="27" t="str">
        <f aca="false">IF(G38="","",$C$3+SUM($I$6:I38))</f>
        <v/>
      </c>
      <c r="K38" s="28" t="str">
        <f aca="false">IF(G38="","",IF(($C$3+SUM($I$5:I37))&gt;0,G38/($C$3+SUM($I$5:I37)),""))</f>
        <v/>
      </c>
      <c r="L38" s="29" t="str">
        <f aca="false">IF(H38="","",IF(H38="Perdu",N(L37)+1,IF(H38="Gagné",0,N(L37))))</f>
        <v/>
      </c>
      <c r="M38" s="24"/>
    </row>
    <row r="39" customFormat="false" ht="15" hidden="false" customHeight="false" outlineLevel="0" collapsed="false">
      <c r="A39" s="23"/>
      <c r="B39" s="24"/>
      <c r="C39" s="24"/>
      <c r="D39" s="24"/>
      <c r="E39" s="24"/>
      <c r="F39" s="25"/>
      <c r="G39" s="26"/>
      <c r="H39" s="24"/>
      <c r="I39" s="27" t="str">
        <f aca="false">IF(OR(H39="",H39="En cours"),"",IF(H39="Gagné",G39*(F39-1),IF(H39="Perdu",-G39,0)))</f>
        <v/>
      </c>
      <c r="J39" s="27" t="str">
        <f aca="false">IF(G39="","",$C$3+SUM($I$6:I39))</f>
        <v/>
      </c>
      <c r="K39" s="28" t="str">
        <f aca="false">IF(G39="","",IF(($C$3+SUM($I$5:I38))&gt;0,G39/($C$3+SUM($I$5:I38)),""))</f>
        <v/>
      </c>
      <c r="L39" s="29" t="str">
        <f aca="false">IF(H39="","",IF(H39="Perdu",N(L38)+1,IF(H39="Gagné",0,N(L38))))</f>
        <v/>
      </c>
      <c r="M39" s="24"/>
    </row>
    <row r="40" customFormat="false" ht="15" hidden="false" customHeight="false" outlineLevel="0" collapsed="false">
      <c r="A40" s="23"/>
      <c r="B40" s="24"/>
      <c r="C40" s="24"/>
      <c r="D40" s="24"/>
      <c r="E40" s="24"/>
      <c r="F40" s="25"/>
      <c r="G40" s="26"/>
      <c r="H40" s="24"/>
      <c r="I40" s="27" t="str">
        <f aca="false">IF(OR(H40="",H40="En cours"),"",IF(H40="Gagné",G40*(F40-1),IF(H40="Perdu",-G40,0)))</f>
        <v/>
      </c>
      <c r="J40" s="27" t="str">
        <f aca="false">IF(G40="","",$C$3+SUM($I$6:I40))</f>
        <v/>
      </c>
      <c r="K40" s="28" t="str">
        <f aca="false">IF(G40="","",IF(($C$3+SUM($I$5:I39))&gt;0,G40/($C$3+SUM($I$5:I39)),""))</f>
        <v/>
      </c>
      <c r="L40" s="29" t="str">
        <f aca="false">IF(H40="","",IF(H40="Perdu",N(L39)+1,IF(H40="Gagné",0,N(L39))))</f>
        <v/>
      </c>
      <c r="M40" s="24"/>
    </row>
    <row r="41" customFormat="false" ht="15" hidden="false" customHeight="false" outlineLevel="0" collapsed="false">
      <c r="A41" s="23"/>
      <c r="B41" s="24"/>
      <c r="C41" s="24"/>
      <c r="D41" s="24"/>
      <c r="E41" s="24"/>
      <c r="F41" s="25"/>
      <c r="G41" s="26"/>
      <c r="H41" s="24"/>
      <c r="I41" s="27" t="str">
        <f aca="false">IF(OR(H41="",H41="En cours"),"",IF(H41="Gagné",G41*(F41-1),IF(H41="Perdu",-G41,0)))</f>
        <v/>
      </c>
      <c r="J41" s="27" t="str">
        <f aca="false">IF(G41="","",$C$3+SUM($I$6:I41))</f>
        <v/>
      </c>
      <c r="K41" s="28" t="str">
        <f aca="false">IF(G41="","",IF(($C$3+SUM($I$5:I40))&gt;0,G41/($C$3+SUM($I$5:I40)),""))</f>
        <v/>
      </c>
      <c r="L41" s="29" t="str">
        <f aca="false">IF(H41="","",IF(H41="Perdu",N(L40)+1,IF(H41="Gagné",0,N(L40))))</f>
        <v/>
      </c>
      <c r="M41" s="24"/>
    </row>
    <row r="42" customFormat="false" ht="15" hidden="false" customHeight="false" outlineLevel="0" collapsed="false">
      <c r="A42" s="23"/>
      <c r="B42" s="24"/>
      <c r="C42" s="24"/>
      <c r="D42" s="24"/>
      <c r="E42" s="24"/>
      <c r="F42" s="25"/>
      <c r="G42" s="26"/>
      <c r="H42" s="24"/>
      <c r="I42" s="27" t="str">
        <f aca="false">IF(OR(H42="",H42="En cours"),"",IF(H42="Gagné",G42*(F42-1),IF(H42="Perdu",-G42,0)))</f>
        <v/>
      </c>
      <c r="J42" s="27" t="str">
        <f aca="false">IF(G42="","",$C$3+SUM($I$6:I42))</f>
        <v/>
      </c>
      <c r="K42" s="28" t="str">
        <f aca="false">IF(G42="","",IF(($C$3+SUM($I$5:I41))&gt;0,G42/($C$3+SUM($I$5:I41)),""))</f>
        <v/>
      </c>
      <c r="L42" s="29" t="str">
        <f aca="false">IF(H42="","",IF(H42="Perdu",N(L41)+1,IF(H42="Gagné",0,N(L41))))</f>
        <v/>
      </c>
      <c r="M42" s="24"/>
    </row>
    <row r="43" customFormat="false" ht="15" hidden="false" customHeight="false" outlineLevel="0" collapsed="false">
      <c r="A43" s="23"/>
      <c r="B43" s="24"/>
      <c r="C43" s="24"/>
      <c r="D43" s="24"/>
      <c r="E43" s="24"/>
      <c r="F43" s="25"/>
      <c r="G43" s="26"/>
      <c r="H43" s="24"/>
      <c r="I43" s="27" t="str">
        <f aca="false">IF(OR(H43="",H43="En cours"),"",IF(H43="Gagné",G43*(F43-1),IF(H43="Perdu",-G43,0)))</f>
        <v/>
      </c>
      <c r="J43" s="27" t="str">
        <f aca="false">IF(G43="","",$C$3+SUM($I$6:I43))</f>
        <v/>
      </c>
      <c r="K43" s="28" t="str">
        <f aca="false">IF(G43="","",IF(($C$3+SUM($I$5:I42))&gt;0,G43/($C$3+SUM($I$5:I42)),""))</f>
        <v/>
      </c>
      <c r="L43" s="29" t="str">
        <f aca="false">IF(H43="","",IF(H43="Perdu",N(L42)+1,IF(H43="Gagné",0,N(L42))))</f>
        <v/>
      </c>
      <c r="M43" s="24"/>
    </row>
    <row r="44" customFormat="false" ht="15" hidden="false" customHeight="false" outlineLevel="0" collapsed="false">
      <c r="A44" s="23"/>
      <c r="B44" s="24"/>
      <c r="C44" s="24"/>
      <c r="D44" s="24"/>
      <c r="E44" s="24"/>
      <c r="F44" s="25"/>
      <c r="G44" s="26"/>
      <c r="H44" s="24"/>
      <c r="I44" s="27" t="str">
        <f aca="false">IF(OR(H44="",H44="En cours"),"",IF(H44="Gagné",G44*(F44-1),IF(H44="Perdu",-G44,0)))</f>
        <v/>
      </c>
      <c r="J44" s="27" t="str">
        <f aca="false">IF(G44="","",$C$3+SUM($I$6:I44))</f>
        <v/>
      </c>
      <c r="K44" s="28" t="str">
        <f aca="false">IF(G44="","",IF(($C$3+SUM($I$5:I43))&gt;0,G44/($C$3+SUM($I$5:I43)),""))</f>
        <v/>
      </c>
      <c r="L44" s="29" t="str">
        <f aca="false">IF(H44="","",IF(H44="Perdu",N(L43)+1,IF(H44="Gagné",0,N(L43))))</f>
        <v/>
      </c>
      <c r="M44" s="24"/>
    </row>
    <row r="45" customFormat="false" ht="15" hidden="false" customHeight="false" outlineLevel="0" collapsed="false">
      <c r="A45" s="23"/>
      <c r="B45" s="24"/>
      <c r="C45" s="24"/>
      <c r="D45" s="24"/>
      <c r="E45" s="24"/>
      <c r="F45" s="25"/>
      <c r="G45" s="26"/>
      <c r="H45" s="24"/>
      <c r="I45" s="27" t="str">
        <f aca="false">IF(OR(H45="",H45="En cours"),"",IF(H45="Gagné",G45*(F45-1),IF(H45="Perdu",-G45,0)))</f>
        <v/>
      </c>
      <c r="J45" s="27" t="str">
        <f aca="false">IF(G45="","",$C$3+SUM($I$6:I45))</f>
        <v/>
      </c>
      <c r="K45" s="28" t="str">
        <f aca="false">IF(G45="","",IF(($C$3+SUM($I$5:I44))&gt;0,G45/($C$3+SUM($I$5:I44)),""))</f>
        <v/>
      </c>
      <c r="L45" s="29" t="str">
        <f aca="false">IF(H45="","",IF(H45="Perdu",N(L44)+1,IF(H45="Gagné",0,N(L44))))</f>
        <v/>
      </c>
      <c r="M45" s="24"/>
    </row>
    <row r="46" customFormat="false" ht="15" hidden="false" customHeight="false" outlineLevel="0" collapsed="false">
      <c r="A46" s="23"/>
      <c r="B46" s="24"/>
      <c r="C46" s="24"/>
      <c r="D46" s="24"/>
      <c r="E46" s="24"/>
      <c r="F46" s="25"/>
      <c r="G46" s="26"/>
      <c r="H46" s="24"/>
      <c r="I46" s="27" t="str">
        <f aca="false">IF(OR(H46="",H46="En cours"),"",IF(H46="Gagné",G46*(F46-1),IF(H46="Perdu",-G46,0)))</f>
        <v/>
      </c>
      <c r="J46" s="27" t="str">
        <f aca="false">IF(G46="","",$C$3+SUM($I$6:I46))</f>
        <v/>
      </c>
      <c r="K46" s="28" t="str">
        <f aca="false">IF(G46="","",IF(($C$3+SUM($I$5:I45))&gt;0,G46/($C$3+SUM($I$5:I45)),""))</f>
        <v/>
      </c>
      <c r="L46" s="29" t="str">
        <f aca="false">IF(H46="","",IF(H46="Perdu",N(L45)+1,IF(H46="Gagné",0,N(L45))))</f>
        <v/>
      </c>
      <c r="M46" s="24"/>
    </row>
    <row r="47" customFormat="false" ht="15" hidden="false" customHeight="false" outlineLevel="0" collapsed="false">
      <c r="A47" s="23"/>
      <c r="B47" s="24"/>
      <c r="C47" s="24"/>
      <c r="D47" s="24"/>
      <c r="E47" s="24"/>
      <c r="F47" s="25"/>
      <c r="G47" s="26"/>
      <c r="H47" s="24"/>
      <c r="I47" s="27" t="str">
        <f aca="false">IF(OR(H47="",H47="En cours"),"",IF(H47="Gagné",G47*(F47-1),IF(H47="Perdu",-G47,0)))</f>
        <v/>
      </c>
      <c r="J47" s="27" t="str">
        <f aca="false">IF(G47="","",$C$3+SUM($I$6:I47))</f>
        <v/>
      </c>
      <c r="K47" s="28" t="str">
        <f aca="false">IF(G47="","",IF(($C$3+SUM($I$5:I46))&gt;0,G47/($C$3+SUM($I$5:I46)),""))</f>
        <v/>
      </c>
      <c r="L47" s="29" t="str">
        <f aca="false">IF(H47="","",IF(H47="Perdu",N(L46)+1,IF(H47="Gagné",0,N(L46))))</f>
        <v/>
      </c>
      <c r="M47" s="24"/>
    </row>
    <row r="48" customFormat="false" ht="15" hidden="false" customHeight="false" outlineLevel="0" collapsed="false">
      <c r="A48" s="23"/>
      <c r="B48" s="24"/>
      <c r="C48" s="24"/>
      <c r="D48" s="24"/>
      <c r="E48" s="24"/>
      <c r="F48" s="25"/>
      <c r="G48" s="26"/>
      <c r="H48" s="24"/>
      <c r="I48" s="27" t="str">
        <f aca="false">IF(OR(H48="",H48="En cours"),"",IF(H48="Gagné",G48*(F48-1),IF(H48="Perdu",-G48,0)))</f>
        <v/>
      </c>
      <c r="J48" s="27" t="str">
        <f aca="false">IF(G48="","",$C$3+SUM($I$6:I48))</f>
        <v/>
      </c>
      <c r="K48" s="28" t="str">
        <f aca="false">IF(G48="","",IF(($C$3+SUM($I$5:I47))&gt;0,G48/($C$3+SUM($I$5:I47)),""))</f>
        <v/>
      </c>
      <c r="L48" s="29" t="str">
        <f aca="false">IF(H48="","",IF(H48="Perdu",N(L47)+1,IF(H48="Gagné",0,N(L47))))</f>
        <v/>
      </c>
      <c r="M48" s="24"/>
    </row>
    <row r="49" customFormat="false" ht="15" hidden="false" customHeight="false" outlineLevel="0" collapsed="false">
      <c r="A49" s="23"/>
      <c r="B49" s="24"/>
      <c r="C49" s="24"/>
      <c r="D49" s="24"/>
      <c r="E49" s="24"/>
      <c r="F49" s="25"/>
      <c r="G49" s="26"/>
      <c r="H49" s="24"/>
      <c r="I49" s="27" t="str">
        <f aca="false">IF(OR(H49="",H49="En cours"),"",IF(H49="Gagné",G49*(F49-1),IF(H49="Perdu",-G49,0)))</f>
        <v/>
      </c>
      <c r="J49" s="27" t="str">
        <f aca="false">IF(G49="","",$C$3+SUM($I$6:I49))</f>
        <v/>
      </c>
      <c r="K49" s="28" t="str">
        <f aca="false">IF(G49="","",IF(($C$3+SUM($I$5:I48))&gt;0,G49/($C$3+SUM($I$5:I48)),""))</f>
        <v/>
      </c>
      <c r="L49" s="29" t="str">
        <f aca="false">IF(H49="","",IF(H49="Perdu",N(L48)+1,IF(H49="Gagné",0,N(L48))))</f>
        <v/>
      </c>
      <c r="M49" s="24"/>
    </row>
    <row r="50" customFormat="false" ht="15" hidden="false" customHeight="false" outlineLevel="0" collapsed="false">
      <c r="A50" s="23"/>
      <c r="B50" s="24"/>
      <c r="C50" s="24"/>
      <c r="D50" s="24"/>
      <c r="E50" s="24"/>
      <c r="F50" s="25"/>
      <c r="G50" s="26"/>
      <c r="H50" s="24"/>
      <c r="I50" s="27" t="str">
        <f aca="false">IF(OR(H50="",H50="En cours"),"",IF(H50="Gagné",G50*(F50-1),IF(H50="Perdu",-G50,0)))</f>
        <v/>
      </c>
      <c r="J50" s="27" t="str">
        <f aca="false">IF(G50="","",$C$3+SUM($I$6:I50))</f>
        <v/>
      </c>
      <c r="K50" s="28" t="str">
        <f aca="false">IF(G50="","",IF(($C$3+SUM($I$5:I49))&gt;0,G50/($C$3+SUM($I$5:I49)),""))</f>
        <v/>
      </c>
      <c r="L50" s="29" t="str">
        <f aca="false">IF(H50="","",IF(H50="Perdu",N(L49)+1,IF(H50="Gagné",0,N(L49))))</f>
        <v/>
      </c>
      <c r="M50" s="24"/>
    </row>
    <row r="51" customFormat="false" ht="15" hidden="false" customHeight="false" outlineLevel="0" collapsed="false">
      <c r="A51" s="23"/>
      <c r="B51" s="24"/>
      <c r="C51" s="24"/>
      <c r="D51" s="24"/>
      <c r="E51" s="24"/>
      <c r="F51" s="25"/>
      <c r="G51" s="26"/>
      <c r="H51" s="24"/>
      <c r="I51" s="27" t="str">
        <f aca="false">IF(OR(H51="",H51="En cours"),"",IF(H51="Gagné",G51*(F51-1),IF(H51="Perdu",-G51,0)))</f>
        <v/>
      </c>
      <c r="J51" s="27" t="str">
        <f aca="false">IF(G51="","",$C$3+SUM($I$6:I51))</f>
        <v/>
      </c>
      <c r="K51" s="28" t="str">
        <f aca="false">IF(G51="","",IF(($C$3+SUM($I$5:I50))&gt;0,G51/($C$3+SUM($I$5:I50)),""))</f>
        <v/>
      </c>
      <c r="L51" s="29" t="str">
        <f aca="false">IF(H51="","",IF(H51="Perdu",N(L50)+1,IF(H51="Gagné",0,N(L50))))</f>
        <v/>
      </c>
      <c r="M51" s="24"/>
    </row>
    <row r="52" customFormat="false" ht="15" hidden="false" customHeight="false" outlineLevel="0" collapsed="false">
      <c r="A52" s="23"/>
      <c r="B52" s="24"/>
      <c r="C52" s="24"/>
      <c r="D52" s="24"/>
      <c r="E52" s="24"/>
      <c r="F52" s="25"/>
      <c r="G52" s="26"/>
      <c r="H52" s="24"/>
      <c r="I52" s="27" t="str">
        <f aca="false">IF(OR(H52="",H52="En cours"),"",IF(H52="Gagné",G52*(F52-1),IF(H52="Perdu",-G52,0)))</f>
        <v/>
      </c>
      <c r="J52" s="27" t="str">
        <f aca="false">IF(G52="","",$C$3+SUM($I$6:I52))</f>
        <v/>
      </c>
      <c r="K52" s="28" t="str">
        <f aca="false">IF(G52="","",IF(($C$3+SUM($I$5:I51))&gt;0,G52/($C$3+SUM($I$5:I51)),""))</f>
        <v/>
      </c>
      <c r="L52" s="29" t="str">
        <f aca="false">IF(H52="","",IF(H52="Perdu",N(L51)+1,IF(H52="Gagné",0,N(L51))))</f>
        <v/>
      </c>
      <c r="M52" s="24"/>
    </row>
    <row r="53" customFormat="false" ht="15" hidden="false" customHeight="false" outlineLevel="0" collapsed="false">
      <c r="A53" s="23"/>
      <c r="B53" s="24"/>
      <c r="C53" s="24"/>
      <c r="D53" s="24"/>
      <c r="E53" s="24"/>
      <c r="F53" s="25"/>
      <c r="G53" s="26"/>
      <c r="H53" s="24"/>
      <c r="I53" s="27" t="str">
        <f aca="false">IF(OR(H53="",H53="En cours"),"",IF(H53="Gagné",G53*(F53-1),IF(H53="Perdu",-G53,0)))</f>
        <v/>
      </c>
      <c r="J53" s="27" t="str">
        <f aca="false">IF(G53="","",$C$3+SUM($I$6:I53))</f>
        <v/>
      </c>
      <c r="K53" s="28" t="str">
        <f aca="false">IF(G53="","",IF(($C$3+SUM($I$5:I52))&gt;0,G53/($C$3+SUM($I$5:I52)),""))</f>
        <v/>
      </c>
      <c r="L53" s="29" t="str">
        <f aca="false">IF(H53="","",IF(H53="Perdu",N(L52)+1,IF(H53="Gagné",0,N(L52))))</f>
        <v/>
      </c>
      <c r="M53" s="24"/>
    </row>
    <row r="54" customFormat="false" ht="15" hidden="false" customHeight="false" outlineLevel="0" collapsed="false">
      <c r="A54" s="23"/>
      <c r="B54" s="24"/>
      <c r="C54" s="24"/>
      <c r="D54" s="24"/>
      <c r="E54" s="24"/>
      <c r="F54" s="25"/>
      <c r="G54" s="26"/>
      <c r="H54" s="24"/>
      <c r="I54" s="27" t="str">
        <f aca="false">IF(OR(H54="",H54="En cours"),"",IF(H54="Gagné",G54*(F54-1),IF(H54="Perdu",-G54,0)))</f>
        <v/>
      </c>
      <c r="J54" s="27" t="str">
        <f aca="false">IF(G54="","",$C$3+SUM($I$6:I54))</f>
        <v/>
      </c>
      <c r="K54" s="28" t="str">
        <f aca="false">IF(G54="","",IF(($C$3+SUM($I$5:I53))&gt;0,G54/($C$3+SUM($I$5:I53)),""))</f>
        <v/>
      </c>
      <c r="L54" s="29" t="str">
        <f aca="false">IF(H54="","",IF(H54="Perdu",N(L53)+1,IF(H54="Gagné",0,N(L53))))</f>
        <v/>
      </c>
      <c r="M54" s="24"/>
    </row>
    <row r="55" customFormat="false" ht="15" hidden="false" customHeight="false" outlineLevel="0" collapsed="false">
      <c r="A55" s="23"/>
      <c r="B55" s="24"/>
      <c r="C55" s="24"/>
      <c r="D55" s="24"/>
      <c r="E55" s="24"/>
      <c r="F55" s="25"/>
      <c r="G55" s="26"/>
      <c r="H55" s="24"/>
      <c r="I55" s="27" t="str">
        <f aca="false">IF(OR(H55="",H55="En cours"),"",IF(H55="Gagné",G55*(F55-1),IF(H55="Perdu",-G55,0)))</f>
        <v/>
      </c>
      <c r="J55" s="27" t="str">
        <f aca="false">IF(G55="","",$C$3+SUM($I$6:I55))</f>
        <v/>
      </c>
      <c r="K55" s="28" t="str">
        <f aca="false">IF(G55="","",IF(($C$3+SUM($I$5:I54))&gt;0,G55/($C$3+SUM($I$5:I54)),""))</f>
        <v/>
      </c>
      <c r="L55" s="29" t="str">
        <f aca="false">IF(H55="","",IF(H55="Perdu",N(L54)+1,IF(H55="Gagné",0,N(L54))))</f>
        <v/>
      </c>
      <c r="M55" s="24"/>
    </row>
    <row r="56" customFormat="false" ht="15" hidden="false" customHeight="false" outlineLevel="0" collapsed="false">
      <c r="A56" s="23"/>
      <c r="B56" s="24"/>
      <c r="C56" s="24"/>
      <c r="D56" s="24"/>
      <c r="E56" s="24"/>
      <c r="F56" s="25"/>
      <c r="G56" s="26"/>
      <c r="H56" s="24"/>
      <c r="I56" s="27" t="str">
        <f aca="false">IF(OR(H56="",H56="En cours"),"",IF(H56="Gagné",G56*(F56-1),IF(H56="Perdu",-G56,0)))</f>
        <v/>
      </c>
      <c r="J56" s="27" t="str">
        <f aca="false">IF(G56="","",$C$3+SUM($I$6:I56))</f>
        <v/>
      </c>
      <c r="K56" s="28" t="str">
        <f aca="false">IF(G56="","",IF(($C$3+SUM($I$5:I55))&gt;0,G56/($C$3+SUM($I$5:I55)),""))</f>
        <v/>
      </c>
      <c r="L56" s="29" t="str">
        <f aca="false">IF(H56="","",IF(H56="Perdu",N(L55)+1,IF(H56="Gagné",0,N(L55))))</f>
        <v/>
      </c>
      <c r="M56" s="24"/>
    </row>
    <row r="57" customFormat="false" ht="15" hidden="false" customHeight="false" outlineLevel="0" collapsed="false">
      <c r="A57" s="23"/>
      <c r="B57" s="24"/>
      <c r="C57" s="24"/>
      <c r="D57" s="24"/>
      <c r="E57" s="24"/>
      <c r="F57" s="25"/>
      <c r="G57" s="26"/>
      <c r="H57" s="24"/>
      <c r="I57" s="27" t="str">
        <f aca="false">IF(OR(H57="",H57="En cours"),"",IF(H57="Gagné",G57*(F57-1),IF(H57="Perdu",-G57,0)))</f>
        <v/>
      </c>
      <c r="J57" s="27" t="str">
        <f aca="false">IF(G57="","",$C$3+SUM($I$6:I57))</f>
        <v/>
      </c>
      <c r="K57" s="28" t="str">
        <f aca="false">IF(G57="","",IF(($C$3+SUM($I$5:I56))&gt;0,G57/($C$3+SUM($I$5:I56)),""))</f>
        <v/>
      </c>
      <c r="L57" s="29" t="str">
        <f aca="false">IF(H57="","",IF(H57="Perdu",N(L56)+1,IF(H57="Gagné",0,N(L56))))</f>
        <v/>
      </c>
      <c r="M57" s="24"/>
    </row>
    <row r="58" customFormat="false" ht="15" hidden="false" customHeight="false" outlineLevel="0" collapsed="false">
      <c r="A58" s="23"/>
      <c r="B58" s="24"/>
      <c r="C58" s="24"/>
      <c r="D58" s="24"/>
      <c r="E58" s="24"/>
      <c r="F58" s="25"/>
      <c r="G58" s="26"/>
      <c r="H58" s="24"/>
      <c r="I58" s="27" t="str">
        <f aca="false">IF(OR(H58="",H58="En cours"),"",IF(H58="Gagné",G58*(F58-1),IF(H58="Perdu",-G58,0)))</f>
        <v/>
      </c>
      <c r="J58" s="27" t="str">
        <f aca="false">IF(G58="","",$C$3+SUM($I$6:I58))</f>
        <v/>
      </c>
      <c r="K58" s="28" t="str">
        <f aca="false">IF(G58="","",IF(($C$3+SUM($I$5:I57))&gt;0,G58/($C$3+SUM($I$5:I57)),""))</f>
        <v/>
      </c>
      <c r="L58" s="29" t="str">
        <f aca="false">IF(H58="","",IF(H58="Perdu",N(L57)+1,IF(H58="Gagné",0,N(L57))))</f>
        <v/>
      </c>
      <c r="M58" s="24"/>
    </row>
    <row r="59" customFormat="false" ht="15" hidden="false" customHeight="false" outlineLevel="0" collapsed="false">
      <c r="A59" s="23"/>
      <c r="B59" s="24"/>
      <c r="C59" s="24"/>
      <c r="D59" s="24"/>
      <c r="E59" s="24"/>
      <c r="F59" s="25"/>
      <c r="G59" s="26"/>
      <c r="H59" s="24"/>
      <c r="I59" s="27" t="str">
        <f aca="false">IF(OR(H59="",H59="En cours"),"",IF(H59="Gagné",G59*(F59-1),IF(H59="Perdu",-G59,0)))</f>
        <v/>
      </c>
      <c r="J59" s="27" t="str">
        <f aca="false">IF(G59="","",$C$3+SUM($I$6:I59))</f>
        <v/>
      </c>
      <c r="K59" s="28" t="str">
        <f aca="false">IF(G59="","",IF(($C$3+SUM($I$5:I58))&gt;0,G59/($C$3+SUM($I$5:I58)),""))</f>
        <v/>
      </c>
      <c r="L59" s="29" t="str">
        <f aca="false">IF(H59="","",IF(H59="Perdu",N(L58)+1,IF(H59="Gagné",0,N(L58))))</f>
        <v/>
      </c>
      <c r="M59" s="24"/>
    </row>
    <row r="60" customFormat="false" ht="15" hidden="false" customHeight="false" outlineLevel="0" collapsed="false">
      <c r="A60" s="23"/>
      <c r="B60" s="24"/>
      <c r="C60" s="24"/>
      <c r="D60" s="24"/>
      <c r="E60" s="24"/>
      <c r="F60" s="25"/>
      <c r="G60" s="26"/>
      <c r="H60" s="24"/>
      <c r="I60" s="27" t="str">
        <f aca="false">IF(OR(H60="",H60="En cours"),"",IF(H60="Gagné",G60*(F60-1),IF(H60="Perdu",-G60,0)))</f>
        <v/>
      </c>
      <c r="J60" s="27" t="str">
        <f aca="false">IF(G60="","",$C$3+SUM($I$6:I60))</f>
        <v/>
      </c>
      <c r="K60" s="28" t="str">
        <f aca="false">IF(G60="","",IF(($C$3+SUM($I$5:I59))&gt;0,G60/($C$3+SUM($I$5:I59)),""))</f>
        <v/>
      </c>
      <c r="L60" s="29" t="str">
        <f aca="false">IF(H60="","",IF(H60="Perdu",N(L59)+1,IF(H60="Gagné",0,N(L59))))</f>
        <v/>
      </c>
      <c r="M60" s="24"/>
    </row>
    <row r="61" customFormat="false" ht="15" hidden="false" customHeight="false" outlineLevel="0" collapsed="false">
      <c r="A61" s="23"/>
      <c r="B61" s="24"/>
      <c r="C61" s="24"/>
      <c r="D61" s="24"/>
      <c r="E61" s="24"/>
      <c r="F61" s="25"/>
      <c r="G61" s="26"/>
      <c r="H61" s="24"/>
      <c r="I61" s="27" t="str">
        <f aca="false">IF(OR(H61="",H61="En cours"),"",IF(H61="Gagné",G61*(F61-1),IF(H61="Perdu",-G61,0)))</f>
        <v/>
      </c>
      <c r="J61" s="27" t="str">
        <f aca="false">IF(G61="","",$C$3+SUM($I$6:I61))</f>
        <v/>
      </c>
      <c r="K61" s="28" t="str">
        <f aca="false">IF(G61="","",IF(($C$3+SUM($I$5:I60))&gt;0,G61/($C$3+SUM($I$5:I60)),""))</f>
        <v/>
      </c>
      <c r="L61" s="29" t="str">
        <f aca="false">IF(H61="","",IF(H61="Perdu",N(L60)+1,IF(H61="Gagné",0,N(L60))))</f>
        <v/>
      </c>
      <c r="M61" s="24"/>
    </row>
    <row r="62" customFormat="false" ht="15" hidden="false" customHeight="false" outlineLevel="0" collapsed="false">
      <c r="A62" s="23"/>
      <c r="B62" s="24"/>
      <c r="C62" s="24"/>
      <c r="D62" s="24"/>
      <c r="E62" s="24"/>
      <c r="F62" s="25"/>
      <c r="G62" s="26"/>
      <c r="H62" s="24"/>
      <c r="I62" s="27" t="str">
        <f aca="false">IF(OR(H62="",H62="En cours"),"",IF(H62="Gagné",G62*(F62-1),IF(H62="Perdu",-G62,0)))</f>
        <v/>
      </c>
      <c r="J62" s="27" t="str">
        <f aca="false">IF(G62="","",$C$3+SUM($I$6:I62))</f>
        <v/>
      </c>
      <c r="K62" s="28" t="str">
        <f aca="false">IF(G62="","",IF(($C$3+SUM($I$5:I61))&gt;0,G62/($C$3+SUM($I$5:I61)),""))</f>
        <v/>
      </c>
      <c r="L62" s="29" t="str">
        <f aca="false">IF(H62="","",IF(H62="Perdu",N(L61)+1,IF(H62="Gagné",0,N(L61))))</f>
        <v/>
      </c>
      <c r="M62" s="24"/>
    </row>
    <row r="63" customFormat="false" ht="15" hidden="false" customHeight="false" outlineLevel="0" collapsed="false">
      <c r="A63" s="23"/>
      <c r="B63" s="24"/>
      <c r="C63" s="24"/>
      <c r="D63" s="24"/>
      <c r="E63" s="24"/>
      <c r="F63" s="25"/>
      <c r="G63" s="26"/>
      <c r="H63" s="24"/>
      <c r="I63" s="27" t="str">
        <f aca="false">IF(OR(H63="",H63="En cours"),"",IF(H63="Gagné",G63*(F63-1),IF(H63="Perdu",-G63,0)))</f>
        <v/>
      </c>
      <c r="J63" s="27" t="str">
        <f aca="false">IF(G63="","",$C$3+SUM($I$6:I63))</f>
        <v/>
      </c>
      <c r="K63" s="28" t="str">
        <f aca="false">IF(G63="","",IF(($C$3+SUM($I$5:I62))&gt;0,G63/($C$3+SUM($I$5:I62)),""))</f>
        <v/>
      </c>
      <c r="L63" s="29" t="str">
        <f aca="false">IF(H63="","",IF(H63="Perdu",N(L62)+1,IF(H63="Gagné",0,N(L62))))</f>
        <v/>
      </c>
      <c r="M63" s="24"/>
    </row>
    <row r="64" customFormat="false" ht="15" hidden="false" customHeight="false" outlineLevel="0" collapsed="false">
      <c r="A64" s="23"/>
      <c r="B64" s="24"/>
      <c r="C64" s="24"/>
      <c r="D64" s="24"/>
      <c r="E64" s="24"/>
      <c r="F64" s="25"/>
      <c r="G64" s="26"/>
      <c r="H64" s="24"/>
      <c r="I64" s="27" t="str">
        <f aca="false">IF(OR(H64="",H64="En cours"),"",IF(H64="Gagné",G64*(F64-1),IF(H64="Perdu",-G64,0)))</f>
        <v/>
      </c>
      <c r="J64" s="27" t="str">
        <f aca="false">IF(G64="","",$C$3+SUM($I$6:I64))</f>
        <v/>
      </c>
      <c r="K64" s="28" t="str">
        <f aca="false">IF(G64="","",IF(($C$3+SUM($I$5:I63))&gt;0,G64/($C$3+SUM($I$5:I63)),""))</f>
        <v/>
      </c>
      <c r="L64" s="29" t="str">
        <f aca="false">IF(H64="","",IF(H64="Perdu",N(L63)+1,IF(H64="Gagné",0,N(L63))))</f>
        <v/>
      </c>
      <c r="M64" s="24"/>
    </row>
    <row r="65" customFormat="false" ht="15" hidden="false" customHeight="false" outlineLevel="0" collapsed="false">
      <c r="A65" s="23"/>
      <c r="B65" s="24"/>
      <c r="C65" s="24"/>
      <c r="D65" s="24"/>
      <c r="E65" s="24"/>
      <c r="F65" s="25"/>
      <c r="G65" s="26"/>
      <c r="H65" s="24"/>
      <c r="I65" s="27" t="str">
        <f aca="false">IF(OR(H65="",H65="En cours"),"",IF(H65="Gagné",G65*(F65-1),IF(H65="Perdu",-G65,0)))</f>
        <v/>
      </c>
      <c r="J65" s="27" t="str">
        <f aca="false">IF(G65="","",$C$3+SUM($I$6:I65))</f>
        <v/>
      </c>
      <c r="K65" s="28" t="str">
        <f aca="false">IF(G65="","",IF(($C$3+SUM($I$5:I64))&gt;0,G65/($C$3+SUM($I$5:I64)),""))</f>
        <v/>
      </c>
      <c r="L65" s="29" t="str">
        <f aca="false">IF(H65="","",IF(H65="Perdu",N(L64)+1,IF(H65="Gagné",0,N(L64))))</f>
        <v/>
      </c>
      <c r="M65" s="24"/>
    </row>
    <row r="66" customFormat="false" ht="15" hidden="false" customHeight="false" outlineLevel="0" collapsed="false">
      <c r="A66" s="23"/>
      <c r="B66" s="24"/>
      <c r="C66" s="24"/>
      <c r="D66" s="24"/>
      <c r="E66" s="24"/>
      <c r="F66" s="25"/>
      <c r="G66" s="26"/>
      <c r="H66" s="24"/>
      <c r="I66" s="27" t="str">
        <f aca="false">IF(OR(H66="",H66="En cours"),"",IF(H66="Gagné",G66*(F66-1),IF(H66="Perdu",-G66,0)))</f>
        <v/>
      </c>
      <c r="J66" s="27" t="str">
        <f aca="false">IF(G66="","",$C$3+SUM($I$6:I66))</f>
        <v/>
      </c>
      <c r="K66" s="28" t="str">
        <f aca="false">IF(G66="","",IF(($C$3+SUM($I$5:I65))&gt;0,G66/($C$3+SUM($I$5:I65)),""))</f>
        <v/>
      </c>
      <c r="L66" s="29" t="str">
        <f aca="false">IF(H66="","",IF(H66="Perdu",N(L65)+1,IF(H66="Gagné",0,N(L65))))</f>
        <v/>
      </c>
      <c r="M66" s="24"/>
    </row>
    <row r="67" customFormat="false" ht="15" hidden="false" customHeight="false" outlineLevel="0" collapsed="false">
      <c r="A67" s="23"/>
      <c r="B67" s="24"/>
      <c r="C67" s="24"/>
      <c r="D67" s="24"/>
      <c r="E67" s="24"/>
      <c r="F67" s="25"/>
      <c r="G67" s="26"/>
      <c r="H67" s="24"/>
      <c r="I67" s="27" t="str">
        <f aca="false">IF(OR(H67="",H67="En cours"),"",IF(H67="Gagné",G67*(F67-1),IF(H67="Perdu",-G67,0)))</f>
        <v/>
      </c>
      <c r="J67" s="27" t="str">
        <f aca="false">IF(G67="","",$C$3+SUM($I$6:I67))</f>
        <v/>
      </c>
      <c r="K67" s="28" t="str">
        <f aca="false">IF(G67="","",IF(($C$3+SUM($I$5:I66))&gt;0,G67/($C$3+SUM($I$5:I66)),""))</f>
        <v/>
      </c>
      <c r="L67" s="29" t="str">
        <f aca="false">IF(H67="","",IF(H67="Perdu",N(L66)+1,IF(H67="Gagné",0,N(L66))))</f>
        <v/>
      </c>
      <c r="M67" s="24"/>
    </row>
    <row r="68" customFormat="false" ht="15" hidden="false" customHeight="false" outlineLevel="0" collapsed="false">
      <c r="A68" s="23"/>
      <c r="B68" s="24"/>
      <c r="C68" s="24"/>
      <c r="D68" s="24"/>
      <c r="E68" s="24"/>
      <c r="F68" s="25"/>
      <c r="G68" s="26"/>
      <c r="H68" s="24"/>
      <c r="I68" s="27" t="str">
        <f aca="false">IF(OR(H68="",H68="En cours"),"",IF(H68="Gagné",G68*(F68-1),IF(H68="Perdu",-G68,0)))</f>
        <v/>
      </c>
      <c r="J68" s="27" t="str">
        <f aca="false">IF(G68="","",$C$3+SUM($I$6:I68))</f>
        <v/>
      </c>
      <c r="K68" s="28" t="str">
        <f aca="false">IF(G68="","",IF(($C$3+SUM($I$5:I67))&gt;0,G68/($C$3+SUM($I$5:I67)),""))</f>
        <v/>
      </c>
      <c r="L68" s="29" t="str">
        <f aca="false">IF(H68="","",IF(H68="Perdu",N(L67)+1,IF(H68="Gagné",0,N(L67))))</f>
        <v/>
      </c>
      <c r="M68" s="24"/>
    </row>
    <row r="69" customFormat="false" ht="15" hidden="false" customHeight="false" outlineLevel="0" collapsed="false">
      <c r="A69" s="23"/>
      <c r="B69" s="24"/>
      <c r="C69" s="24"/>
      <c r="D69" s="24"/>
      <c r="E69" s="24"/>
      <c r="F69" s="25"/>
      <c r="G69" s="26"/>
      <c r="H69" s="24"/>
      <c r="I69" s="27" t="str">
        <f aca="false">IF(OR(H69="",H69="En cours"),"",IF(H69="Gagné",G69*(F69-1),IF(H69="Perdu",-G69,0)))</f>
        <v/>
      </c>
      <c r="J69" s="27" t="str">
        <f aca="false">IF(G69="","",$C$3+SUM($I$6:I69))</f>
        <v/>
      </c>
      <c r="K69" s="28" t="str">
        <f aca="false">IF(G69="","",IF(($C$3+SUM($I$5:I68))&gt;0,G69/($C$3+SUM($I$5:I68)),""))</f>
        <v/>
      </c>
      <c r="L69" s="29" t="str">
        <f aca="false">IF(H69="","",IF(H69="Perdu",N(L68)+1,IF(H69="Gagné",0,N(L68))))</f>
        <v/>
      </c>
      <c r="M69" s="24"/>
    </row>
    <row r="70" customFormat="false" ht="15" hidden="false" customHeight="false" outlineLevel="0" collapsed="false">
      <c r="A70" s="23"/>
      <c r="B70" s="24"/>
      <c r="C70" s="24"/>
      <c r="D70" s="24"/>
      <c r="E70" s="24"/>
      <c r="F70" s="25"/>
      <c r="G70" s="26"/>
      <c r="H70" s="24"/>
      <c r="I70" s="27" t="str">
        <f aca="false">IF(OR(H70="",H70="En cours"),"",IF(H70="Gagné",G70*(F70-1),IF(H70="Perdu",-G70,0)))</f>
        <v/>
      </c>
      <c r="J70" s="27" t="str">
        <f aca="false">IF(G70="","",$C$3+SUM($I$6:I70))</f>
        <v/>
      </c>
      <c r="K70" s="28" t="str">
        <f aca="false">IF(G70="","",IF(($C$3+SUM($I$5:I69))&gt;0,G70/($C$3+SUM($I$5:I69)),""))</f>
        <v/>
      </c>
      <c r="L70" s="29" t="str">
        <f aca="false">IF(H70="","",IF(H70="Perdu",N(L69)+1,IF(H70="Gagné",0,N(L69))))</f>
        <v/>
      </c>
      <c r="M70" s="24"/>
    </row>
    <row r="71" customFormat="false" ht="15" hidden="false" customHeight="false" outlineLevel="0" collapsed="false">
      <c r="A71" s="23"/>
      <c r="B71" s="24"/>
      <c r="C71" s="24"/>
      <c r="D71" s="24"/>
      <c r="E71" s="24"/>
      <c r="F71" s="25"/>
      <c r="G71" s="26"/>
      <c r="H71" s="24"/>
      <c r="I71" s="27" t="str">
        <f aca="false">IF(OR(H71="",H71="En cours"),"",IF(H71="Gagné",G71*(F71-1),IF(H71="Perdu",-G71,0)))</f>
        <v/>
      </c>
      <c r="J71" s="27" t="str">
        <f aca="false">IF(G71="","",$C$3+SUM($I$6:I71))</f>
        <v/>
      </c>
      <c r="K71" s="28" t="str">
        <f aca="false">IF(G71="","",IF(($C$3+SUM($I$5:I70))&gt;0,G71/($C$3+SUM($I$5:I70)),""))</f>
        <v/>
      </c>
      <c r="L71" s="29" t="str">
        <f aca="false">IF(H71="","",IF(H71="Perdu",N(L70)+1,IF(H71="Gagné",0,N(L70))))</f>
        <v/>
      </c>
      <c r="M71" s="24"/>
    </row>
    <row r="72" customFormat="false" ht="15" hidden="false" customHeight="false" outlineLevel="0" collapsed="false">
      <c r="A72" s="23"/>
      <c r="B72" s="24"/>
      <c r="C72" s="24"/>
      <c r="D72" s="24"/>
      <c r="E72" s="24"/>
      <c r="F72" s="25"/>
      <c r="G72" s="26"/>
      <c r="H72" s="24"/>
      <c r="I72" s="27" t="str">
        <f aca="false">IF(OR(H72="",H72="En cours"),"",IF(H72="Gagné",G72*(F72-1),IF(H72="Perdu",-G72,0)))</f>
        <v/>
      </c>
      <c r="J72" s="27" t="str">
        <f aca="false">IF(G72="","",$C$3+SUM($I$6:I72))</f>
        <v/>
      </c>
      <c r="K72" s="28" t="str">
        <f aca="false">IF(G72="","",IF(($C$3+SUM($I$5:I71))&gt;0,G72/($C$3+SUM($I$5:I71)),""))</f>
        <v/>
      </c>
      <c r="L72" s="29" t="str">
        <f aca="false">IF(H72="","",IF(H72="Perdu",N(L71)+1,IF(H72="Gagné",0,N(L71))))</f>
        <v/>
      </c>
      <c r="M72" s="24"/>
    </row>
    <row r="73" customFormat="false" ht="15" hidden="false" customHeight="false" outlineLevel="0" collapsed="false">
      <c r="A73" s="23"/>
      <c r="B73" s="24"/>
      <c r="C73" s="24"/>
      <c r="D73" s="24"/>
      <c r="E73" s="24"/>
      <c r="F73" s="25"/>
      <c r="G73" s="26"/>
      <c r="H73" s="24"/>
      <c r="I73" s="27" t="str">
        <f aca="false">IF(OR(H73="",H73="En cours"),"",IF(H73="Gagné",G73*(F73-1),IF(H73="Perdu",-G73,0)))</f>
        <v/>
      </c>
      <c r="J73" s="27" t="str">
        <f aca="false">IF(G73="","",$C$3+SUM($I$6:I73))</f>
        <v/>
      </c>
      <c r="K73" s="28" t="str">
        <f aca="false">IF(G73="","",IF(($C$3+SUM($I$5:I72))&gt;0,G73/($C$3+SUM($I$5:I72)),""))</f>
        <v/>
      </c>
      <c r="L73" s="29" t="str">
        <f aca="false">IF(H73="","",IF(H73="Perdu",N(L72)+1,IF(H73="Gagné",0,N(L72))))</f>
        <v/>
      </c>
      <c r="M73" s="24"/>
    </row>
    <row r="74" customFormat="false" ht="15" hidden="false" customHeight="false" outlineLevel="0" collapsed="false">
      <c r="A74" s="23"/>
      <c r="B74" s="24"/>
      <c r="C74" s="24"/>
      <c r="D74" s="24"/>
      <c r="E74" s="24"/>
      <c r="F74" s="25"/>
      <c r="G74" s="26"/>
      <c r="H74" s="24"/>
      <c r="I74" s="27" t="str">
        <f aca="false">IF(OR(H74="",H74="En cours"),"",IF(H74="Gagné",G74*(F74-1),IF(H74="Perdu",-G74,0)))</f>
        <v/>
      </c>
      <c r="J74" s="27" t="str">
        <f aca="false">IF(G74="","",$C$3+SUM($I$6:I74))</f>
        <v/>
      </c>
      <c r="K74" s="28" t="str">
        <f aca="false">IF(G74="","",IF(($C$3+SUM($I$5:I73))&gt;0,G74/($C$3+SUM($I$5:I73)),""))</f>
        <v/>
      </c>
      <c r="L74" s="29" t="str">
        <f aca="false">IF(H74="","",IF(H74="Perdu",N(L73)+1,IF(H74="Gagné",0,N(L73))))</f>
        <v/>
      </c>
      <c r="M74" s="24"/>
    </row>
    <row r="75" customFormat="false" ht="15" hidden="false" customHeight="false" outlineLevel="0" collapsed="false">
      <c r="A75" s="23"/>
      <c r="B75" s="24"/>
      <c r="C75" s="24"/>
      <c r="D75" s="24"/>
      <c r="E75" s="24"/>
      <c r="F75" s="25"/>
      <c r="G75" s="26"/>
      <c r="H75" s="24"/>
      <c r="I75" s="27" t="str">
        <f aca="false">IF(OR(H75="",H75="En cours"),"",IF(H75="Gagné",G75*(F75-1),IF(H75="Perdu",-G75,0)))</f>
        <v/>
      </c>
      <c r="J75" s="27" t="str">
        <f aca="false">IF(G75="","",$C$3+SUM($I$6:I75))</f>
        <v/>
      </c>
      <c r="K75" s="28" t="str">
        <f aca="false">IF(G75="","",IF(($C$3+SUM($I$5:I74))&gt;0,G75/($C$3+SUM($I$5:I74)),""))</f>
        <v/>
      </c>
      <c r="L75" s="29" t="str">
        <f aca="false">IF(H75="","",IF(H75="Perdu",N(L74)+1,IF(H75="Gagné",0,N(L74))))</f>
        <v/>
      </c>
      <c r="M75" s="24"/>
    </row>
    <row r="76" customFormat="false" ht="15" hidden="false" customHeight="false" outlineLevel="0" collapsed="false">
      <c r="A76" s="23"/>
      <c r="B76" s="24"/>
      <c r="C76" s="24"/>
      <c r="D76" s="24"/>
      <c r="E76" s="24"/>
      <c r="F76" s="25"/>
      <c r="G76" s="26"/>
      <c r="H76" s="24"/>
      <c r="I76" s="27" t="str">
        <f aca="false">IF(OR(H76="",H76="En cours"),"",IF(H76="Gagné",G76*(F76-1),IF(H76="Perdu",-G76,0)))</f>
        <v/>
      </c>
      <c r="J76" s="27" t="str">
        <f aca="false">IF(G76="","",$C$3+SUM($I$6:I76))</f>
        <v/>
      </c>
      <c r="K76" s="28" t="str">
        <f aca="false">IF(G76="","",IF(($C$3+SUM($I$5:I75))&gt;0,G76/($C$3+SUM($I$5:I75)),""))</f>
        <v/>
      </c>
      <c r="L76" s="29" t="str">
        <f aca="false">IF(H76="","",IF(H76="Perdu",N(L75)+1,IF(H76="Gagné",0,N(L75))))</f>
        <v/>
      </c>
      <c r="M76" s="24"/>
    </row>
    <row r="77" customFormat="false" ht="15" hidden="false" customHeight="false" outlineLevel="0" collapsed="false">
      <c r="A77" s="23"/>
      <c r="B77" s="24"/>
      <c r="C77" s="24"/>
      <c r="D77" s="24"/>
      <c r="E77" s="24"/>
      <c r="F77" s="25"/>
      <c r="G77" s="26"/>
      <c r="H77" s="24"/>
      <c r="I77" s="27" t="str">
        <f aca="false">IF(OR(H77="",H77="En cours"),"",IF(H77="Gagné",G77*(F77-1),IF(H77="Perdu",-G77,0)))</f>
        <v/>
      </c>
      <c r="J77" s="27" t="str">
        <f aca="false">IF(G77="","",$C$3+SUM($I$6:I77))</f>
        <v/>
      </c>
      <c r="K77" s="28" t="str">
        <f aca="false">IF(G77="","",IF(($C$3+SUM($I$5:I76))&gt;0,G77/($C$3+SUM($I$5:I76)),""))</f>
        <v/>
      </c>
      <c r="L77" s="29" t="str">
        <f aca="false">IF(H77="","",IF(H77="Perdu",N(L76)+1,IF(H77="Gagné",0,N(L76))))</f>
        <v/>
      </c>
      <c r="M77" s="24"/>
    </row>
    <row r="78" customFormat="false" ht="15" hidden="false" customHeight="false" outlineLevel="0" collapsed="false">
      <c r="A78" s="23"/>
      <c r="B78" s="24"/>
      <c r="C78" s="24"/>
      <c r="D78" s="24"/>
      <c r="E78" s="24"/>
      <c r="F78" s="25"/>
      <c r="G78" s="26"/>
      <c r="H78" s="24"/>
      <c r="I78" s="27" t="str">
        <f aca="false">IF(OR(H78="",H78="En cours"),"",IF(H78="Gagné",G78*(F78-1),IF(H78="Perdu",-G78,0)))</f>
        <v/>
      </c>
      <c r="J78" s="27" t="str">
        <f aca="false">IF(G78="","",$C$3+SUM($I$6:I78))</f>
        <v/>
      </c>
      <c r="K78" s="28" t="str">
        <f aca="false">IF(G78="","",IF(($C$3+SUM($I$5:I77))&gt;0,G78/($C$3+SUM($I$5:I77)),""))</f>
        <v/>
      </c>
      <c r="L78" s="29" t="str">
        <f aca="false">IF(H78="","",IF(H78="Perdu",N(L77)+1,IF(H78="Gagné",0,N(L77))))</f>
        <v/>
      </c>
      <c r="M78" s="24"/>
    </row>
    <row r="79" customFormat="false" ht="15" hidden="false" customHeight="false" outlineLevel="0" collapsed="false">
      <c r="A79" s="23"/>
      <c r="B79" s="24"/>
      <c r="C79" s="24"/>
      <c r="D79" s="24"/>
      <c r="E79" s="24"/>
      <c r="F79" s="25"/>
      <c r="G79" s="26"/>
      <c r="H79" s="24"/>
      <c r="I79" s="27" t="str">
        <f aca="false">IF(OR(H79="",H79="En cours"),"",IF(H79="Gagné",G79*(F79-1),IF(H79="Perdu",-G79,0)))</f>
        <v/>
      </c>
      <c r="J79" s="27" t="str">
        <f aca="false">IF(G79="","",$C$3+SUM($I$6:I79))</f>
        <v/>
      </c>
      <c r="K79" s="28" t="str">
        <f aca="false">IF(G79="","",IF(($C$3+SUM($I$5:I78))&gt;0,G79/($C$3+SUM($I$5:I78)),""))</f>
        <v/>
      </c>
      <c r="L79" s="29" t="str">
        <f aca="false">IF(H79="","",IF(H79="Perdu",N(L78)+1,IF(H79="Gagné",0,N(L78))))</f>
        <v/>
      </c>
      <c r="M79" s="24"/>
    </row>
    <row r="80" customFormat="false" ht="15" hidden="false" customHeight="false" outlineLevel="0" collapsed="false">
      <c r="A80" s="23"/>
      <c r="B80" s="24"/>
      <c r="C80" s="24"/>
      <c r="D80" s="24"/>
      <c r="E80" s="24"/>
      <c r="F80" s="25"/>
      <c r="G80" s="26"/>
      <c r="H80" s="24"/>
      <c r="I80" s="27" t="str">
        <f aca="false">IF(OR(H80="",H80="En cours"),"",IF(H80="Gagné",G80*(F80-1),IF(H80="Perdu",-G80,0)))</f>
        <v/>
      </c>
      <c r="J80" s="27" t="str">
        <f aca="false">IF(G80="","",$C$3+SUM($I$6:I80))</f>
        <v/>
      </c>
      <c r="K80" s="28" t="str">
        <f aca="false">IF(G80="","",IF(($C$3+SUM($I$5:I79))&gt;0,G80/($C$3+SUM($I$5:I79)),""))</f>
        <v/>
      </c>
      <c r="L80" s="29" t="str">
        <f aca="false">IF(H80="","",IF(H80="Perdu",N(L79)+1,IF(H80="Gagné",0,N(L79))))</f>
        <v/>
      </c>
      <c r="M80" s="24"/>
    </row>
    <row r="81" customFormat="false" ht="15" hidden="false" customHeight="false" outlineLevel="0" collapsed="false">
      <c r="A81" s="23"/>
      <c r="B81" s="24"/>
      <c r="C81" s="24"/>
      <c r="D81" s="24"/>
      <c r="E81" s="24"/>
      <c r="F81" s="25"/>
      <c r="G81" s="26"/>
      <c r="H81" s="24"/>
      <c r="I81" s="27" t="str">
        <f aca="false">IF(OR(H81="",H81="En cours"),"",IF(H81="Gagné",G81*(F81-1),IF(H81="Perdu",-G81,0)))</f>
        <v/>
      </c>
      <c r="J81" s="27" t="str">
        <f aca="false">IF(G81="","",$C$3+SUM($I$6:I81))</f>
        <v/>
      </c>
      <c r="K81" s="28" t="str">
        <f aca="false">IF(G81="","",IF(($C$3+SUM($I$5:I80))&gt;0,G81/($C$3+SUM($I$5:I80)),""))</f>
        <v/>
      </c>
      <c r="L81" s="29" t="str">
        <f aca="false">IF(H81="","",IF(H81="Perdu",N(L80)+1,IF(H81="Gagné",0,N(L80))))</f>
        <v/>
      </c>
      <c r="M81" s="24"/>
    </row>
    <row r="82" customFormat="false" ht="15" hidden="false" customHeight="false" outlineLevel="0" collapsed="false">
      <c r="A82" s="23"/>
      <c r="B82" s="24"/>
      <c r="C82" s="24"/>
      <c r="D82" s="24"/>
      <c r="E82" s="24"/>
      <c r="F82" s="25"/>
      <c r="G82" s="26"/>
      <c r="H82" s="24"/>
      <c r="I82" s="27" t="str">
        <f aca="false">IF(OR(H82="",H82="En cours"),"",IF(H82="Gagné",G82*(F82-1),IF(H82="Perdu",-G82,0)))</f>
        <v/>
      </c>
      <c r="J82" s="27" t="str">
        <f aca="false">IF(G82="","",$C$3+SUM($I$6:I82))</f>
        <v/>
      </c>
      <c r="K82" s="28" t="str">
        <f aca="false">IF(G82="","",IF(($C$3+SUM($I$5:I81))&gt;0,G82/($C$3+SUM($I$5:I81)),""))</f>
        <v/>
      </c>
      <c r="L82" s="29" t="str">
        <f aca="false">IF(H82="","",IF(H82="Perdu",N(L81)+1,IF(H82="Gagné",0,N(L81))))</f>
        <v/>
      </c>
      <c r="M82" s="24"/>
    </row>
    <row r="83" customFormat="false" ht="15" hidden="false" customHeight="false" outlineLevel="0" collapsed="false">
      <c r="A83" s="23"/>
      <c r="B83" s="24"/>
      <c r="C83" s="24"/>
      <c r="D83" s="24"/>
      <c r="E83" s="24"/>
      <c r="F83" s="25"/>
      <c r="G83" s="26"/>
      <c r="H83" s="24"/>
      <c r="I83" s="27" t="str">
        <f aca="false">IF(OR(H83="",H83="En cours"),"",IF(H83="Gagné",G83*(F83-1),IF(H83="Perdu",-G83,0)))</f>
        <v/>
      </c>
      <c r="J83" s="27" t="str">
        <f aca="false">IF(G83="","",$C$3+SUM($I$6:I83))</f>
        <v/>
      </c>
      <c r="K83" s="28" t="str">
        <f aca="false">IF(G83="","",IF(($C$3+SUM($I$5:I82))&gt;0,G83/($C$3+SUM($I$5:I82)),""))</f>
        <v/>
      </c>
      <c r="L83" s="29" t="str">
        <f aca="false">IF(H83="","",IF(H83="Perdu",N(L82)+1,IF(H83="Gagné",0,N(L82))))</f>
        <v/>
      </c>
      <c r="M83" s="24"/>
    </row>
    <row r="84" customFormat="false" ht="15" hidden="false" customHeight="false" outlineLevel="0" collapsed="false">
      <c r="A84" s="23"/>
      <c r="B84" s="24"/>
      <c r="C84" s="24"/>
      <c r="D84" s="24"/>
      <c r="E84" s="24"/>
      <c r="F84" s="25"/>
      <c r="G84" s="26"/>
      <c r="H84" s="24"/>
      <c r="I84" s="27" t="str">
        <f aca="false">IF(OR(H84="",H84="En cours"),"",IF(H84="Gagné",G84*(F84-1),IF(H84="Perdu",-G84,0)))</f>
        <v/>
      </c>
      <c r="J84" s="27" t="str">
        <f aca="false">IF(G84="","",$C$3+SUM($I$6:I84))</f>
        <v/>
      </c>
      <c r="K84" s="28" t="str">
        <f aca="false">IF(G84="","",IF(($C$3+SUM($I$5:I83))&gt;0,G84/($C$3+SUM($I$5:I83)),""))</f>
        <v/>
      </c>
      <c r="L84" s="29" t="str">
        <f aca="false">IF(H84="","",IF(H84="Perdu",N(L83)+1,IF(H84="Gagné",0,N(L83))))</f>
        <v/>
      </c>
      <c r="M84" s="24"/>
    </row>
    <row r="85" customFormat="false" ht="15" hidden="false" customHeight="false" outlineLevel="0" collapsed="false">
      <c r="A85" s="23"/>
      <c r="B85" s="24"/>
      <c r="C85" s="24"/>
      <c r="D85" s="24"/>
      <c r="E85" s="24"/>
      <c r="F85" s="25"/>
      <c r="G85" s="26"/>
      <c r="H85" s="24"/>
      <c r="I85" s="27" t="str">
        <f aca="false">IF(OR(H85="",H85="En cours"),"",IF(H85="Gagné",G85*(F85-1),IF(H85="Perdu",-G85,0)))</f>
        <v/>
      </c>
      <c r="J85" s="27" t="str">
        <f aca="false">IF(G85="","",$C$3+SUM($I$6:I85))</f>
        <v/>
      </c>
      <c r="K85" s="28" t="str">
        <f aca="false">IF(G85="","",IF(($C$3+SUM($I$5:I84))&gt;0,G85/($C$3+SUM($I$5:I84)),""))</f>
        <v/>
      </c>
      <c r="L85" s="29" t="str">
        <f aca="false">IF(H85="","",IF(H85="Perdu",N(L84)+1,IF(H85="Gagné",0,N(L84))))</f>
        <v/>
      </c>
      <c r="M85" s="24"/>
    </row>
    <row r="86" customFormat="false" ht="15" hidden="false" customHeight="false" outlineLevel="0" collapsed="false">
      <c r="A86" s="23"/>
      <c r="B86" s="24"/>
      <c r="C86" s="24"/>
      <c r="D86" s="24"/>
      <c r="E86" s="24"/>
      <c r="F86" s="25"/>
      <c r="G86" s="26"/>
      <c r="H86" s="24"/>
      <c r="I86" s="27" t="str">
        <f aca="false">IF(OR(H86="",H86="En cours"),"",IF(H86="Gagné",G86*(F86-1),IF(H86="Perdu",-G86,0)))</f>
        <v/>
      </c>
      <c r="J86" s="27" t="str">
        <f aca="false">IF(G86="","",$C$3+SUM($I$6:I86))</f>
        <v/>
      </c>
      <c r="K86" s="28" t="str">
        <f aca="false">IF(G86="","",IF(($C$3+SUM($I$5:I85))&gt;0,G86/($C$3+SUM($I$5:I85)),""))</f>
        <v/>
      </c>
      <c r="L86" s="29" t="str">
        <f aca="false">IF(H86="","",IF(H86="Perdu",N(L85)+1,IF(H86="Gagné",0,N(L85))))</f>
        <v/>
      </c>
      <c r="M86" s="24"/>
    </row>
    <row r="87" customFormat="false" ht="15" hidden="false" customHeight="false" outlineLevel="0" collapsed="false">
      <c r="A87" s="23"/>
      <c r="B87" s="24"/>
      <c r="C87" s="24"/>
      <c r="D87" s="24"/>
      <c r="E87" s="24"/>
      <c r="F87" s="25"/>
      <c r="G87" s="26"/>
      <c r="H87" s="24"/>
      <c r="I87" s="27" t="str">
        <f aca="false">IF(OR(H87="",H87="En cours"),"",IF(H87="Gagné",G87*(F87-1),IF(H87="Perdu",-G87,0)))</f>
        <v/>
      </c>
      <c r="J87" s="27" t="str">
        <f aca="false">IF(G87="","",$C$3+SUM($I$6:I87))</f>
        <v/>
      </c>
      <c r="K87" s="28" t="str">
        <f aca="false">IF(G87="","",IF(($C$3+SUM($I$5:I86))&gt;0,G87/($C$3+SUM($I$5:I86)),""))</f>
        <v/>
      </c>
      <c r="L87" s="29" t="str">
        <f aca="false">IF(H87="","",IF(H87="Perdu",N(L86)+1,IF(H87="Gagné",0,N(L86))))</f>
        <v/>
      </c>
      <c r="M87" s="24"/>
    </row>
    <row r="88" customFormat="false" ht="15" hidden="false" customHeight="false" outlineLevel="0" collapsed="false">
      <c r="A88" s="23"/>
      <c r="B88" s="24"/>
      <c r="C88" s="24"/>
      <c r="D88" s="24"/>
      <c r="E88" s="24"/>
      <c r="F88" s="25"/>
      <c r="G88" s="26"/>
      <c r="H88" s="24"/>
      <c r="I88" s="27" t="str">
        <f aca="false">IF(OR(H88="",H88="En cours"),"",IF(H88="Gagné",G88*(F88-1),IF(H88="Perdu",-G88,0)))</f>
        <v/>
      </c>
      <c r="J88" s="27" t="str">
        <f aca="false">IF(G88="","",$C$3+SUM($I$6:I88))</f>
        <v/>
      </c>
      <c r="K88" s="28" t="str">
        <f aca="false">IF(G88="","",IF(($C$3+SUM($I$5:I87))&gt;0,G88/($C$3+SUM($I$5:I87)),""))</f>
        <v/>
      </c>
      <c r="L88" s="29" t="str">
        <f aca="false">IF(H88="","",IF(H88="Perdu",N(L87)+1,IF(H88="Gagné",0,N(L87))))</f>
        <v/>
      </c>
      <c r="M88" s="24"/>
    </row>
    <row r="89" customFormat="false" ht="15" hidden="false" customHeight="false" outlineLevel="0" collapsed="false">
      <c r="A89" s="23"/>
      <c r="B89" s="24"/>
      <c r="C89" s="24"/>
      <c r="D89" s="24"/>
      <c r="E89" s="24"/>
      <c r="F89" s="25"/>
      <c r="G89" s="26"/>
      <c r="H89" s="24"/>
      <c r="I89" s="27" t="str">
        <f aca="false">IF(OR(H89="",H89="En cours"),"",IF(H89="Gagné",G89*(F89-1),IF(H89="Perdu",-G89,0)))</f>
        <v/>
      </c>
      <c r="J89" s="27" t="str">
        <f aca="false">IF(G89="","",$C$3+SUM($I$6:I89))</f>
        <v/>
      </c>
      <c r="K89" s="28" t="str">
        <f aca="false">IF(G89="","",IF(($C$3+SUM($I$5:I88))&gt;0,G89/($C$3+SUM($I$5:I88)),""))</f>
        <v/>
      </c>
      <c r="L89" s="29" t="str">
        <f aca="false">IF(H89="","",IF(H89="Perdu",N(L88)+1,IF(H89="Gagné",0,N(L88))))</f>
        <v/>
      </c>
      <c r="M89" s="24"/>
    </row>
    <row r="90" customFormat="false" ht="15" hidden="false" customHeight="false" outlineLevel="0" collapsed="false">
      <c r="A90" s="23"/>
      <c r="B90" s="24"/>
      <c r="C90" s="24"/>
      <c r="D90" s="24"/>
      <c r="E90" s="24"/>
      <c r="F90" s="25"/>
      <c r="G90" s="26"/>
      <c r="H90" s="24"/>
      <c r="I90" s="27" t="str">
        <f aca="false">IF(OR(H90="",H90="En cours"),"",IF(H90="Gagné",G90*(F90-1),IF(H90="Perdu",-G90,0)))</f>
        <v/>
      </c>
      <c r="J90" s="27" t="str">
        <f aca="false">IF(G90="","",$C$3+SUM($I$6:I90))</f>
        <v/>
      </c>
      <c r="K90" s="28" t="str">
        <f aca="false">IF(G90="","",IF(($C$3+SUM($I$5:I89))&gt;0,G90/($C$3+SUM($I$5:I89)),""))</f>
        <v/>
      </c>
      <c r="L90" s="29" t="str">
        <f aca="false">IF(H90="","",IF(H90="Perdu",N(L89)+1,IF(H90="Gagné",0,N(L89))))</f>
        <v/>
      </c>
      <c r="M90" s="24"/>
    </row>
    <row r="91" customFormat="false" ht="15" hidden="false" customHeight="false" outlineLevel="0" collapsed="false">
      <c r="A91" s="23"/>
      <c r="B91" s="24"/>
      <c r="C91" s="24"/>
      <c r="D91" s="24"/>
      <c r="E91" s="24"/>
      <c r="F91" s="25"/>
      <c r="G91" s="26"/>
      <c r="H91" s="24"/>
      <c r="I91" s="27" t="str">
        <f aca="false">IF(OR(H91="",H91="En cours"),"",IF(H91="Gagné",G91*(F91-1),IF(H91="Perdu",-G91,0)))</f>
        <v/>
      </c>
      <c r="J91" s="27" t="str">
        <f aca="false">IF(G91="","",$C$3+SUM($I$6:I91))</f>
        <v/>
      </c>
      <c r="K91" s="28" t="str">
        <f aca="false">IF(G91="","",IF(($C$3+SUM($I$5:I90))&gt;0,G91/($C$3+SUM($I$5:I90)),""))</f>
        <v/>
      </c>
      <c r="L91" s="29" t="str">
        <f aca="false">IF(H91="","",IF(H91="Perdu",N(L90)+1,IF(H91="Gagné",0,N(L90))))</f>
        <v/>
      </c>
      <c r="M91" s="24"/>
    </row>
    <row r="92" customFormat="false" ht="15" hidden="false" customHeight="false" outlineLevel="0" collapsed="false">
      <c r="A92" s="23"/>
      <c r="B92" s="24"/>
      <c r="C92" s="24"/>
      <c r="D92" s="24"/>
      <c r="E92" s="24"/>
      <c r="F92" s="25"/>
      <c r="G92" s="26"/>
      <c r="H92" s="24"/>
      <c r="I92" s="27" t="str">
        <f aca="false">IF(OR(H92="",H92="En cours"),"",IF(H92="Gagné",G92*(F92-1),IF(H92="Perdu",-G92,0)))</f>
        <v/>
      </c>
      <c r="J92" s="27" t="str">
        <f aca="false">IF(G92="","",$C$3+SUM($I$6:I92))</f>
        <v/>
      </c>
      <c r="K92" s="28" t="str">
        <f aca="false">IF(G92="","",IF(($C$3+SUM($I$5:I91))&gt;0,G92/($C$3+SUM($I$5:I91)),""))</f>
        <v/>
      </c>
      <c r="L92" s="29" t="str">
        <f aca="false">IF(H92="","",IF(H92="Perdu",N(L91)+1,IF(H92="Gagné",0,N(L91))))</f>
        <v/>
      </c>
      <c r="M92" s="24"/>
    </row>
    <row r="93" customFormat="false" ht="15" hidden="false" customHeight="false" outlineLevel="0" collapsed="false">
      <c r="A93" s="23"/>
      <c r="B93" s="24"/>
      <c r="C93" s="24"/>
      <c r="D93" s="24"/>
      <c r="E93" s="24"/>
      <c r="F93" s="25"/>
      <c r="G93" s="26"/>
      <c r="H93" s="24"/>
      <c r="I93" s="27" t="str">
        <f aca="false">IF(OR(H93="",H93="En cours"),"",IF(H93="Gagné",G93*(F93-1),IF(H93="Perdu",-G93,0)))</f>
        <v/>
      </c>
      <c r="J93" s="27" t="str">
        <f aca="false">IF(G93="","",$C$3+SUM($I$6:I93))</f>
        <v/>
      </c>
      <c r="K93" s="28" t="str">
        <f aca="false">IF(G93="","",IF(($C$3+SUM($I$5:I92))&gt;0,G93/($C$3+SUM($I$5:I92)),""))</f>
        <v/>
      </c>
      <c r="L93" s="29" t="str">
        <f aca="false">IF(H93="","",IF(H93="Perdu",N(L92)+1,IF(H93="Gagné",0,N(L92))))</f>
        <v/>
      </c>
      <c r="M93" s="24"/>
    </row>
    <row r="94" customFormat="false" ht="15" hidden="false" customHeight="false" outlineLevel="0" collapsed="false">
      <c r="A94" s="23"/>
      <c r="B94" s="24"/>
      <c r="C94" s="24"/>
      <c r="D94" s="24"/>
      <c r="E94" s="24"/>
      <c r="F94" s="25"/>
      <c r="G94" s="26"/>
      <c r="H94" s="24"/>
      <c r="I94" s="27" t="str">
        <f aca="false">IF(OR(H94="",H94="En cours"),"",IF(H94="Gagné",G94*(F94-1),IF(H94="Perdu",-G94,0)))</f>
        <v/>
      </c>
      <c r="J94" s="27" t="str">
        <f aca="false">IF(G94="","",$C$3+SUM($I$6:I94))</f>
        <v/>
      </c>
      <c r="K94" s="28" t="str">
        <f aca="false">IF(G94="","",IF(($C$3+SUM($I$5:I93))&gt;0,G94/($C$3+SUM($I$5:I93)),""))</f>
        <v/>
      </c>
      <c r="L94" s="29" t="str">
        <f aca="false">IF(H94="","",IF(H94="Perdu",N(L93)+1,IF(H94="Gagné",0,N(L93))))</f>
        <v/>
      </c>
      <c r="M94" s="24"/>
    </row>
    <row r="95" customFormat="false" ht="15" hidden="false" customHeight="false" outlineLevel="0" collapsed="false">
      <c r="A95" s="23"/>
      <c r="B95" s="24"/>
      <c r="C95" s="24"/>
      <c r="D95" s="24"/>
      <c r="E95" s="24"/>
      <c r="F95" s="25"/>
      <c r="G95" s="26"/>
      <c r="H95" s="24"/>
      <c r="I95" s="27" t="str">
        <f aca="false">IF(OR(H95="",H95="En cours"),"",IF(H95="Gagné",G95*(F95-1),IF(H95="Perdu",-G95,0)))</f>
        <v/>
      </c>
      <c r="J95" s="27" t="str">
        <f aca="false">IF(G95="","",$C$3+SUM($I$6:I95))</f>
        <v/>
      </c>
      <c r="K95" s="28" t="str">
        <f aca="false">IF(G95="","",IF(($C$3+SUM($I$5:I94))&gt;0,G95/($C$3+SUM($I$5:I94)),""))</f>
        <v/>
      </c>
      <c r="L95" s="29" t="str">
        <f aca="false">IF(H95="","",IF(H95="Perdu",N(L94)+1,IF(H95="Gagné",0,N(L94))))</f>
        <v/>
      </c>
      <c r="M95" s="24"/>
    </row>
    <row r="96" customFormat="false" ht="15" hidden="false" customHeight="false" outlineLevel="0" collapsed="false">
      <c r="A96" s="23"/>
      <c r="B96" s="24"/>
      <c r="C96" s="24"/>
      <c r="D96" s="24"/>
      <c r="E96" s="24"/>
      <c r="F96" s="25"/>
      <c r="G96" s="26"/>
      <c r="H96" s="24"/>
      <c r="I96" s="27" t="str">
        <f aca="false">IF(OR(H96="",H96="En cours"),"",IF(H96="Gagné",G96*(F96-1),IF(H96="Perdu",-G96,0)))</f>
        <v/>
      </c>
      <c r="J96" s="27" t="str">
        <f aca="false">IF(G96="","",$C$3+SUM($I$6:I96))</f>
        <v/>
      </c>
      <c r="K96" s="28" t="str">
        <f aca="false">IF(G96="","",IF(($C$3+SUM($I$5:I95))&gt;0,G96/($C$3+SUM($I$5:I95)),""))</f>
        <v/>
      </c>
      <c r="L96" s="29" t="str">
        <f aca="false">IF(H96="","",IF(H96="Perdu",N(L95)+1,IF(H96="Gagné",0,N(L95))))</f>
        <v/>
      </c>
      <c r="M96" s="24"/>
    </row>
    <row r="97" customFormat="false" ht="15" hidden="false" customHeight="false" outlineLevel="0" collapsed="false">
      <c r="A97" s="23"/>
      <c r="B97" s="24"/>
      <c r="C97" s="24"/>
      <c r="D97" s="24"/>
      <c r="E97" s="24"/>
      <c r="F97" s="25"/>
      <c r="G97" s="26"/>
      <c r="H97" s="24"/>
      <c r="I97" s="27" t="str">
        <f aca="false">IF(OR(H97="",H97="En cours"),"",IF(H97="Gagné",G97*(F97-1),IF(H97="Perdu",-G97,0)))</f>
        <v/>
      </c>
      <c r="J97" s="27" t="str">
        <f aca="false">IF(G97="","",$C$3+SUM($I$6:I97))</f>
        <v/>
      </c>
      <c r="K97" s="28" t="str">
        <f aca="false">IF(G97="","",IF(($C$3+SUM($I$5:I96))&gt;0,G97/($C$3+SUM($I$5:I96)),""))</f>
        <v/>
      </c>
      <c r="L97" s="29" t="str">
        <f aca="false">IF(H97="","",IF(H97="Perdu",N(L96)+1,IF(H97="Gagné",0,N(L96))))</f>
        <v/>
      </c>
      <c r="M97" s="24"/>
    </row>
    <row r="98" customFormat="false" ht="15" hidden="false" customHeight="false" outlineLevel="0" collapsed="false">
      <c r="A98" s="23"/>
      <c r="B98" s="24"/>
      <c r="C98" s="24"/>
      <c r="D98" s="24"/>
      <c r="E98" s="24"/>
      <c r="F98" s="25"/>
      <c r="G98" s="26"/>
      <c r="H98" s="24"/>
      <c r="I98" s="27" t="str">
        <f aca="false">IF(OR(H98="",H98="En cours"),"",IF(H98="Gagné",G98*(F98-1),IF(H98="Perdu",-G98,0)))</f>
        <v/>
      </c>
      <c r="J98" s="27" t="str">
        <f aca="false">IF(G98="","",$C$3+SUM($I$6:I98))</f>
        <v/>
      </c>
      <c r="K98" s="28" t="str">
        <f aca="false">IF(G98="","",IF(($C$3+SUM($I$5:I97))&gt;0,G98/($C$3+SUM($I$5:I97)),""))</f>
        <v/>
      </c>
      <c r="L98" s="29" t="str">
        <f aca="false">IF(H98="","",IF(H98="Perdu",N(L97)+1,IF(H98="Gagné",0,N(L97))))</f>
        <v/>
      </c>
      <c r="M98" s="24"/>
    </row>
    <row r="99" customFormat="false" ht="15" hidden="false" customHeight="false" outlineLevel="0" collapsed="false">
      <c r="A99" s="23"/>
      <c r="B99" s="24"/>
      <c r="C99" s="24"/>
      <c r="D99" s="24"/>
      <c r="E99" s="24"/>
      <c r="F99" s="25"/>
      <c r="G99" s="26"/>
      <c r="H99" s="24"/>
      <c r="I99" s="27" t="str">
        <f aca="false">IF(OR(H99="",H99="En cours"),"",IF(H99="Gagné",G99*(F99-1),IF(H99="Perdu",-G99,0)))</f>
        <v/>
      </c>
      <c r="J99" s="27" t="str">
        <f aca="false">IF(G99="","",$C$3+SUM($I$6:I99))</f>
        <v/>
      </c>
      <c r="K99" s="28" t="str">
        <f aca="false">IF(G99="","",IF(($C$3+SUM($I$5:I98))&gt;0,G99/($C$3+SUM($I$5:I98)),""))</f>
        <v/>
      </c>
      <c r="L99" s="29" t="str">
        <f aca="false">IF(H99="","",IF(H99="Perdu",N(L98)+1,IF(H99="Gagné",0,N(L98))))</f>
        <v/>
      </c>
      <c r="M99" s="24"/>
    </row>
    <row r="100" customFormat="false" ht="15" hidden="false" customHeight="false" outlineLevel="0" collapsed="false">
      <c r="A100" s="23"/>
      <c r="B100" s="24"/>
      <c r="C100" s="24"/>
      <c r="D100" s="24"/>
      <c r="E100" s="24"/>
      <c r="F100" s="25"/>
      <c r="G100" s="26"/>
      <c r="H100" s="24"/>
      <c r="I100" s="27" t="str">
        <f aca="false">IF(OR(H100="",H100="En cours"),"",IF(H100="Gagné",G100*(F100-1),IF(H100="Perdu",-G100,0)))</f>
        <v/>
      </c>
      <c r="J100" s="27" t="str">
        <f aca="false">IF(G100="","",$C$3+SUM($I$6:I100))</f>
        <v/>
      </c>
      <c r="K100" s="28" t="str">
        <f aca="false">IF(G100="","",IF(($C$3+SUM($I$5:I99))&gt;0,G100/($C$3+SUM($I$5:I99)),""))</f>
        <v/>
      </c>
      <c r="L100" s="29" t="str">
        <f aca="false">IF(H100="","",IF(H100="Perdu",N(L99)+1,IF(H100="Gagné",0,N(L99))))</f>
        <v/>
      </c>
      <c r="M100" s="24"/>
    </row>
    <row r="101" customFormat="false" ht="15" hidden="false" customHeight="false" outlineLevel="0" collapsed="false">
      <c r="A101" s="23"/>
      <c r="B101" s="24"/>
      <c r="C101" s="24"/>
      <c r="D101" s="24"/>
      <c r="E101" s="24"/>
      <c r="F101" s="25"/>
      <c r="G101" s="26"/>
      <c r="H101" s="24"/>
      <c r="I101" s="27" t="str">
        <f aca="false">IF(OR(H101="",H101="En cours"),"",IF(H101="Gagné",G101*(F101-1),IF(H101="Perdu",-G101,0)))</f>
        <v/>
      </c>
      <c r="J101" s="27" t="str">
        <f aca="false">IF(G101="","",$C$3+SUM($I$6:I101))</f>
        <v/>
      </c>
      <c r="K101" s="28" t="str">
        <f aca="false">IF(G101="","",IF(($C$3+SUM($I$5:I100))&gt;0,G101/($C$3+SUM($I$5:I100)),""))</f>
        <v/>
      </c>
      <c r="L101" s="29" t="str">
        <f aca="false">IF(H101="","",IF(H101="Perdu",N(L100)+1,IF(H101="Gagné",0,N(L100))))</f>
        <v/>
      </c>
      <c r="M101" s="24"/>
    </row>
    <row r="102" customFormat="false" ht="15" hidden="false" customHeight="false" outlineLevel="0" collapsed="false">
      <c r="A102" s="23"/>
      <c r="B102" s="24"/>
      <c r="C102" s="24"/>
      <c r="D102" s="24"/>
      <c r="E102" s="24"/>
      <c r="F102" s="25"/>
      <c r="G102" s="26"/>
      <c r="H102" s="24"/>
      <c r="I102" s="27" t="str">
        <f aca="false">IF(OR(H102="",H102="En cours"),"",IF(H102="Gagné",G102*(F102-1),IF(H102="Perdu",-G102,0)))</f>
        <v/>
      </c>
      <c r="J102" s="27" t="str">
        <f aca="false">IF(G102="","",$C$3+SUM($I$6:I102))</f>
        <v/>
      </c>
      <c r="K102" s="28" t="str">
        <f aca="false">IF(G102="","",IF(($C$3+SUM($I$5:I101))&gt;0,G102/($C$3+SUM($I$5:I101)),""))</f>
        <v/>
      </c>
      <c r="L102" s="29" t="str">
        <f aca="false">IF(H102="","",IF(H102="Perdu",N(L101)+1,IF(H102="Gagné",0,N(L101))))</f>
        <v/>
      </c>
      <c r="M102" s="24"/>
    </row>
    <row r="103" customFormat="false" ht="15" hidden="false" customHeight="false" outlineLevel="0" collapsed="false">
      <c r="A103" s="23"/>
      <c r="B103" s="24"/>
      <c r="C103" s="24"/>
      <c r="D103" s="24"/>
      <c r="E103" s="24"/>
      <c r="F103" s="25"/>
      <c r="G103" s="26"/>
      <c r="H103" s="24"/>
      <c r="I103" s="27" t="str">
        <f aca="false">IF(OR(H103="",H103="En cours"),"",IF(H103="Gagné",G103*(F103-1),IF(H103="Perdu",-G103,0)))</f>
        <v/>
      </c>
      <c r="J103" s="27" t="str">
        <f aca="false">IF(G103="","",$C$3+SUM($I$6:I103))</f>
        <v/>
      </c>
      <c r="K103" s="28" t="str">
        <f aca="false">IF(G103="","",IF(($C$3+SUM($I$5:I102))&gt;0,G103/($C$3+SUM($I$5:I102)),""))</f>
        <v/>
      </c>
      <c r="L103" s="29" t="str">
        <f aca="false">IF(H103="","",IF(H103="Perdu",N(L102)+1,IF(H103="Gagné",0,N(L102))))</f>
        <v/>
      </c>
      <c r="M103" s="24"/>
    </row>
    <row r="104" customFormat="false" ht="15" hidden="false" customHeight="false" outlineLevel="0" collapsed="false">
      <c r="A104" s="23"/>
      <c r="B104" s="24"/>
      <c r="C104" s="24"/>
      <c r="D104" s="24"/>
      <c r="E104" s="24"/>
      <c r="F104" s="25"/>
      <c r="G104" s="26"/>
      <c r="H104" s="24"/>
      <c r="I104" s="27" t="str">
        <f aca="false">IF(OR(H104="",H104="En cours"),"",IF(H104="Gagné",G104*(F104-1),IF(H104="Perdu",-G104,0)))</f>
        <v/>
      </c>
      <c r="J104" s="27" t="str">
        <f aca="false">IF(G104="","",$C$3+SUM($I$6:I104))</f>
        <v/>
      </c>
      <c r="K104" s="28" t="str">
        <f aca="false">IF(G104="","",IF(($C$3+SUM($I$5:I103))&gt;0,G104/($C$3+SUM($I$5:I103)),""))</f>
        <v/>
      </c>
      <c r="L104" s="29" t="str">
        <f aca="false">IF(H104="","",IF(H104="Perdu",N(L103)+1,IF(H104="Gagné",0,N(L103))))</f>
        <v/>
      </c>
      <c r="M104" s="24"/>
    </row>
    <row r="105" customFormat="false" ht="15" hidden="false" customHeight="false" outlineLevel="0" collapsed="false">
      <c r="A105" s="23"/>
      <c r="B105" s="24"/>
      <c r="C105" s="24"/>
      <c r="D105" s="24"/>
      <c r="E105" s="24"/>
      <c r="F105" s="25"/>
      <c r="G105" s="26"/>
      <c r="H105" s="24"/>
      <c r="I105" s="27" t="str">
        <f aca="false">IF(OR(H105="",H105="En cours"),"",IF(H105="Gagné",G105*(F105-1),IF(H105="Perdu",-G105,0)))</f>
        <v/>
      </c>
      <c r="J105" s="27" t="str">
        <f aca="false">IF(G105="","",$C$3+SUM($I$6:I105))</f>
        <v/>
      </c>
      <c r="K105" s="28" t="str">
        <f aca="false">IF(G105="","",IF(($C$3+SUM($I$5:I104))&gt;0,G105/($C$3+SUM($I$5:I104)),""))</f>
        <v/>
      </c>
      <c r="L105" s="29" t="str">
        <f aca="false">IF(H105="","",IF(H105="Perdu",N(L104)+1,IF(H105="Gagné",0,N(L104))))</f>
        <v/>
      </c>
      <c r="M105" s="24"/>
    </row>
    <row r="106" customFormat="false" ht="15" hidden="false" customHeight="false" outlineLevel="0" collapsed="false">
      <c r="A106" s="23"/>
      <c r="B106" s="24"/>
      <c r="C106" s="24"/>
      <c r="D106" s="24"/>
      <c r="E106" s="24"/>
      <c r="F106" s="25"/>
      <c r="G106" s="26"/>
      <c r="H106" s="24"/>
      <c r="I106" s="27" t="str">
        <f aca="false">IF(OR(H106="",H106="En cours"),"",IF(H106="Gagné",G106*(F106-1),IF(H106="Perdu",-G106,0)))</f>
        <v/>
      </c>
      <c r="J106" s="27" t="str">
        <f aca="false">IF(G106="","",$C$3+SUM($I$6:I106))</f>
        <v/>
      </c>
      <c r="K106" s="28" t="str">
        <f aca="false">IF(G106="","",IF(($C$3+SUM($I$5:I105))&gt;0,G106/($C$3+SUM($I$5:I105)),""))</f>
        <v/>
      </c>
      <c r="L106" s="29" t="str">
        <f aca="false">IF(H106="","",IF(H106="Perdu",N(L105)+1,IF(H106="Gagné",0,N(L105))))</f>
        <v/>
      </c>
      <c r="M106" s="24"/>
    </row>
    <row r="107" customFormat="false" ht="15" hidden="false" customHeight="false" outlineLevel="0" collapsed="false">
      <c r="A107" s="23"/>
      <c r="B107" s="24"/>
      <c r="C107" s="24"/>
      <c r="D107" s="24"/>
      <c r="E107" s="24"/>
      <c r="F107" s="25"/>
      <c r="G107" s="26"/>
      <c r="H107" s="24"/>
      <c r="I107" s="27" t="str">
        <f aca="false">IF(OR(H107="",H107="En cours"),"",IF(H107="Gagné",G107*(F107-1),IF(H107="Perdu",-G107,0)))</f>
        <v/>
      </c>
      <c r="J107" s="27" t="str">
        <f aca="false">IF(G107="","",$C$3+SUM($I$6:I107))</f>
        <v/>
      </c>
      <c r="K107" s="28" t="str">
        <f aca="false">IF(G107="","",IF(($C$3+SUM($I$5:I106))&gt;0,G107/($C$3+SUM($I$5:I106)),""))</f>
        <v/>
      </c>
      <c r="L107" s="29" t="str">
        <f aca="false">IF(H107="","",IF(H107="Perdu",N(L106)+1,IF(H107="Gagné",0,N(L106))))</f>
        <v/>
      </c>
      <c r="M107" s="24"/>
    </row>
    <row r="108" customFormat="false" ht="15" hidden="false" customHeight="false" outlineLevel="0" collapsed="false">
      <c r="A108" s="23"/>
      <c r="B108" s="24"/>
      <c r="C108" s="24"/>
      <c r="D108" s="24"/>
      <c r="E108" s="24"/>
      <c r="F108" s="25"/>
      <c r="G108" s="26"/>
      <c r="H108" s="24"/>
      <c r="I108" s="27" t="str">
        <f aca="false">IF(OR(H108="",H108="En cours"),"",IF(H108="Gagné",G108*(F108-1),IF(H108="Perdu",-G108,0)))</f>
        <v/>
      </c>
      <c r="J108" s="27" t="str">
        <f aca="false">IF(G108="","",$C$3+SUM($I$6:I108))</f>
        <v/>
      </c>
      <c r="K108" s="28" t="str">
        <f aca="false">IF(G108="","",IF(($C$3+SUM($I$5:I107))&gt;0,G108/($C$3+SUM($I$5:I107)),""))</f>
        <v/>
      </c>
      <c r="L108" s="29" t="str">
        <f aca="false">IF(H108="","",IF(H108="Perdu",N(L107)+1,IF(H108="Gagné",0,N(L107))))</f>
        <v/>
      </c>
      <c r="M108" s="24"/>
    </row>
    <row r="109" customFormat="false" ht="15" hidden="false" customHeight="false" outlineLevel="0" collapsed="false">
      <c r="A109" s="23"/>
      <c r="B109" s="24"/>
      <c r="C109" s="24"/>
      <c r="D109" s="24"/>
      <c r="E109" s="24"/>
      <c r="F109" s="25"/>
      <c r="G109" s="26"/>
      <c r="H109" s="24"/>
      <c r="I109" s="27" t="str">
        <f aca="false">IF(OR(H109="",H109="En cours"),"",IF(H109="Gagné",G109*(F109-1),IF(H109="Perdu",-G109,0)))</f>
        <v/>
      </c>
      <c r="J109" s="27" t="str">
        <f aca="false">IF(G109="","",$C$3+SUM($I$6:I109))</f>
        <v/>
      </c>
      <c r="K109" s="28" t="str">
        <f aca="false">IF(G109="","",IF(($C$3+SUM($I$5:I108))&gt;0,G109/($C$3+SUM($I$5:I108)),""))</f>
        <v/>
      </c>
      <c r="L109" s="29" t="str">
        <f aca="false">IF(H109="","",IF(H109="Perdu",N(L108)+1,IF(H109="Gagné",0,N(L108))))</f>
        <v/>
      </c>
      <c r="M109" s="24"/>
    </row>
    <row r="110" customFormat="false" ht="15" hidden="false" customHeight="false" outlineLevel="0" collapsed="false">
      <c r="A110" s="23"/>
      <c r="B110" s="24"/>
      <c r="C110" s="24"/>
      <c r="D110" s="24"/>
      <c r="E110" s="24"/>
      <c r="F110" s="25"/>
      <c r="G110" s="26"/>
      <c r="H110" s="24"/>
      <c r="I110" s="27" t="str">
        <f aca="false">IF(OR(H110="",H110="En cours"),"",IF(H110="Gagné",G110*(F110-1),IF(H110="Perdu",-G110,0)))</f>
        <v/>
      </c>
      <c r="J110" s="27" t="str">
        <f aca="false">IF(G110="","",$C$3+SUM($I$6:I110))</f>
        <v/>
      </c>
      <c r="K110" s="28" t="str">
        <f aca="false">IF(G110="","",IF(($C$3+SUM($I$5:I109))&gt;0,G110/($C$3+SUM($I$5:I109)),""))</f>
        <v/>
      </c>
      <c r="L110" s="29" t="str">
        <f aca="false">IF(H110="","",IF(H110="Perdu",N(L109)+1,IF(H110="Gagné",0,N(L109))))</f>
        <v/>
      </c>
      <c r="M110" s="24"/>
    </row>
    <row r="111" customFormat="false" ht="15" hidden="false" customHeight="false" outlineLevel="0" collapsed="false">
      <c r="A111" s="23"/>
      <c r="B111" s="24"/>
      <c r="C111" s="24"/>
      <c r="D111" s="24"/>
      <c r="E111" s="24"/>
      <c r="F111" s="25"/>
      <c r="G111" s="26"/>
      <c r="H111" s="24"/>
      <c r="I111" s="27" t="str">
        <f aca="false">IF(OR(H111="",H111="En cours"),"",IF(H111="Gagné",G111*(F111-1),IF(H111="Perdu",-G111,0)))</f>
        <v/>
      </c>
      <c r="J111" s="27" t="str">
        <f aca="false">IF(G111="","",$C$3+SUM($I$6:I111))</f>
        <v/>
      </c>
      <c r="K111" s="28" t="str">
        <f aca="false">IF(G111="","",IF(($C$3+SUM($I$5:I110))&gt;0,G111/($C$3+SUM($I$5:I110)),""))</f>
        <v/>
      </c>
      <c r="L111" s="29" t="str">
        <f aca="false">IF(H111="","",IF(H111="Perdu",N(L110)+1,IF(H111="Gagné",0,N(L110))))</f>
        <v/>
      </c>
      <c r="M111" s="24"/>
    </row>
    <row r="112" customFormat="false" ht="15" hidden="false" customHeight="false" outlineLevel="0" collapsed="false">
      <c r="A112" s="23"/>
      <c r="B112" s="24"/>
      <c r="C112" s="24"/>
      <c r="D112" s="24"/>
      <c r="E112" s="24"/>
      <c r="F112" s="25"/>
      <c r="G112" s="26"/>
      <c r="H112" s="24"/>
      <c r="I112" s="27" t="str">
        <f aca="false">IF(OR(H112="",H112="En cours"),"",IF(H112="Gagné",G112*(F112-1),IF(H112="Perdu",-G112,0)))</f>
        <v/>
      </c>
      <c r="J112" s="27" t="str">
        <f aca="false">IF(G112="","",$C$3+SUM($I$6:I112))</f>
        <v/>
      </c>
      <c r="K112" s="28" t="str">
        <f aca="false">IF(G112="","",IF(($C$3+SUM($I$5:I111))&gt;0,G112/($C$3+SUM($I$5:I111)),""))</f>
        <v/>
      </c>
      <c r="L112" s="29" t="str">
        <f aca="false">IF(H112="","",IF(H112="Perdu",N(L111)+1,IF(H112="Gagné",0,N(L111))))</f>
        <v/>
      </c>
      <c r="M112" s="24"/>
    </row>
    <row r="113" customFormat="false" ht="15" hidden="false" customHeight="false" outlineLevel="0" collapsed="false">
      <c r="A113" s="23"/>
      <c r="B113" s="24"/>
      <c r="C113" s="24"/>
      <c r="D113" s="24"/>
      <c r="E113" s="24"/>
      <c r="F113" s="25"/>
      <c r="G113" s="26"/>
      <c r="H113" s="24"/>
      <c r="I113" s="27" t="str">
        <f aca="false">IF(OR(H113="",H113="En cours"),"",IF(H113="Gagné",G113*(F113-1),IF(H113="Perdu",-G113,0)))</f>
        <v/>
      </c>
      <c r="J113" s="27" t="str">
        <f aca="false">IF(G113="","",$C$3+SUM($I$6:I113))</f>
        <v/>
      </c>
      <c r="K113" s="28" t="str">
        <f aca="false">IF(G113="","",IF(($C$3+SUM($I$5:I112))&gt;0,G113/($C$3+SUM($I$5:I112)),""))</f>
        <v/>
      </c>
      <c r="L113" s="29" t="str">
        <f aca="false">IF(H113="","",IF(H113="Perdu",N(L112)+1,IF(H113="Gagné",0,N(L112))))</f>
        <v/>
      </c>
      <c r="M113" s="24"/>
    </row>
    <row r="114" customFormat="false" ht="15" hidden="false" customHeight="false" outlineLevel="0" collapsed="false">
      <c r="A114" s="23"/>
      <c r="B114" s="24"/>
      <c r="C114" s="24"/>
      <c r="D114" s="24"/>
      <c r="E114" s="24"/>
      <c r="F114" s="25"/>
      <c r="G114" s="26"/>
      <c r="H114" s="24"/>
      <c r="I114" s="27" t="str">
        <f aca="false">IF(OR(H114="",H114="En cours"),"",IF(H114="Gagné",G114*(F114-1),IF(H114="Perdu",-G114,0)))</f>
        <v/>
      </c>
      <c r="J114" s="27" t="str">
        <f aca="false">IF(G114="","",$C$3+SUM($I$6:I114))</f>
        <v/>
      </c>
      <c r="K114" s="28" t="str">
        <f aca="false">IF(G114="","",IF(($C$3+SUM($I$5:I113))&gt;0,G114/($C$3+SUM($I$5:I113)),""))</f>
        <v/>
      </c>
      <c r="L114" s="29" t="str">
        <f aca="false">IF(H114="","",IF(H114="Perdu",N(L113)+1,IF(H114="Gagné",0,N(L113))))</f>
        <v/>
      </c>
      <c r="M114" s="24"/>
    </row>
    <row r="115" customFormat="false" ht="15" hidden="false" customHeight="false" outlineLevel="0" collapsed="false">
      <c r="A115" s="23"/>
      <c r="B115" s="24"/>
      <c r="C115" s="24"/>
      <c r="D115" s="24"/>
      <c r="E115" s="24"/>
      <c r="F115" s="25"/>
      <c r="G115" s="26"/>
      <c r="H115" s="24"/>
      <c r="I115" s="27" t="str">
        <f aca="false">IF(OR(H115="",H115="En cours"),"",IF(H115="Gagné",G115*(F115-1),IF(H115="Perdu",-G115,0)))</f>
        <v/>
      </c>
      <c r="J115" s="27" t="str">
        <f aca="false">IF(G115="","",$C$3+SUM($I$6:I115))</f>
        <v/>
      </c>
      <c r="K115" s="28" t="str">
        <f aca="false">IF(G115="","",IF(($C$3+SUM($I$5:I114))&gt;0,G115/($C$3+SUM($I$5:I114)),""))</f>
        <v/>
      </c>
      <c r="L115" s="29" t="str">
        <f aca="false">IF(H115="","",IF(H115="Perdu",N(L114)+1,IF(H115="Gagné",0,N(L114))))</f>
        <v/>
      </c>
      <c r="M115" s="24"/>
    </row>
    <row r="116" customFormat="false" ht="15" hidden="false" customHeight="false" outlineLevel="0" collapsed="false">
      <c r="A116" s="23"/>
      <c r="B116" s="24"/>
      <c r="C116" s="24"/>
      <c r="D116" s="24"/>
      <c r="E116" s="24"/>
      <c r="F116" s="25"/>
      <c r="G116" s="26"/>
      <c r="H116" s="24"/>
      <c r="I116" s="27" t="str">
        <f aca="false">IF(OR(H116="",H116="En cours"),"",IF(H116="Gagné",G116*(F116-1),IF(H116="Perdu",-G116,0)))</f>
        <v/>
      </c>
      <c r="J116" s="27" t="str">
        <f aca="false">IF(G116="","",$C$3+SUM($I$6:I116))</f>
        <v/>
      </c>
      <c r="K116" s="28" t="str">
        <f aca="false">IF(G116="","",IF(($C$3+SUM($I$5:I115))&gt;0,G116/($C$3+SUM($I$5:I115)),""))</f>
        <v/>
      </c>
      <c r="L116" s="29" t="str">
        <f aca="false">IF(H116="","",IF(H116="Perdu",N(L115)+1,IF(H116="Gagné",0,N(L115))))</f>
        <v/>
      </c>
      <c r="M116" s="24"/>
    </row>
    <row r="117" customFormat="false" ht="15" hidden="false" customHeight="false" outlineLevel="0" collapsed="false">
      <c r="A117" s="23"/>
      <c r="B117" s="24"/>
      <c r="C117" s="24"/>
      <c r="D117" s="24"/>
      <c r="E117" s="24"/>
      <c r="F117" s="25"/>
      <c r="G117" s="26"/>
      <c r="H117" s="24"/>
      <c r="I117" s="27" t="str">
        <f aca="false">IF(OR(H117="",H117="En cours"),"",IF(H117="Gagné",G117*(F117-1),IF(H117="Perdu",-G117,0)))</f>
        <v/>
      </c>
      <c r="J117" s="27" t="str">
        <f aca="false">IF(G117="","",$C$3+SUM($I$6:I117))</f>
        <v/>
      </c>
      <c r="K117" s="28" t="str">
        <f aca="false">IF(G117="","",IF(($C$3+SUM($I$5:I116))&gt;0,G117/($C$3+SUM($I$5:I116)),""))</f>
        <v/>
      </c>
      <c r="L117" s="29" t="str">
        <f aca="false">IF(H117="","",IF(H117="Perdu",N(L116)+1,IF(H117="Gagné",0,N(L116))))</f>
        <v/>
      </c>
      <c r="M117" s="24"/>
    </row>
    <row r="118" customFormat="false" ht="15" hidden="false" customHeight="false" outlineLevel="0" collapsed="false">
      <c r="A118" s="23"/>
      <c r="B118" s="24"/>
      <c r="C118" s="24"/>
      <c r="D118" s="24"/>
      <c r="E118" s="24"/>
      <c r="F118" s="25"/>
      <c r="G118" s="26"/>
      <c r="H118" s="24"/>
      <c r="I118" s="27" t="str">
        <f aca="false">IF(OR(H118="",H118="En cours"),"",IF(H118="Gagné",G118*(F118-1),IF(H118="Perdu",-G118,0)))</f>
        <v/>
      </c>
      <c r="J118" s="27" t="str">
        <f aca="false">IF(G118="","",$C$3+SUM($I$6:I118))</f>
        <v/>
      </c>
      <c r="K118" s="28" t="str">
        <f aca="false">IF(G118="","",IF(($C$3+SUM($I$5:I117))&gt;0,G118/($C$3+SUM($I$5:I117)),""))</f>
        <v/>
      </c>
      <c r="L118" s="29" t="str">
        <f aca="false">IF(H118="","",IF(H118="Perdu",N(L117)+1,IF(H118="Gagné",0,N(L117))))</f>
        <v/>
      </c>
      <c r="M118" s="24"/>
    </row>
    <row r="119" customFormat="false" ht="15" hidden="false" customHeight="false" outlineLevel="0" collapsed="false">
      <c r="A119" s="23"/>
      <c r="B119" s="24"/>
      <c r="C119" s="24"/>
      <c r="D119" s="24"/>
      <c r="E119" s="24"/>
      <c r="F119" s="25"/>
      <c r="G119" s="26"/>
      <c r="H119" s="24"/>
      <c r="I119" s="27" t="str">
        <f aca="false">IF(OR(H119="",H119="En cours"),"",IF(H119="Gagné",G119*(F119-1),IF(H119="Perdu",-G119,0)))</f>
        <v/>
      </c>
      <c r="J119" s="27" t="str">
        <f aca="false">IF(G119="","",$C$3+SUM($I$6:I119))</f>
        <v/>
      </c>
      <c r="K119" s="28" t="str">
        <f aca="false">IF(G119="","",IF(($C$3+SUM($I$5:I118))&gt;0,G119/($C$3+SUM($I$5:I118)),""))</f>
        <v/>
      </c>
      <c r="L119" s="29" t="str">
        <f aca="false">IF(H119="","",IF(H119="Perdu",N(L118)+1,IF(H119="Gagné",0,N(L118))))</f>
        <v/>
      </c>
      <c r="M119" s="24"/>
    </row>
    <row r="120" customFormat="false" ht="15" hidden="false" customHeight="false" outlineLevel="0" collapsed="false">
      <c r="A120" s="23"/>
      <c r="B120" s="24"/>
      <c r="C120" s="24"/>
      <c r="D120" s="24"/>
      <c r="E120" s="24"/>
      <c r="F120" s="25"/>
      <c r="G120" s="26"/>
      <c r="H120" s="24"/>
      <c r="I120" s="27" t="str">
        <f aca="false">IF(OR(H120="",H120="En cours"),"",IF(H120="Gagné",G120*(F120-1),IF(H120="Perdu",-G120,0)))</f>
        <v/>
      </c>
      <c r="J120" s="27" t="str">
        <f aca="false">IF(G120="","",$C$3+SUM($I$6:I120))</f>
        <v/>
      </c>
      <c r="K120" s="28" t="str">
        <f aca="false">IF(G120="","",IF(($C$3+SUM($I$5:I119))&gt;0,G120/($C$3+SUM($I$5:I119)),""))</f>
        <v/>
      </c>
      <c r="L120" s="29" t="str">
        <f aca="false">IF(H120="","",IF(H120="Perdu",N(L119)+1,IF(H120="Gagné",0,N(L119))))</f>
        <v/>
      </c>
      <c r="M120" s="24"/>
    </row>
    <row r="121" customFormat="false" ht="15" hidden="false" customHeight="false" outlineLevel="0" collapsed="false">
      <c r="A121" s="23"/>
      <c r="B121" s="24"/>
      <c r="C121" s="24"/>
      <c r="D121" s="24"/>
      <c r="E121" s="24"/>
      <c r="F121" s="25"/>
      <c r="G121" s="26"/>
      <c r="H121" s="24"/>
      <c r="I121" s="27" t="str">
        <f aca="false">IF(OR(H121="",H121="En cours"),"",IF(H121="Gagné",G121*(F121-1),IF(H121="Perdu",-G121,0)))</f>
        <v/>
      </c>
      <c r="J121" s="27" t="str">
        <f aca="false">IF(G121="","",$C$3+SUM($I$6:I121))</f>
        <v/>
      </c>
      <c r="K121" s="28" t="str">
        <f aca="false">IF(G121="","",IF(($C$3+SUM($I$5:I120))&gt;0,G121/($C$3+SUM($I$5:I120)),""))</f>
        <v/>
      </c>
      <c r="L121" s="29" t="str">
        <f aca="false">IF(H121="","",IF(H121="Perdu",N(L120)+1,IF(H121="Gagné",0,N(L120))))</f>
        <v/>
      </c>
      <c r="M121" s="24"/>
    </row>
    <row r="122" customFormat="false" ht="15" hidden="false" customHeight="false" outlineLevel="0" collapsed="false">
      <c r="A122" s="23"/>
      <c r="B122" s="24"/>
      <c r="C122" s="24"/>
      <c r="D122" s="24"/>
      <c r="E122" s="24"/>
      <c r="F122" s="25"/>
      <c r="G122" s="26"/>
      <c r="H122" s="24"/>
      <c r="I122" s="27" t="str">
        <f aca="false">IF(OR(H122="",H122="En cours"),"",IF(H122="Gagné",G122*(F122-1),IF(H122="Perdu",-G122,0)))</f>
        <v/>
      </c>
      <c r="J122" s="27" t="str">
        <f aca="false">IF(G122="","",$C$3+SUM($I$6:I122))</f>
        <v/>
      </c>
      <c r="K122" s="28" t="str">
        <f aca="false">IF(G122="","",IF(($C$3+SUM($I$5:I121))&gt;0,G122/($C$3+SUM($I$5:I121)),""))</f>
        <v/>
      </c>
      <c r="L122" s="29" t="str">
        <f aca="false">IF(H122="","",IF(H122="Perdu",N(L121)+1,IF(H122="Gagné",0,N(L121))))</f>
        <v/>
      </c>
      <c r="M122" s="24"/>
    </row>
    <row r="123" customFormat="false" ht="15" hidden="false" customHeight="false" outlineLevel="0" collapsed="false">
      <c r="A123" s="23"/>
      <c r="B123" s="24"/>
      <c r="C123" s="24"/>
      <c r="D123" s="24"/>
      <c r="E123" s="24"/>
      <c r="F123" s="25"/>
      <c r="G123" s="26"/>
      <c r="H123" s="24"/>
      <c r="I123" s="27" t="str">
        <f aca="false">IF(OR(H123="",H123="En cours"),"",IF(H123="Gagné",G123*(F123-1),IF(H123="Perdu",-G123,0)))</f>
        <v/>
      </c>
      <c r="J123" s="27" t="str">
        <f aca="false">IF(G123="","",$C$3+SUM($I$6:I123))</f>
        <v/>
      </c>
      <c r="K123" s="28" t="str">
        <f aca="false">IF(G123="","",IF(($C$3+SUM($I$5:I122))&gt;0,G123/($C$3+SUM($I$5:I122)),""))</f>
        <v/>
      </c>
      <c r="L123" s="29" t="str">
        <f aca="false">IF(H123="","",IF(H123="Perdu",N(L122)+1,IF(H123="Gagné",0,N(L122))))</f>
        <v/>
      </c>
      <c r="M123" s="24"/>
    </row>
    <row r="124" customFormat="false" ht="15" hidden="false" customHeight="false" outlineLevel="0" collapsed="false">
      <c r="A124" s="23"/>
      <c r="B124" s="24"/>
      <c r="C124" s="24"/>
      <c r="D124" s="24"/>
      <c r="E124" s="24"/>
      <c r="F124" s="25"/>
      <c r="G124" s="26"/>
      <c r="H124" s="24"/>
      <c r="I124" s="27" t="str">
        <f aca="false">IF(OR(H124="",H124="En cours"),"",IF(H124="Gagné",G124*(F124-1),IF(H124="Perdu",-G124,0)))</f>
        <v/>
      </c>
      <c r="J124" s="27" t="str">
        <f aca="false">IF(G124="","",$C$3+SUM($I$6:I124))</f>
        <v/>
      </c>
      <c r="K124" s="28" t="str">
        <f aca="false">IF(G124="","",IF(($C$3+SUM($I$5:I123))&gt;0,G124/($C$3+SUM($I$5:I123)),""))</f>
        <v/>
      </c>
      <c r="L124" s="29" t="str">
        <f aca="false">IF(H124="","",IF(H124="Perdu",N(L123)+1,IF(H124="Gagné",0,N(L123))))</f>
        <v/>
      </c>
      <c r="M124" s="24"/>
    </row>
    <row r="125" customFormat="false" ht="15" hidden="false" customHeight="false" outlineLevel="0" collapsed="false">
      <c r="A125" s="23"/>
      <c r="B125" s="24"/>
      <c r="C125" s="24"/>
      <c r="D125" s="24"/>
      <c r="E125" s="24"/>
      <c r="F125" s="25"/>
      <c r="G125" s="26"/>
      <c r="H125" s="24"/>
      <c r="I125" s="27" t="str">
        <f aca="false">IF(OR(H125="",H125="En cours"),"",IF(H125="Gagné",G125*(F125-1),IF(H125="Perdu",-G125,0)))</f>
        <v/>
      </c>
      <c r="J125" s="27" t="str">
        <f aca="false">IF(G125="","",$C$3+SUM($I$6:I125))</f>
        <v/>
      </c>
      <c r="K125" s="28" t="str">
        <f aca="false">IF(G125="","",IF(($C$3+SUM($I$5:I124))&gt;0,G125/($C$3+SUM($I$5:I124)),""))</f>
        <v/>
      </c>
      <c r="L125" s="29" t="str">
        <f aca="false">IF(H125="","",IF(H125="Perdu",N(L124)+1,IF(H125="Gagné",0,N(L124))))</f>
        <v/>
      </c>
      <c r="M125" s="24"/>
    </row>
    <row r="126" customFormat="false" ht="15" hidden="false" customHeight="false" outlineLevel="0" collapsed="false">
      <c r="A126" s="23"/>
      <c r="B126" s="24"/>
      <c r="C126" s="24"/>
      <c r="D126" s="24"/>
      <c r="E126" s="24"/>
      <c r="F126" s="25"/>
      <c r="G126" s="26"/>
      <c r="H126" s="24"/>
      <c r="I126" s="27" t="str">
        <f aca="false">IF(OR(H126="",H126="En cours"),"",IF(H126="Gagné",G126*(F126-1),IF(H126="Perdu",-G126,0)))</f>
        <v/>
      </c>
      <c r="J126" s="27" t="str">
        <f aca="false">IF(G126="","",$C$3+SUM($I$6:I126))</f>
        <v/>
      </c>
      <c r="K126" s="28" t="str">
        <f aca="false">IF(G126="","",IF(($C$3+SUM($I$5:I125))&gt;0,G126/($C$3+SUM($I$5:I125)),""))</f>
        <v/>
      </c>
      <c r="L126" s="29" t="str">
        <f aca="false">IF(H126="","",IF(H126="Perdu",N(L125)+1,IF(H126="Gagné",0,N(L125))))</f>
        <v/>
      </c>
      <c r="M126" s="24"/>
    </row>
    <row r="127" customFormat="false" ht="15" hidden="false" customHeight="false" outlineLevel="0" collapsed="false">
      <c r="A127" s="23"/>
      <c r="B127" s="24"/>
      <c r="C127" s="24"/>
      <c r="D127" s="24"/>
      <c r="E127" s="24"/>
      <c r="F127" s="25"/>
      <c r="G127" s="26"/>
      <c r="H127" s="24"/>
      <c r="I127" s="27" t="str">
        <f aca="false">IF(OR(H127="",H127="En cours"),"",IF(H127="Gagné",G127*(F127-1),IF(H127="Perdu",-G127,0)))</f>
        <v/>
      </c>
      <c r="J127" s="27" t="str">
        <f aca="false">IF(G127="","",$C$3+SUM($I$6:I127))</f>
        <v/>
      </c>
      <c r="K127" s="28" t="str">
        <f aca="false">IF(G127="","",IF(($C$3+SUM($I$5:I126))&gt;0,G127/($C$3+SUM($I$5:I126)),""))</f>
        <v/>
      </c>
      <c r="L127" s="29" t="str">
        <f aca="false">IF(H127="","",IF(H127="Perdu",N(L126)+1,IF(H127="Gagné",0,N(L126))))</f>
        <v/>
      </c>
      <c r="M127" s="24"/>
    </row>
    <row r="128" customFormat="false" ht="15" hidden="false" customHeight="false" outlineLevel="0" collapsed="false">
      <c r="A128" s="23"/>
      <c r="B128" s="24"/>
      <c r="C128" s="24"/>
      <c r="D128" s="24"/>
      <c r="E128" s="24"/>
      <c r="F128" s="25"/>
      <c r="G128" s="26"/>
      <c r="H128" s="24"/>
      <c r="I128" s="27" t="str">
        <f aca="false">IF(OR(H128="",H128="En cours"),"",IF(H128="Gagné",G128*(F128-1),IF(H128="Perdu",-G128,0)))</f>
        <v/>
      </c>
      <c r="J128" s="27" t="str">
        <f aca="false">IF(G128="","",$C$3+SUM($I$6:I128))</f>
        <v/>
      </c>
      <c r="K128" s="28" t="str">
        <f aca="false">IF(G128="","",IF(($C$3+SUM($I$5:I127))&gt;0,G128/($C$3+SUM($I$5:I127)),""))</f>
        <v/>
      </c>
      <c r="L128" s="29" t="str">
        <f aca="false">IF(H128="","",IF(H128="Perdu",N(L127)+1,IF(H128="Gagné",0,N(L127))))</f>
        <v/>
      </c>
      <c r="M128" s="24"/>
    </row>
    <row r="129" customFormat="false" ht="15" hidden="false" customHeight="false" outlineLevel="0" collapsed="false">
      <c r="A129" s="23"/>
      <c r="B129" s="24"/>
      <c r="C129" s="24"/>
      <c r="D129" s="24"/>
      <c r="E129" s="24"/>
      <c r="F129" s="25"/>
      <c r="G129" s="26"/>
      <c r="H129" s="24"/>
      <c r="I129" s="27" t="str">
        <f aca="false">IF(OR(H129="",H129="En cours"),"",IF(H129="Gagné",G129*(F129-1),IF(H129="Perdu",-G129,0)))</f>
        <v/>
      </c>
      <c r="J129" s="27" t="str">
        <f aca="false">IF(G129="","",$C$3+SUM($I$6:I129))</f>
        <v/>
      </c>
      <c r="K129" s="28" t="str">
        <f aca="false">IF(G129="","",IF(($C$3+SUM($I$5:I128))&gt;0,G129/($C$3+SUM($I$5:I128)),""))</f>
        <v/>
      </c>
      <c r="L129" s="29" t="str">
        <f aca="false">IF(H129="","",IF(H129="Perdu",N(L128)+1,IF(H129="Gagné",0,N(L128))))</f>
        <v/>
      </c>
      <c r="M129" s="24"/>
    </row>
    <row r="130" customFormat="false" ht="15" hidden="false" customHeight="false" outlineLevel="0" collapsed="false">
      <c r="A130" s="23"/>
      <c r="B130" s="24"/>
      <c r="C130" s="24"/>
      <c r="D130" s="24"/>
      <c r="E130" s="24"/>
      <c r="F130" s="25"/>
      <c r="G130" s="26"/>
      <c r="H130" s="24"/>
      <c r="I130" s="27" t="str">
        <f aca="false">IF(OR(H130="",H130="En cours"),"",IF(H130="Gagné",G130*(F130-1),IF(H130="Perdu",-G130,0)))</f>
        <v/>
      </c>
      <c r="J130" s="27" t="str">
        <f aca="false">IF(G130="","",$C$3+SUM($I$6:I130))</f>
        <v/>
      </c>
      <c r="K130" s="28" t="str">
        <f aca="false">IF(G130="","",IF(($C$3+SUM($I$5:I129))&gt;0,G130/($C$3+SUM($I$5:I129)),""))</f>
        <v/>
      </c>
      <c r="L130" s="29" t="str">
        <f aca="false">IF(H130="","",IF(H130="Perdu",N(L129)+1,IF(H130="Gagné",0,N(L129))))</f>
        <v/>
      </c>
      <c r="M130" s="24"/>
    </row>
    <row r="131" customFormat="false" ht="15" hidden="false" customHeight="false" outlineLevel="0" collapsed="false">
      <c r="A131" s="23"/>
      <c r="B131" s="24"/>
      <c r="C131" s="24"/>
      <c r="D131" s="24"/>
      <c r="E131" s="24"/>
      <c r="F131" s="25"/>
      <c r="G131" s="26"/>
      <c r="H131" s="24"/>
      <c r="I131" s="27" t="str">
        <f aca="false">IF(OR(H131="",H131="En cours"),"",IF(H131="Gagné",G131*(F131-1),IF(H131="Perdu",-G131,0)))</f>
        <v/>
      </c>
      <c r="J131" s="27" t="str">
        <f aca="false">IF(G131="","",$C$3+SUM($I$6:I131))</f>
        <v/>
      </c>
      <c r="K131" s="28" t="str">
        <f aca="false">IF(G131="","",IF(($C$3+SUM($I$5:I130))&gt;0,G131/($C$3+SUM($I$5:I130)),""))</f>
        <v/>
      </c>
      <c r="L131" s="29" t="str">
        <f aca="false">IF(H131="","",IF(H131="Perdu",N(L130)+1,IF(H131="Gagné",0,N(L130))))</f>
        <v/>
      </c>
      <c r="M131" s="24"/>
    </row>
    <row r="132" customFormat="false" ht="15" hidden="false" customHeight="false" outlineLevel="0" collapsed="false">
      <c r="A132" s="23"/>
      <c r="B132" s="24"/>
      <c r="C132" s="24"/>
      <c r="D132" s="24"/>
      <c r="E132" s="24"/>
      <c r="F132" s="25"/>
      <c r="G132" s="26"/>
      <c r="H132" s="24"/>
      <c r="I132" s="27" t="str">
        <f aca="false">IF(OR(H132="",H132="En cours"),"",IF(H132="Gagné",G132*(F132-1),IF(H132="Perdu",-G132,0)))</f>
        <v/>
      </c>
      <c r="J132" s="27" t="str">
        <f aca="false">IF(G132="","",$C$3+SUM($I$6:I132))</f>
        <v/>
      </c>
      <c r="K132" s="28" t="str">
        <f aca="false">IF(G132="","",IF(($C$3+SUM($I$5:I131))&gt;0,G132/($C$3+SUM($I$5:I131)),""))</f>
        <v/>
      </c>
      <c r="L132" s="29" t="str">
        <f aca="false">IF(H132="","",IF(H132="Perdu",N(L131)+1,IF(H132="Gagné",0,N(L131))))</f>
        <v/>
      </c>
      <c r="M132" s="24"/>
    </row>
    <row r="133" customFormat="false" ht="15" hidden="false" customHeight="false" outlineLevel="0" collapsed="false">
      <c r="A133" s="23"/>
      <c r="B133" s="24"/>
      <c r="C133" s="24"/>
      <c r="D133" s="24"/>
      <c r="E133" s="24"/>
      <c r="F133" s="25"/>
      <c r="G133" s="26"/>
      <c r="H133" s="24"/>
      <c r="I133" s="27" t="str">
        <f aca="false">IF(OR(H133="",H133="En cours"),"",IF(H133="Gagné",G133*(F133-1),IF(H133="Perdu",-G133,0)))</f>
        <v/>
      </c>
      <c r="J133" s="27" t="str">
        <f aca="false">IF(G133="","",$C$3+SUM($I$6:I133))</f>
        <v/>
      </c>
      <c r="K133" s="28" t="str">
        <f aca="false">IF(G133="","",IF(($C$3+SUM($I$5:I132))&gt;0,G133/($C$3+SUM($I$5:I132)),""))</f>
        <v/>
      </c>
      <c r="L133" s="29" t="str">
        <f aca="false">IF(H133="","",IF(H133="Perdu",N(L132)+1,IF(H133="Gagné",0,N(L132))))</f>
        <v/>
      </c>
      <c r="M133" s="24"/>
    </row>
    <row r="134" customFormat="false" ht="15" hidden="false" customHeight="false" outlineLevel="0" collapsed="false">
      <c r="A134" s="23"/>
      <c r="B134" s="24"/>
      <c r="C134" s="24"/>
      <c r="D134" s="24"/>
      <c r="E134" s="24"/>
      <c r="F134" s="25"/>
      <c r="G134" s="26"/>
      <c r="H134" s="24"/>
      <c r="I134" s="27" t="str">
        <f aca="false">IF(OR(H134="",H134="En cours"),"",IF(H134="Gagné",G134*(F134-1),IF(H134="Perdu",-G134,0)))</f>
        <v/>
      </c>
      <c r="J134" s="27" t="str">
        <f aca="false">IF(G134="","",$C$3+SUM($I$6:I134))</f>
        <v/>
      </c>
      <c r="K134" s="28" t="str">
        <f aca="false">IF(G134="","",IF(($C$3+SUM($I$5:I133))&gt;0,G134/($C$3+SUM($I$5:I133)),""))</f>
        <v/>
      </c>
      <c r="L134" s="29" t="str">
        <f aca="false">IF(H134="","",IF(H134="Perdu",N(L133)+1,IF(H134="Gagné",0,N(L133))))</f>
        <v/>
      </c>
      <c r="M134" s="24"/>
    </row>
    <row r="135" customFormat="false" ht="15" hidden="false" customHeight="false" outlineLevel="0" collapsed="false">
      <c r="A135" s="23"/>
      <c r="B135" s="24"/>
      <c r="C135" s="24"/>
      <c r="D135" s="24"/>
      <c r="E135" s="24"/>
      <c r="F135" s="25"/>
      <c r="G135" s="26"/>
      <c r="H135" s="24"/>
      <c r="I135" s="27" t="str">
        <f aca="false">IF(OR(H135="",H135="En cours"),"",IF(H135="Gagné",G135*(F135-1),IF(H135="Perdu",-G135,0)))</f>
        <v/>
      </c>
      <c r="J135" s="27" t="str">
        <f aca="false">IF(G135="","",$C$3+SUM($I$6:I135))</f>
        <v/>
      </c>
      <c r="K135" s="28" t="str">
        <f aca="false">IF(G135="","",IF(($C$3+SUM($I$5:I134))&gt;0,G135/($C$3+SUM($I$5:I134)),""))</f>
        <v/>
      </c>
      <c r="L135" s="29" t="str">
        <f aca="false">IF(H135="","",IF(H135="Perdu",N(L134)+1,IF(H135="Gagné",0,N(L134))))</f>
        <v/>
      </c>
      <c r="M135" s="24"/>
    </row>
    <row r="136" customFormat="false" ht="15" hidden="false" customHeight="false" outlineLevel="0" collapsed="false">
      <c r="A136" s="23"/>
      <c r="B136" s="24"/>
      <c r="C136" s="24"/>
      <c r="D136" s="24"/>
      <c r="E136" s="24"/>
      <c r="F136" s="25"/>
      <c r="G136" s="26"/>
      <c r="H136" s="24"/>
      <c r="I136" s="27" t="str">
        <f aca="false">IF(OR(H136="",H136="En cours"),"",IF(H136="Gagné",G136*(F136-1),IF(H136="Perdu",-G136,0)))</f>
        <v/>
      </c>
      <c r="J136" s="27" t="str">
        <f aca="false">IF(G136="","",$C$3+SUM($I$6:I136))</f>
        <v/>
      </c>
      <c r="K136" s="28" t="str">
        <f aca="false">IF(G136="","",IF(($C$3+SUM($I$5:I135))&gt;0,G136/($C$3+SUM($I$5:I135)),""))</f>
        <v/>
      </c>
      <c r="L136" s="29" t="str">
        <f aca="false">IF(H136="","",IF(H136="Perdu",N(L135)+1,IF(H136="Gagné",0,N(L135))))</f>
        <v/>
      </c>
      <c r="M136" s="24"/>
    </row>
    <row r="137" customFormat="false" ht="15" hidden="false" customHeight="false" outlineLevel="0" collapsed="false">
      <c r="A137" s="23"/>
      <c r="B137" s="24"/>
      <c r="C137" s="24"/>
      <c r="D137" s="24"/>
      <c r="E137" s="24"/>
      <c r="F137" s="25"/>
      <c r="G137" s="26"/>
      <c r="H137" s="24"/>
      <c r="I137" s="27" t="str">
        <f aca="false">IF(OR(H137="",H137="En cours"),"",IF(H137="Gagné",G137*(F137-1),IF(H137="Perdu",-G137,0)))</f>
        <v/>
      </c>
      <c r="J137" s="27" t="str">
        <f aca="false">IF(G137="","",$C$3+SUM($I$6:I137))</f>
        <v/>
      </c>
      <c r="K137" s="28" t="str">
        <f aca="false">IF(G137="","",IF(($C$3+SUM($I$5:I136))&gt;0,G137/($C$3+SUM($I$5:I136)),""))</f>
        <v/>
      </c>
      <c r="L137" s="29" t="str">
        <f aca="false">IF(H137="","",IF(H137="Perdu",N(L136)+1,IF(H137="Gagné",0,N(L136))))</f>
        <v/>
      </c>
      <c r="M137" s="24"/>
    </row>
    <row r="138" customFormat="false" ht="15" hidden="false" customHeight="false" outlineLevel="0" collapsed="false">
      <c r="A138" s="23"/>
      <c r="B138" s="24"/>
      <c r="C138" s="24"/>
      <c r="D138" s="24"/>
      <c r="E138" s="24"/>
      <c r="F138" s="25"/>
      <c r="G138" s="26"/>
      <c r="H138" s="24"/>
      <c r="I138" s="27" t="str">
        <f aca="false">IF(OR(H138="",H138="En cours"),"",IF(H138="Gagné",G138*(F138-1),IF(H138="Perdu",-G138,0)))</f>
        <v/>
      </c>
      <c r="J138" s="27" t="str">
        <f aca="false">IF(G138="","",$C$3+SUM($I$6:I138))</f>
        <v/>
      </c>
      <c r="K138" s="28" t="str">
        <f aca="false">IF(G138="","",IF(($C$3+SUM($I$5:I137))&gt;0,G138/($C$3+SUM($I$5:I137)),""))</f>
        <v/>
      </c>
      <c r="L138" s="29" t="str">
        <f aca="false">IF(H138="","",IF(H138="Perdu",N(L137)+1,IF(H138="Gagné",0,N(L137))))</f>
        <v/>
      </c>
      <c r="M138" s="24"/>
    </row>
    <row r="139" customFormat="false" ht="15" hidden="false" customHeight="false" outlineLevel="0" collapsed="false">
      <c r="A139" s="23"/>
      <c r="B139" s="24"/>
      <c r="C139" s="24"/>
      <c r="D139" s="24"/>
      <c r="E139" s="24"/>
      <c r="F139" s="25"/>
      <c r="G139" s="26"/>
      <c r="H139" s="24"/>
      <c r="I139" s="27" t="str">
        <f aca="false">IF(OR(H139="",H139="En cours"),"",IF(H139="Gagné",G139*(F139-1),IF(H139="Perdu",-G139,0)))</f>
        <v/>
      </c>
      <c r="J139" s="27" t="str">
        <f aca="false">IF(G139="","",$C$3+SUM($I$6:I139))</f>
        <v/>
      </c>
      <c r="K139" s="28" t="str">
        <f aca="false">IF(G139="","",IF(($C$3+SUM($I$5:I138))&gt;0,G139/($C$3+SUM($I$5:I138)),""))</f>
        <v/>
      </c>
      <c r="L139" s="29" t="str">
        <f aca="false">IF(H139="","",IF(H139="Perdu",N(L138)+1,IF(H139="Gagné",0,N(L138))))</f>
        <v/>
      </c>
      <c r="M139" s="24"/>
    </row>
    <row r="140" customFormat="false" ht="15" hidden="false" customHeight="false" outlineLevel="0" collapsed="false">
      <c r="A140" s="23"/>
      <c r="B140" s="24"/>
      <c r="C140" s="24"/>
      <c r="D140" s="24"/>
      <c r="E140" s="24"/>
      <c r="F140" s="25"/>
      <c r="G140" s="26"/>
      <c r="H140" s="24"/>
      <c r="I140" s="27" t="str">
        <f aca="false">IF(OR(H140="",H140="En cours"),"",IF(H140="Gagné",G140*(F140-1),IF(H140="Perdu",-G140,0)))</f>
        <v/>
      </c>
      <c r="J140" s="27" t="str">
        <f aca="false">IF(G140="","",$C$3+SUM($I$6:I140))</f>
        <v/>
      </c>
      <c r="K140" s="28" t="str">
        <f aca="false">IF(G140="","",IF(($C$3+SUM($I$5:I139))&gt;0,G140/($C$3+SUM($I$5:I139)),""))</f>
        <v/>
      </c>
      <c r="L140" s="29" t="str">
        <f aca="false">IF(H140="","",IF(H140="Perdu",N(L139)+1,IF(H140="Gagné",0,N(L139))))</f>
        <v/>
      </c>
      <c r="M140" s="24"/>
    </row>
    <row r="141" customFormat="false" ht="15" hidden="false" customHeight="false" outlineLevel="0" collapsed="false">
      <c r="A141" s="23"/>
      <c r="B141" s="24"/>
      <c r="C141" s="24"/>
      <c r="D141" s="24"/>
      <c r="E141" s="24"/>
      <c r="F141" s="25"/>
      <c r="G141" s="26"/>
      <c r="H141" s="24"/>
      <c r="I141" s="27" t="str">
        <f aca="false">IF(OR(H141="",H141="En cours"),"",IF(H141="Gagné",G141*(F141-1),IF(H141="Perdu",-G141,0)))</f>
        <v/>
      </c>
      <c r="J141" s="27" t="str">
        <f aca="false">IF(G141="","",$C$3+SUM($I$6:I141))</f>
        <v/>
      </c>
      <c r="K141" s="28" t="str">
        <f aca="false">IF(G141="","",IF(($C$3+SUM($I$5:I140))&gt;0,G141/($C$3+SUM($I$5:I140)),""))</f>
        <v/>
      </c>
      <c r="L141" s="29" t="str">
        <f aca="false">IF(H141="","",IF(H141="Perdu",N(L140)+1,IF(H141="Gagné",0,N(L140))))</f>
        <v/>
      </c>
      <c r="M141" s="24"/>
    </row>
    <row r="142" customFormat="false" ht="15" hidden="false" customHeight="false" outlineLevel="0" collapsed="false">
      <c r="A142" s="23"/>
      <c r="B142" s="24"/>
      <c r="C142" s="24"/>
      <c r="D142" s="24"/>
      <c r="E142" s="24"/>
      <c r="F142" s="25"/>
      <c r="G142" s="26"/>
      <c r="H142" s="24"/>
      <c r="I142" s="27" t="str">
        <f aca="false">IF(OR(H142="",H142="En cours"),"",IF(H142="Gagné",G142*(F142-1),IF(H142="Perdu",-G142,0)))</f>
        <v/>
      </c>
      <c r="J142" s="27" t="str">
        <f aca="false">IF(G142="","",$C$3+SUM($I$6:I142))</f>
        <v/>
      </c>
      <c r="K142" s="28" t="str">
        <f aca="false">IF(G142="","",IF(($C$3+SUM($I$5:I141))&gt;0,G142/($C$3+SUM($I$5:I141)),""))</f>
        <v/>
      </c>
      <c r="L142" s="29" t="str">
        <f aca="false">IF(H142="","",IF(H142="Perdu",N(L141)+1,IF(H142="Gagné",0,N(L141))))</f>
        <v/>
      </c>
      <c r="M142" s="24"/>
    </row>
    <row r="143" customFormat="false" ht="15" hidden="false" customHeight="false" outlineLevel="0" collapsed="false">
      <c r="A143" s="23"/>
      <c r="B143" s="24"/>
      <c r="C143" s="24"/>
      <c r="D143" s="24"/>
      <c r="E143" s="24"/>
      <c r="F143" s="25"/>
      <c r="G143" s="26"/>
      <c r="H143" s="24"/>
      <c r="I143" s="27" t="str">
        <f aca="false">IF(OR(H143="",H143="En cours"),"",IF(H143="Gagné",G143*(F143-1),IF(H143="Perdu",-G143,0)))</f>
        <v/>
      </c>
      <c r="J143" s="27" t="str">
        <f aca="false">IF(G143="","",$C$3+SUM($I$6:I143))</f>
        <v/>
      </c>
      <c r="K143" s="28" t="str">
        <f aca="false">IF(G143="","",IF(($C$3+SUM($I$5:I142))&gt;0,G143/($C$3+SUM($I$5:I142)),""))</f>
        <v/>
      </c>
      <c r="L143" s="29" t="str">
        <f aca="false">IF(H143="","",IF(H143="Perdu",N(L142)+1,IF(H143="Gagné",0,N(L142))))</f>
        <v/>
      </c>
      <c r="M143" s="24"/>
    </row>
    <row r="144" customFormat="false" ht="15" hidden="false" customHeight="false" outlineLevel="0" collapsed="false">
      <c r="A144" s="23"/>
      <c r="B144" s="24"/>
      <c r="C144" s="24"/>
      <c r="D144" s="24"/>
      <c r="E144" s="24"/>
      <c r="F144" s="25"/>
      <c r="G144" s="26"/>
      <c r="H144" s="24"/>
      <c r="I144" s="27" t="str">
        <f aca="false">IF(OR(H144="",H144="En cours"),"",IF(H144="Gagné",G144*(F144-1),IF(H144="Perdu",-G144,0)))</f>
        <v/>
      </c>
      <c r="J144" s="27" t="str">
        <f aca="false">IF(G144="","",$C$3+SUM($I$6:I144))</f>
        <v/>
      </c>
      <c r="K144" s="28" t="str">
        <f aca="false">IF(G144="","",IF(($C$3+SUM($I$5:I143))&gt;0,G144/($C$3+SUM($I$5:I143)),""))</f>
        <v/>
      </c>
      <c r="L144" s="29" t="str">
        <f aca="false">IF(H144="","",IF(H144="Perdu",N(L143)+1,IF(H144="Gagné",0,N(L143))))</f>
        <v/>
      </c>
      <c r="M144" s="24"/>
    </row>
    <row r="145" customFormat="false" ht="15" hidden="false" customHeight="false" outlineLevel="0" collapsed="false">
      <c r="A145" s="23"/>
      <c r="B145" s="24"/>
      <c r="C145" s="24"/>
      <c r="D145" s="24"/>
      <c r="E145" s="24"/>
      <c r="F145" s="25"/>
      <c r="G145" s="26"/>
      <c r="H145" s="24"/>
      <c r="I145" s="27" t="str">
        <f aca="false">IF(OR(H145="",H145="En cours"),"",IF(H145="Gagné",G145*(F145-1),IF(H145="Perdu",-G145,0)))</f>
        <v/>
      </c>
      <c r="J145" s="27" t="str">
        <f aca="false">IF(G145="","",$C$3+SUM($I$6:I145))</f>
        <v/>
      </c>
      <c r="K145" s="28" t="str">
        <f aca="false">IF(G145="","",IF(($C$3+SUM($I$5:I144))&gt;0,G145/($C$3+SUM($I$5:I144)),""))</f>
        <v/>
      </c>
      <c r="L145" s="29" t="str">
        <f aca="false">IF(H145="","",IF(H145="Perdu",N(L144)+1,IF(H145="Gagné",0,N(L144))))</f>
        <v/>
      </c>
      <c r="M145" s="24"/>
    </row>
    <row r="146" customFormat="false" ht="15" hidden="false" customHeight="false" outlineLevel="0" collapsed="false">
      <c r="A146" s="23"/>
      <c r="B146" s="24"/>
      <c r="C146" s="24"/>
      <c r="D146" s="24"/>
      <c r="E146" s="24"/>
      <c r="F146" s="25"/>
      <c r="G146" s="26"/>
      <c r="H146" s="24"/>
      <c r="I146" s="27" t="str">
        <f aca="false">IF(OR(H146="",H146="En cours"),"",IF(H146="Gagné",G146*(F146-1),IF(H146="Perdu",-G146,0)))</f>
        <v/>
      </c>
      <c r="J146" s="27" t="str">
        <f aca="false">IF(G146="","",$C$3+SUM($I$6:I146))</f>
        <v/>
      </c>
      <c r="K146" s="28" t="str">
        <f aca="false">IF(G146="","",IF(($C$3+SUM($I$5:I145))&gt;0,G146/($C$3+SUM($I$5:I145)),""))</f>
        <v/>
      </c>
      <c r="L146" s="29" t="str">
        <f aca="false">IF(H146="","",IF(H146="Perdu",N(L145)+1,IF(H146="Gagné",0,N(L145))))</f>
        <v/>
      </c>
      <c r="M146" s="24"/>
    </row>
    <row r="147" customFormat="false" ht="15" hidden="false" customHeight="false" outlineLevel="0" collapsed="false">
      <c r="A147" s="23"/>
      <c r="B147" s="24"/>
      <c r="C147" s="24"/>
      <c r="D147" s="24"/>
      <c r="E147" s="24"/>
      <c r="F147" s="25"/>
      <c r="G147" s="26"/>
      <c r="H147" s="24"/>
      <c r="I147" s="27" t="str">
        <f aca="false">IF(OR(H147="",H147="En cours"),"",IF(H147="Gagné",G147*(F147-1),IF(H147="Perdu",-G147,0)))</f>
        <v/>
      </c>
      <c r="J147" s="27" t="str">
        <f aca="false">IF(G147="","",$C$3+SUM($I$6:I147))</f>
        <v/>
      </c>
      <c r="K147" s="28" t="str">
        <f aca="false">IF(G147="","",IF(($C$3+SUM($I$5:I146))&gt;0,G147/($C$3+SUM($I$5:I146)),""))</f>
        <v/>
      </c>
      <c r="L147" s="29" t="str">
        <f aca="false">IF(H147="","",IF(H147="Perdu",N(L146)+1,IF(H147="Gagné",0,N(L146))))</f>
        <v/>
      </c>
      <c r="M147" s="24"/>
    </row>
    <row r="148" customFormat="false" ht="15" hidden="false" customHeight="false" outlineLevel="0" collapsed="false">
      <c r="A148" s="23"/>
      <c r="B148" s="24"/>
      <c r="C148" s="24"/>
      <c r="D148" s="24"/>
      <c r="E148" s="24"/>
      <c r="F148" s="25"/>
      <c r="G148" s="26"/>
      <c r="H148" s="24"/>
      <c r="I148" s="27" t="str">
        <f aca="false">IF(OR(H148="",H148="En cours"),"",IF(H148="Gagné",G148*(F148-1),IF(H148="Perdu",-G148,0)))</f>
        <v/>
      </c>
      <c r="J148" s="27" t="str">
        <f aca="false">IF(G148="","",$C$3+SUM($I$6:I148))</f>
        <v/>
      </c>
      <c r="K148" s="28" t="str">
        <f aca="false">IF(G148="","",IF(($C$3+SUM($I$5:I147))&gt;0,G148/($C$3+SUM($I$5:I147)),""))</f>
        <v/>
      </c>
      <c r="L148" s="29" t="str">
        <f aca="false">IF(H148="","",IF(H148="Perdu",N(L147)+1,IF(H148="Gagné",0,N(L147))))</f>
        <v/>
      </c>
      <c r="M148" s="24"/>
    </row>
    <row r="149" customFormat="false" ht="15" hidden="false" customHeight="false" outlineLevel="0" collapsed="false">
      <c r="A149" s="23"/>
      <c r="B149" s="24"/>
      <c r="C149" s="24"/>
      <c r="D149" s="24"/>
      <c r="E149" s="24"/>
      <c r="F149" s="25"/>
      <c r="G149" s="26"/>
      <c r="H149" s="24"/>
      <c r="I149" s="27" t="str">
        <f aca="false">IF(OR(H149="",H149="En cours"),"",IF(H149="Gagné",G149*(F149-1),IF(H149="Perdu",-G149,0)))</f>
        <v/>
      </c>
      <c r="J149" s="27" t="str">
        <f aca="false">IF(G149="","",$C$3+SUM($I$6:I149))</f>
        <v/>
      </c>
      <c r="K149" s="28" t="str">
        <f aca="false">IF(G149="","",IF(($C$3+SUM($I$5:I148))&gt;0,G149/($C$3+SUM($I$5:I148)),""))</f>
        <v/>
      </c>
      <c r="L149" s="29" t="str">
        <f aca="false">IF(H149="","",IF(H149="Perdu",N(L148)+1,IF(H149="Gagné",0,N(L148))))</f>
        <v/>
      </c>
      <c r="M149" s="24"/>
    </row>
    <row r="150" customFormat="false" ht="15" hidden="false" customHeight="false" outlineLevel="0" collapsed="false">
      <c r="A150" s="23"/>
      <c r="B150" s="24"/>
      <c r="C150" s="24"/>
      <c r="D150" s="24"/>
      <c r="E150" s="24"/>
      <c r="F150" s="25"/>
      <c r="G150" s="26"/>
      <c r="H150" s="24"/>
      <c r="I150" s="27" t="str">
        <f aca="false">IF(OR(H150="",H150="En cours"),"",IF(H150="Gagné",G150*(F150-1),IF(H150="Perdu",-G150,0)))</f>
        <v/>
      </c>
      <c r="J150" s="27" t="str">
        <f aca="false">IF(G150="","",$C$3+SUM($I$6:I150))</f>
        <v/>
      </c>
      <c r="K150" s="28" t="str">
        <f aca="false">IF(G150="","",IF(($C$3+SUM($I$5:I149))&gt;0,G150/($C$3+SUM($I$5:I149)),""))</f>
        <v/>
      </c>
      <c r="L150" s="29" t="str">
        <f aca="false">IF(H150="","",IF(H150="Perdu",N(L149)+1,IF(H150="Gagné",0,N(L149))))</f>
        <v/>
      </c>
      <c r="M150" s="24"/>
    </row>
    <row r="151" customFormat="false" ht="15" hidden="false" customHeight="false" outlineLevel="0" collapsed="false">
      <c r="A151" s="23"/>
      <c r="B151" s="24"/>
      <c r="C151" s="24"/>
      <c r="D151" s="24"/>
      <c r="E151" s="24"/>
      <c r="F151" s="25"/>
      <c r="G151" s="26"/>
      <c r="H151" s="24"/>
      <c r="I151" s="27" t="str">
        <f aca="false">IF(OR(H151="",H151="En cours"),"",IF(H151="Gagné",G151*(F151-1),IF(H151="Perdu",-G151,0)))</f>
        <v/>
      </c>
      <c r="J151" s="27" t="str">
        <f aca="false">IF(G151="","",$C$3+SUM($I$6:I151))</f>
        <v/>
      </c>
      <c r="K151" s="28" t="str">
        <f aca="false">IF(G151="","",IF(($C$3+SUM($I$5:I150))&gt;0,G151/($C$3+SUM($I$5:I150)),""))</f>
        <v/>
      </c>
      <c r="L151" s="29" t="str">
        <f aca="false">IF(H151="","",IF(H151="Perdu",N(L150)+1,IF(H151="Gagné",0,N(L150))))</f>
        <v/>
      </c>
      <c r="M151" s="24"/>
    </row>
    <row r="152" customFormat="false" ht="15" hidden="false" customHeight="false" outlineLevel="0" collapsed="false">
      <c r="A152" s="23"/>
      <c r="B152" s="24"/>
      <c r="C152" s="24"/>
      <c r="D152" s="24"/>
      <c r="E152" s="24"/>
      <c r="F152" s="25"/>
      <c r="G152" s="26"/>
      <c r="H152" s="24"/>
      <c r="I152" s="27" t="str">
        <f aca="false">IF(OR(H152="",H152="En cours"),"",IF(H152="Gagné",G152*(F152-1),IF(H152="Perdu",-G152,0)))</f>
        <v/>
      </c>
      <c r="J152" s="27" t="str">
        <f aca="false">IF(G152="","",$C$3+SUM($I$6:I152))</f>
        <v/>
      </c>
      <c r="K152" s="28" t="str">
        <f aca="false">IF(G152="","",IF(($C$3+SUM($I$5:I151))&gt;0,G152/($C$3+SUM($I$5:I151)),""))</f>
        <v/>
      </c>
      <c r="L152" s="29" t="str">
        <f aca="false">IF(H152="","",IF(H152="Perdu",N(L151)+1,IF(H152="Gagné",0,N(L151))))</f>
        <v/>
      </c>
      <c r="M152" s="24"/>
    </row>
    <row r="153" customFormat="false" ht="15" hidden="false" customHeight="false" outlineLevel="0" collapsed="false">
      <c r="A153" s="23"/>
      <c r="B153" s="24"/>
      <c r="C153" s="24"/>
      <c r="D153" s="24"/>
      <c r="E153" s="24"/>
      <c r="F153" s="25"/>
      <c r="G153" s="26"/>
      <c r="H153" s="24"/>
      <c r="I153" s="27" t="str">
        <f aca="false">IF(OR(H153="",H153="En cours"),"",IF(H153="Gagné",G153*(F153-1),IF(H153="Perdu",-G153,0)))</f>
        <v/>
      </c>
      <c r="J153" s="27" t="str">
        <f aca="false">IF(G153="","",$C$3+SUM($I$6:I153))</f>
        <v/>
      </c>
      <c r="K153" s="28" t="str">
        <f aca="false">IF(G153="","",IF(($C$3+SUM($I$5:I152))&gt;0,G153/($C$3+SUM($I$5:I152)),""))</f>
        <v/>
      </c>
      <c r="L153" s="29" t="str">
        <f aca="false">IF(H153="","",IF(H153="Perdu",N(L152)+1,IF(H153="Gagné",0,N(L152))))</f>
        <v/>
      </c>
      <c r="M153" s="24"/>
    </row>
    <row r="154" customFormat="false" ht="15" hidden="false" customHeight="false" outlineLevel="0" collapsed="false">
      <c r="A154" s="23"/>
      <c r="B154" s="24"/>
      <c r="C154" s="24"/>
      <c r="D154" s="24"/>
      <c r="E154" s="24"/>
      <c r="F154" s="25"/>
      <c r="G154" s="26"/>
      <c r="H154" s="24"/>
      <c r="I154" s="27" t="str">
        <f aca="false">IF(OR(H154="",H154="En cours"),"",IF(H154="Gagné",G154*(F154-1),IF(H154="Perdu",-G154,0)))</f>
        <v/>
      </c>
      <c r="J154" s="27" t="str">
        <f aca="false">IF(G154="","",$C$3+SUM($I$6:I154))</f>
        <v/>
      </c>
      <c r="K154" s="28" t="str">
        <f aca="false">IF(G154="","",IF(($C$3+SUM($I$5:I153))&gt;0,G154/($C$3+SUM($I$5:I153)),""))</f>
        <v/>
      </c>
      <c r="L154" s="29" t="str">
        <f aca="false">IF(H154="","",IF(H154="Perdu",N(L153)+1,IF(H154="Gagné",0,N(L153))))</f>
        <v/>
      </c>
      <c r="M154" s="24"/>
    </row>
    <row r="155" customFormat="false" ht="15" hidden="false" customHeight="false" outlineLevel="0" collapsed="false">
      <c r="A155" s="23"/>
      <c r="B155" s="24"/>
      <c r="C155" s="24"/>
      <c r="D155" s="24"/>
      <c r="E155" s="24"/>
      <c r="F155" s="25"/>
      <c r="G155" s="26"/>
      <c r="H155" s="24"/>
      <c r="I155" s="27" t="str">
        <f aca="false">IF(OR(H155="",H155="En cours"),"",IF(H155="Gagné",G155*(F155-1),IF(H155="Perdu",-G155,0)))</f>
        <v/>
      </c>
      <c r="J155" s="27" t="str">
        <f aca="false">IF(G155="","",$C$3+SUM($I$6:I155))</f>
        <v/>
      </c>
      <c r="K155" s="28" t="str">
        <f aca="false">IF(G155="","",IF(($C$3+SUM($I$5:I154))&gt;0,G155/($C$3+SUM($I$5:I154)),""))</f>
        <v/>
      </c>
      <c r="L155" s="29" t="str">
        <f aca="false">IF(H155="","",IF(H155="Perdu",N(L154)+1,IF(H155="Gagné",0,N(L154))))</f>
        <v/>
      </c>
      <c r="M155" s="24"/>
    </row>
    <row r="156" customFormat="false" ht="15" hidden="false" customHeight="false" outlineLevel="0" collapsed="false">
      <c r="A156" s="23"/>
      <c r="B156" s="24"/>
      <c r="C156" s="24"/>
      <c r="D156" s="24"/>
      <c r="E156" s="24"/>
      <c r="F156" s="25"/>
      <c r="G156" s="26"/>
      <c r="H156" s="24"/>
      <c r="I156" s="27" t="str">
        <f aca="false">IF(OR(H156="",H156="En cours"),"",IF(H156="Gagné",G156*(F156-1),IF(H156="Perdu",-G156,0)))</f>
        <v/>
      </c>
      <c r="J156" s="27" t="str">
        <f aca="false">IF(G156="","",$C$3+SUM($I$6:I156))</f>
        <v/>
      </c>
      <c r="K156" s="28" t="str">
        <f aca="false">IF(G156="","",IF(($C$3+SUM($I$5:I155))&gt;0,G156/($C$3+SUM($I$5:I155)),""))</f>
        <v/>
      </c>
      <c r="L156" s="29" t="str">
        <f aca="false">IF(H156="","",IF(H156="Perdu",N(L155)+1,IF(H156="Gagné",0,N(L155))))</f>
        <v/>
      </c>
      <c r="M156" s="24"/>
    </row>
    <row r="157" customFormat="false" ht="15" hidden="false" customHeight="false" outlineLevel="0" collapsed="false">
      <c r="A157" s="23"/>
      <c r="B157" s="24"/>
      <c r="C157" s="24"/>
      <c r="D157" s="24"/>
      <c r="E157" s="24"/>
      <c r="F157" s="25"/>
      <c r="G157" s="26"/>
      <c r="H157" s="24"/>
      <c r="I157" s="27" t="str">
        <f aca="false">IF(OR(H157="",H157="En cours"),"",IF(H157="Gagné",G157*(F157-1),IF(H157="Perdu",-G157,0)))</f>
        <v/>
      </c>
      <c r="J157" s="27" t="str">
        <f aca="false">IF(G157="","",$C$3+SUM($I$6:I157))</f>
        <v/>
      </c>
      <c r="K157" s="28" t="str">
        <f aca="false">IF(G157="","",IF(($C$3+SUM($I$5:I156))&gt;0,G157/($C$3+SUM($I$5:I156)),""))</f>
        <v/>
      </c>
      <c r="L157" s="29" t="str">
        <f aca="false">IF(H157="","",IF(H157="Perdu",N(L156)+1,IF(H157="Gagné",0,N(L156))))</f>
        <v/>
      </c>
      <c r="M157" s="24"/>
    </row>
    <row r="158" customFormat="false" ht="15" hidden="false" customHeight="false" outlineLevel="0" collapsed="false">
      <c r="A158" s="23"/>
      <c r="B158" s="24"/>
      <c r="C158" s="24"/>
      <c r="D158" s="24"/>
      <c r="E158" s="24"/>
      <c r="F158" s="25"/>
      <c r="G158" s="26"/>
      <c r="H158" s="24"/>
      <c r="I158" s="27" t="str">
        <f aca="false">IF(OR(H158="",H158="En cours"),"",IF(H158="Gagné",G158*(F158-1),IF(H158="Perdu",-G158,0)))</f>
        <v/>
      </c>
      <c r="J158" s="27" t="str">
        <f aca="false">IF(G158="","",$C$3+SUM($I$6:I158))</f>
        <v/>
      </c>
      <c r="K158" s="28" t="str">
        <f aca="false">IF(G158="","",IF(($C$3+SUM($I$5:I157))&gt;0,G158/($C$3+SUM($I$5:I157)),""))</f>
        <v/>
      </c>
      <c r="L158" s="29" t="str">
        <f aca="false">IF(H158="","",IF(H158="Perdu",N(L157)+1,IF(H158="Gagné",0,N(L157))))</f>
        <v/>
      </c>
      <c r="M158" s="24"/>
    </row>
    <row r="159" customFormat="false" ht="15" hidden="false" customHeight="false" outlineLevel="0" collapsed="false">
      <c r="A159" s="23"/>
      <c r="B159" s="24"/>
      <c r="C159" s="24"/>
      <c r="D159" s="24"/>
      <c r="E159" s="24"/>
      <c r="F159" s="25"/>
      <c r="G159" s="26"/>
      <c r="H159" s="24"/>
      <c r="I159" s="27" t="str">
        <f aca="false">IF(OR(H159="",H159="En cours"),"",IF(H159="Gagné",G159*(F159-1),IF(H159="Perdu",-G159,0)))</f>
        <v/>
      </c>
      <c r="J159" s="27" t="str">
        <f aca="false">IF(G159="","",$C$3+SUM($I$6:I159))</f>
        <v/>
      </c>
      <c r="K159" s="28" t="str">
        <f aca="false">IF(G159="","",IF(($C$3+SUM($I$5:I158))&gt;0,G159/($C$3+SUM($I$5:I158)),""))</f>
        <v/>
      </c>
      <c r="L159" s="29" t="str">
        <f aca="false">IF(H159="","",IF(H159="Perdu",N(L158)+1,IF(H159="Gagné",0,N(L158))))</f>
        <v/>
      </c>
      <c r="M159" s="24"/>
    </row>
    <row r="160" customFormat="false" ht="15" hidden="false" customHeight="false" outlineLevel="0" collapsed="false">
      <c r="A160" s="23"/>
      <c r="B160" s="24"/>
      <c r="C160" s="24"/>
      <c r="D160" s="24"/>
      <c r="E160" s="24"/>
      <c r="F160" s="25"/>
      <c r="G160" s="26"/>
      <c r="H160" s="24"/>
      <c r="I160" s="27" t="str">
        <f aca="false">IF(OR(H160="",H160="En cours"),"",IF(H160="Gagné",G160*(F160-1),IF(H160="Perdu",-G160,0)))</f>
        <v/>
      </c>
      <c r="J160" s="27" t="str">
        <f aca="false">IF(G160="","",$C$3+SUM($I$6:I160))</f>
        <v/>
      </c>
      <c r="K160" s="28" t="str">
        <f aca="false">IF(G160="","",IF(($C$3+SUM($I$5:I159))&gt;0,G160/($C$3+SUM($I$5:I159)),""))</f>
        <v/>
      </c>
      <c r="L160" s="29" t="str">
        <f aca="false">IF(H160="","",IF(H160="Perdu",N(L159)+1,IF(H160="Gagné",0,N(L159))))</f>
        <v/>
      </c>
      <c r="M160" s="24"/>
    </row>
    <row r="161" customFormat="false" ht="15" hidden="false" customHeight="false" outlineLevel="0" collapsed="false">
      <c r="A161" s="23"/>
      <c r="B161" s="24"/>
      <c r="C161" s="24"/>
      <c r="D161" s="24"/>
      <c r="E161" s="24"/>
      <c r="F161" s="25"/>
      <c r="G161" s="26"/>
      <c r="H161" s="24"/>
      <c r="I161" s="27" t="str">
        <f aca="false">IF(OR(H161="",H161="En cours"),"",IF(H161="Gagné",G161*(F161-1),IF(H161="Perdu",-G161,0)))</f>
        <v/>
      </c>
      <c r="J161" s="27" t="str">
        <f aca="false">IF(G161="","",$C$3+SUM($I$6:I161))</f>
        <v/>
      </c>
      <c r="K161" s="28" t="str">
        <f aca="false">IF(G161="","",IF(($C$3+SUM($I$5:I160))&gt;0,G161/($C$3+SUM($I$5:I160)),""))</f>
        <v/>
      </c>
      <c r="L161" s="29" t="str">
        <f aca="false">IF(H161="","",IF(H161="Perdu",N(L160)+1,IF(H161="Gagné",0,N(L160))))</f>
        <v/>
      </c>
      <c r="M161" s="24"/>
    </row>
    <row r="162" customFormat="false" ht="15" hidden="false" customHeight="false" outlineLevel="0" collapsed="false">
      <c r="A162" s="23"/>
      <c r="B162" s="24"/>
      <c r="C162" s="24"/>
      <c r="D162" s="24"/>
      <c r="E162" s="24"/>
      <c r="F162" s="25"/>
      <c r="G162" s="26"/>
      <c r="H162" s="24"/>
      <c r="I162" s="27" t="str">
        <f aca="false">IF(OR(H162="",H162="En cours"),"",IF(H162="Gagné",G162*(F162-1),IF(H162="Perdu",-G162,0)))</f>
        <v/>
      </c>
      <c r="J162" s="27" t="str">
        <f aca="false">IF(G162="","",$C$3+SUM($I$6:I162))</f>
        <v/>
      </c>
      <c r="K162" s="28" t="str">
        <f aca="false">IF(G162="","",IF(($C$3+SUM($I$5:I161))&gt;0,G162/($C$3+SUM($I$5:I161)),""))</f>
        <v/>
      </c>
      <c r="L162" s="29" t="str">
        <f aca="false">IF(H162="","",IF(H162="Perdu",N(L161)+1,IF(H162="Gagné",0,N(L161))))</f>
        <v/>
      </c>
      <c r="M162" s="24"/>
    </row>
    <row r="163" customFormat="false" ht="15" hidden="false" customHeight="false" outlineLevel="0" collapsed="false">
      <c r="A163" s="23"/>
      <c r="B163" s="24"/>
      <c r="C163" s="24"/>
      <c r="D163" s="24"/>
      <c r="E163" s="24"/>
      <c r="F163" s="25"/>
      <c r="G163" s="26"/>
      <c r="H163" s="24"/>
      <c r="I163" s="27" t="str">
        <f aca="false">IF(OR(H163="",H163="En cours"),"",IF(H163="Gagné",G163*(F163-1),IF(H163="Perdu",-G163,0)))</f>
        <v/>
      </c>
      <c r="J163" s="27" t="str">
        <f aca="false">IF(G163="","",$C$3+SUM($I$6:I163))</f>
        <v/>
      </c>
      <c r="K163" s="28" t="str">
        <f aca="false">IF(G163="","",IF(($C$3+SUM($I$5:I162))&gt;0,G163/($C$3+SUM($I$5:I162)),""))</f>
        <v/>
      </c>
      <c r="L163" s="29" t="str">
        <f aca="false">IF(H163="","",IF(H163="Perdu",N(L162)+1,IF(H163="Gagné",0,N(L162))))</f>
        <v/>
      </c>
      <c r="M163" s="24"/>
    </row>
    <row r="164" customFormat="false" ht="15" hidden="false" customHeight="false" outlineLevel="0" collapsed="false">
      <c r="A164" s="23"/>
      <c r="B164" s="24"/>
      <c r="C164" s="24"/>
      <c r="D164" s="24"/>
      <c r="E164" s="24"/>
      <c r="F164" s="25"/>
      <c r="G164" s="26"/>
      <c r="H164" s="24"/>
      <c r="I164" s="27" t="str">
        <f aca="false">IF(OR(H164="",H164="En cours"),"",IF(H164="Gagné",G164*(F164-1),IF(H164="Perdu",-G164,0)))</f>
        <v/>
      </c>
      <c r="J164" s="27" t="str">
        <f aca="false">IF(G164="","",$C$3+SUM($I$6:I164))</f>
        <v/>
      </c>
      <c r="K164" s="28" t="str">
        <f aca="false">IF(G164="","",IF(($C$3+SUM($I$5:I163))&gt;0,G164/($C$3+SUM($I$5:I163)),""))</f>
        <v/>
      </c>
      <c r="L164" s="29" t="str">
        <f aca="false">IF(H164="","",IF(H164="Perdu",N(L163)+1,IF(H164="Gagné",0,N(L163))))</f>
        <v/>
      </c>
      <c r="M164" s="24"/>
    </row>
    <row r="165" customFormat="false" ht="15" hidden="false" customHeight="false" outlineLevel="0" collapsed="false">
      <c r="A165" s="23"/>
      <c r="B165" s="24"/>
      <c r="C165" s="24"/>
      <c r="D165" s="24"/>
      <c r="E165" s="24"/>
      <c r="F165" s="25"/>
      <c r="G165" s="26"/>
      <c r="H165" s="24"/>
      <c r="I165" s="27" t="str">
        <f aca="false">IF(OR(H165="",H165="En cours"),"",IF(H165="Gagné",G165*(F165-1),IF(H165="Perdu",-G165,0)))</f>
        <v/>
      </c>
      <c r="J165" s="27" t="str">
        <f aca="false">IF(G165="","",$C$3+SUM($I$6:I165))</f>
        <v/>
      </c>
      <c r="K165" s="28" t="str">
        <f aca="false">IF(G165="","",IF(($C$3+SUM($I$5:I164))&gt;0,G165/($C$3+SUM($I$5:I164)),""))</f>
        <v/>
      </c>
      <c r="L165" s="29" t="str">
        <f aca="false">IF(H165="","",IF(H165="Perdu",N(L164)+1,IF(H165="Gagné",0,N(L164))))</f>
        <v/>
      </c>
      <c r="M165" s="24"/>
    </row>
    <row r="166" customFormat="false" ht="15" hidden="false" customHeight="false" outlineLevel="0" collapsed="false">
      <c r="A166" s="23"/>
      <c r="B166" s="24"/>
      <c r="C166" s="24"/>
      <c r="D166" s="24"/>
      <c r="E166" s="24"/>
      <c r="F166" s="25"/>
      <c r="G166" s="26"/>
      <c r="H166" s="24"/>
      <c r="I166" s="27" t="str">
        <f aca="false">IF(OR(H166="",H166="En cours"),"",IF(H166="Gagné",G166*(F166-1),IF(H166="Perdu",-G166,0)))</f>
        <v/>
      </c>
      <c r="J166" s="27" t="str">
        <f aca="false">IF(G166="","",$C$3+SUM($I$6:I166))</f>
        <v/>
      </c>
      <c r="K166" s="28" t="str">
        <f aca="false">IF(G166="","",IF(($C$3+SUM($I$5:I165))&gt;0,G166/($C$3+SUM($I$5:I165)),""))</f>
        <v/>
      </c>
      <c r="L166" s="29" t="str">
        <f aca="false">IF(H166="","",IF(H166="Perdu",N(L165)+1,IF(H166="Gagné",0,N(L165))))</f>
        <v/>
      </c>
      <c r="M166" s="24"/>
    </row>
    <row r="167" customFormat="false" ht="15" hidden="false" customHeight="false" outlineLevel="0" collapsed="false">
      <c r="A167" s="23"/>
      <c r="B167" s="24"/>
      <c r="C167" s="24"/>
      <c r="D167" s="24"/>
      <c r="E167" s="24"/>
      <c r="F167" s="25"/>
      <c r="G167" s="26"/>
      <c r="H167" s="24"/>
      <c r="I167" s="27" t="str">
        <f aca="false">IF(OR(H167="",H167="En cours"),"",IF(H167="Gagné",G167*(F167-1),IF(H167="Perdu",-G167,0)))</f>
        <v/>
      </c>
      <c r="J167" s="27" t="str">
        <f aca="false">IF(G167="","",$C$3+SUM($I$6:I167))</f>
        <v/>
      </c>
      <c r="K167" s="28" t="str">
        <f aca="false">IF(G167="","",IF(($C$3+SUM($I$5:I166))&gt;0,G167/($C$3+SUM($I$5:I166)),""))</f>
        <v/>
      </c>
      <c r="L167" s="29" t="str">
        <f aca="false">IF(H167="","",IF(H167="Perdu",N(L166)+1,IF(H167="Gagné",0,N(L166))))</f>
        <v/>
      </c>
      <c r="M167" s="24"/>
    </row>
    <row r="168" customFormat="false" ht="15" hidden="false" customHeight="false" outlineLevel="0" collapsed="false">
      <c r="A168" s="23"/>
      <c r="B168" s="24"/>
      <c r="C168" s="24"/>
      <c r="D168" s="24"/>
      <c r="E168" s="24"/>
      <c r="F168" s="25"/>
      <c r="G168" s="26"/>
      <c r="H168" s="24"/>
      <c r="I168" s="27" t="str">
        <f aca="false">IF(OR(H168="",H168="En cours"),"",IF(H168="Gagné",G168*(F168-1),IF(H168="Perdu",-G168,0)))</f>
        <v/>
      </c>
      <c r="J168" s="27" t="str">
        <f aca="false">IF(G168="","",$C$3+SUM($I$6:I168))</f>
        <v/>
      </c>
      <c r="K168" s="28" t="str">
        <f aca="false">IF(G168="","",IF(($C$3+SUM($I$5:I167))&gt;0,G168/($C$3+SUM($I$5:I167)),""))</f>
        <v/>
      </c>
      <c r="L168" s="29" t="str">
        <f aca="false">IF(H168="","",IF(H168="Perdu",N(L167)+1,IF(H168="Gagné",0,N(L167))))</f>
        <v/>
      </c>
      <c r="M168" s="24"/>
    </row>
    <row r="169" customFormat="false" ht="15" hidden="false" customHeight="false" outlineLevel="0" collapsed="false">
      <c r="A169" s="23"/>
      <c r="B169" s="24"/>
      <c r="C169" s="24"/>
      <c r="D169" s="24"/>
      <c r="E169" s="24"/>
      <c r="F169" s="25"/>
      <c r="G169" s="26"/>
      <c r="H169" s="24"/>
      <c r="I169" s="27" t="str">
        <f aca="false">IF(OR(H169="",H169="En cours"),"",IF(H169="Gagné",G169*(F169-1),IF(H169="Perdu",-G169,0)))</f>
        <v/>
      </c>
      <c r="J169" s="27" t="str">
        <f aca="false">IF(G169="","",$C$3+SUM($I$6:I169))</f>
        <v/>
      </c>
      <c r="K169" s="28" t="str">
        <f aca="false">IF(G169="","",IF(($C$3+SUM($I$5:I168))&gt;0,G169/($C$3+SUM($I$5:I168)),""))</f>
        <v/>
      </c>
      <c r="L169" s="29" t="str">
        <f aca="false">IF(H169="","",IF(H169="Perdu",N(L168)+1,IF(H169="Gagné",0,N(L168))))</f>
        <v/>
      </c>
      <c r="M169" s="24"/>
    </row>
    <row r="170" customFormat="false" ht="15" hidden="false" customHeight="false" outlineLevel="0" collapsed="false">
      <c r="A170" s="23"/>
      <c r="B170" s="24"/>
      <c r="C170" s="24"/>
      <c r="D170" s="24"/>
      <c r="E170" s="24"/>
      <c r="F170" s="25"/>
      <c r="G170" s="26"/>
      <c r="H170" s="24"/>
      <c r="I170" s="27" t="str">
        <f aca="false">IF(OR(H170="",H170="En cours"),"",IF(H170="Gagné",G170*(F170-1),IF(H170="Perdu",-G170,0)))</f>
        <v/>
      </c>
      <c r="J170" s="27" t="str">
        <f aca="false">IF(G170="","",$C$3+SUM($I$6:I170))</f>
        <v/>
      </c>
      <c r="K170" s="28" t="str">
        <f aca="false">IF(G170="","",IF(($C$3+SUM($I$5:I169))&gt;0,G170/($C$3+SUM($I$5:I169)),""))</f>
        <v/>
      </c>
      <c r="L170" s="29" t="str">
        <f aca="false">IF(H170="","",IF(H170="Perdu",N(L169)+1,IF(H170="Gagné",0,N(L169))))</f>
        <v/>
      </c>
      <c r="M170" s="24"/>
    </row>
    <row r="171" customFormat="false" ht="15" hidden="false" customHeight="false" outlineLevel="0" collapsed="false">
      <c r="A171" s="23"/>
      <c r="B171" s="24"/>
      <c r="C171" s="24"/>
      <c r="D171" s="24"/>
      <c r="E171" s="24"/>
      <c r="F171" s="25"/>
      <c r="G171" s="26"/>
      <c r="H171" s="24"/>
      <c r="I171" s="27" t="str">
        <f aca="false">IF(OR(H171="",H171="En cours"),"",IF(H171="Gagné",G171*(F171-1),IF(H171="Perdu",-G171,0)))</f>
        <v/>
      </c>
      <c r="J171" s="27" t="str">
        <f aca="false">IF(G171="","",$C$3+SUM($I$6:I171))</f>
        <v/>
      </c>
      <c r="K171" s="28" t="str">
        <f aca="false">IF(G171="","",IF(($C$3+SUM($I$5:I170))&gt;0,G171/($C$3+SUM($I$5:I170)),""))</f>
        <v/>
      </c>
      <c r="L171" s="29" t="str">
        <f aca="false">IF(H171="","",IF(H171="Perdu",N(L170)+1,IF(H171="Gagné",0,N(L170))))</f>
        <v/>
      </c>
      <c r="M171" s="24"/>
    </row>
    <row r="172" customFormat="false" ht="15" hidden="false" customHeight="false" outlineLevel="0" collapsed="false">
      <c r="A172" s="23"/>
      <c r="B172" s="24"/>
      <c r="C172" s="24"/>
      <c r="D172" s="24"/>
      <c r="E172" s="24"/>
      <c r="F172" s="25"/>
      <c r="G172" s="26"/>
      <c r="H172" s="24"/>
      <c r="I172" s="27" t="str">
        <f aca="false">IF(OR(H172="",H172="En cours"),"",IF(H172="Gagné",G172*(F172-1),IF(H172="Perdu",-G172,0)))</f>
        <v/>
      </c>
      <c r="J172" s="27" t="str">
        <f aca="false">IF(G172="","",$C$3+SUM($I$6:I172))</f>
        <v/>
      </c>
      <c r="K172" s="28" t="str">
        <f aca="false">IF(G172="","",IF(($C$3+SUM($I$5:I171))&gt;0,G172/($C$3+SUM($I$5:I171)),""))</f>
        <v/>
      </c>
      <c r="L172" s="29" t="str">
        <f aca="false">IF(H172="","",IF(H172="Perdu",N(L171)+1,IF(H172="Gagné",0,N(L171))))</f>
        <v/>
      </c>
      <c r="M172" s="24"/>
    </row>
    <row r="173" customFormat="false" ht="15" hidden="false" customHeight="false" outlineLevel="0" collapsed="false">
      <c r="A173" s="23"/>
      <c r="B173" s="24"/>
      <c r="C173" s="24"/>
      <c r="D173" s="24"/>
      <c r="E173" s="24"/>
      <c r="F173" s="25"/>
      <c r="G173" s="26"/>
      <c r="H173" s="24"/>
      <c r="I173" s="27" t="str">
        <f aca="false">IF(OR(H173="",H173="En cours"),"",IF(H173="Gagné",G173*(F173-1),IF(H173="Perdu",-G173,0)))</f>
        <v/>
      </c>
      <c r="J173" s="27" t="str">
        <f aca="false">IF(G173="","",$C$3+SUM($I$6:I173))</f>
        <v/>
      </c>
      <c r="K173" s="28" t="str">
        <f aca="false">IF(G173="","",IF(($C$3+SUM($I$5:I172))&gt;0,G173/($C$3+SUM($I$5:I172)),""))</f>
        <v/>
      </c>
      <c r="L173" s="29" t="str">
        <f aca="false">IF(H173="","",IF(H173="Perdu",N(L172)+1,IF(H173="Gagné",0,N(L172))))</f>
        <v/>
      </c>
      <c r="M173" s="24"/>
    </row>
    <row r="174" customFormat="false" ht="15" hidden="false" customHeight="false" outlineLevel="0" collapsed="false">
      <c r="A174" s="23"/>
      <c r="B174" s="24"/>
      <c r="C174" s="24"/>
      <c r="D174" s="24"/>
      <c r="E174" s="24"/>
      <c r="F174" s="25"/>
      <c r="G174" s="26"/>
      <c r="H174" s="24"/>
      <c r="I174" s="27" t="str">
        <f aca="false">IF(OR(H174="",H174="En cours"),"",IF(H174="Gagné",G174*(F174-1),IF(H174="Perdu",-G174,0)))</f>
        <v/>
      </c>
      <c r="J174" s="27" t="str">
        <f aca="false">IF(G174="","",$C$3+SUM($I$6:I174))</f>
        <v/>
      </c>
      <c r="K174" s="28" t="str">
        <f aca="false">IF(G174="","",IF(($C$3+SUM($I$5:I173))&gt;0,G174/($C$3+SUM($I$5:I173)),""))</f>
        <v/>
      </c>
      <c r="L174" s="29" t="str">
        <f aca="false">IF(H174="","",IF(H174="Perdu",N(L173)+1,IF(H174="Gagné",0,N(L173))))</f>
        <v/>
      </c>
      <c r="M174" s="24"/>
    </row>
    <row r="175" customFormat="false" ht="15" hidden="false" customHeight="false" outlineLevel="0" collapsed="false">
      <c r="A175" s="23"/>
      <c r="B175" s="24"/>
      <c r="C175" s="24"/>
      <c r="D175" s="24"/>
      <c r="E175" s="24"/>
      <c r="F175" s="25"/>
      <c r="G175" s="26"/>
      <c r="H175" s="24"/>
      <c r="I175" s="27" t="str">
        <f aca="false">IF(OR(H175="",H175="En cours"),"",IF(H175="Gagné",G175*(F175-1),IF(H175="Perdu",-G175,0)))</f>
        <v/>
      </c>
      <c r="J175" s="27" t="str">
        <f aca="false">IF(G175="","",$C$3+SUM($I$6:I175))</f>
        <v/>
      </c>
      <c r="K175" s="28" t="str">
        <f aca="false">IF(G175="","",IF(($C$3+SUM($I$5:I174))&gt;0,G175/($C$3+SUM($I$5:I174)),""))</f>
        <v/>
      </c>
      <c r="L175" s="29" t="str">
        <f aca="false">IF(H175="","",IF(H175="Perdu",N(L174)+1,IF(H175="Gagné",0,N(L174))))</f>
        <v/>
      </c>
      <c r="M175" s="24"/>
    </row>
    <row r="176" customFormat="false" ht="15" hidden="false" customHeight="false" outlineLevel="0" collapsed="false">
      <c r="A176" s="23"/>
      <c r="B176" s="24"/>
      <c r="C176" s="24"/>
      <c r="D176" s="24"/>
      <c r="E176" s="24"/>
      <c r="F176" s="25"/>
      <c r="G176" s="26"/>
      <c r="H176" s="24"/>
      <c r="I176" s="27" t="str">
        <f aca="false">IF(OR(H176="",H176="En cours"),"",IF(H176="Gagné",G176*(F176-1),IF(H176="Perdu",-G176,0)))</f>
        <v/>
      </c>
      <c r="J176" s="27" t="str">
        <f aca="false">IF(G176="","",$C$3+SUM($I$6:I176))</f>
        <v/>
      </c>
      <c r="K176" s="28" t="str">
        <f aca="false">IF(G176="","",IF(($C$3+SUM($I$5:I175))&gt;0,G176/($C$3+SUM($I$5:I175)),""))</f>
        <v/>
      </c>
      <c r="L176" s="29" t="str">
        <f aca="false">IF(H176="","",IF(H176="Perdu",N(L175)+1,IF(H176="Gagné",0,N(L175))))</f>
        <v/>
      </c>
      <c r="M176" s="24"/>
    </row>
    <row r="177" customFormat="false" ht="15" hidden="false" customHeight="false" outlineLevel="0" collapsed="false">
      <c r="A177" s="23"/>
      <c r="B177" s="24"/>
      <c r="C177" s="24"/>
      <c r="D177" s="24"/>
      <c r="E177" s="24"/>
      <c r="F177" s="25"/>
      <c r="G177" s="26"/>
      <c r="H177" s="24"/>
      <c r="I177" s="27" t="str">
        <f aca="false">IF(OR(H177="",H177="En cours"),"",IF(H177="Gagné",G177*(F177-1),IF(H177="Perdu",-G177,0)))</f>
        <v/>
      </c>
      <c r="J177" s="27" t="str">
        <f aca="false">IF(G177="","",$C$3+SUM($I$6:I177))</f>
        <v/>
      </c>
      <c r="K177" s="28" t="str">
        <f aca="false">IF(G177="","",IF(($C$3+SUM($I$5:I176))&gt;0,G177/($C$3+SUM($I$5:I176)),""))</f>
        <v/>
      </c>
      <c r="L177" s="29" t="str">
        <f aca="false">IF(H177="","",IF(H177="Perdu",N(L176)+1,IF(H177="Gagné",0,N(L176))))</f>
        <v/>
      </c>
      <c r="M177" s="24"/>
    </row>
    <row r="178" customFormat="false" ht="15" hidden="false" customHeight="false" outlineLevel="0" collapsed="false">
      <c r="A178" s="23"/>
      <c r="B178" s="24"/>
      <c r="C178" s="24"/>
      <c r="D178" s="24"/>
      <c r="E178" s="24"/>
      <c r="F178" s="25"/>
      <c r="G178" s="26"/>
      <c r="H178" s="24"/>
      <c r="I178" s="27" t="str">
        <f aca="false">IF(OR(H178="",H178="En cours"),"",IF(H178="Gagné",G178*(F178-1),IF(H178="Perdu",-G178,0)))</f>
        <v/>
      </c>
      <c r="J178" s="27" t="str">
        <f aca="false">IF(G178="","",$C$3+SUM($I$6:I178))</f>
        <v/>
      </c>
      <c r="K178" s="28" t="str">
        <f aca="false">IF(G178="","",IF(($C$3+SUM($I$5:I177))&gt;0,G178/($C$3+SUM($I$5:I177)),""))</f>
        <v/>
      </c>
      <c r="L178" s="29" t="str">
        <f aca="false">IF(H178="","",IF(H178="Perdu",N(L177)+1,IF(H178="Gagné",0,N(L177))))</f>
        <v/>
      </c>
      <c r="M178" s="24"/>
    </row>
    <row r="179" customFormat="false" ht="15" hidden="false" customHeight="false" outlineLevel="0" collapsed="false">
      <c r="A179" s="23"/>
      <c r="B179" s="24"/>
      <c r="C179" s="24"/>
      <c r="D179" s="24"/>
      <c r="E179" s="24"/>
      <c r="F179" s="25"/>
      <c r="G179" s="26"/>
      <c r="H179" s="24"/>
      <c r="I179" s="27" t="str">
        <f aca="false">IF(OR(H179="",H179="En cours"),"",IF(H179="Gagné",G179*(F179-1),IF(H179="Perdu",-G179,0)))</f>
        <v/>
      </c>
      <c r="J179" s="27" t="str">
        <f aca="false">IF(G179="","",$C$3+SUM($I$6:I179))</f>
        <v/>
      </c>
      <c r="K179" s="28" t="str">
        <f aca="false">IF(G179="","",IF(($C$3+SUM($I$5:I178))&gt;0,G179/($C$3+SUM($I$5:I178)),""))</f>
        <v/>
      </c>
      <c r="L179" s="29" t="str">
        <f aca="false">IF(H179="","",IF(H179="Perdu",N(L178)+1,IF(H179="Gagné",0,N(L178))))</f>
        <v/>
      </c>
      <c r="M179" s="24"/>
    </row>
    <row r="180" customFormat="false" ht="15" hidden="false" customHeight="false" outlineLevel="0" collapsed="false">
      <c r="A180" s="23"/>
      <c r="B180" s="24"/>
      <c r="C180" s="24"/>
      <c r="D180" s="24"/>
      <c r="E180" s="24"/>
      <c r="F180" s="25"/>
      <c r="G180" s="26"/>
      <c r="H180" s="24"/>
      <c r="I180" s="27" t="str">
        <f aca="false">IF(OR(H180="",H180="En cours"),"",IF(H180="Gagné",G180*(F180-1),IF(H180="Perdu",-G180,0)))</f>
        <v/>
      </c>
      <c r="J180" s="27" t="str">
        <f aca="false">IF(G180="","",$C$3+SUM($I$6:I180))</f>
        <v/>
      </c>
      <c r="K180" s="28" t="str">
        <f aca="false">IF(G180="","",IF(($C$3+SUM($I$5:I179))&gt;0,G180/($C$3+SUM($I$5:I179)),""))</f>
        <v/>
      </c>
      <c r="L180" s="29" t="str">
        <f aca="false">IF(H180="","",IF(H180="Perdu",N(L179)+1,IF(H180="Gagné",0,N(L179))))</f>
        <v/>
      </c>
      <c r="M180" s="24"/>
    </row>
    <row r="181" customFormat="false" ht="15" hidden="false" customHeight="false" outlineLevel="0" collapsed="false">
      <c r="A181" s="23"/>
      <c r="B181" s="24"/>
      <c r="C181" s="24"/>
      <c r="D181" s="24"/>
      <c r="E181" s="24"/>
      <c r="F181" s="25"/>
      <c r="G181" s="26"/>
      <c r="H181" s="24"/>
      <c r="I181" s="27" t="str">
        <f aca="false">IF(OR(H181="",H181="En cours"),"",IF(H181="Gagné",G181*(F181-1),IF(H181="Perdu",-G181,0)))</f>
        <v/>
      </c>
      <c r="J181" s="27" t="str">
        <f aca="false">IF(G181="","",$C$3+SUM($I$6:I181))</f>
        <v/>
      </c>
      <c r="K181" s="28" t="str">
        <f aca="false">IF(G181="","",IF(($C$3+SUM($I$5:I180))&gt;0,G181/($C$3+SUM($I$5:I180)),""))</f>
        <v/>
      </c>
      <c r="L181" s="29" t="str">
        <f aca="false">IF(H181="","",IF(H181="Perdu",N(L180)+1,IF(H181="Gagné",0,N(L180))))</f>
        <v/>
      </c>
      <c r="M181" s="24"/>
    </row>
    <row r="182" customFormat="false" ht="15" hidden="false" customHeight="false" outlineLevel="0" collapsed="false">
      <c r="A182" s="23"/>
      <c r="B182" s="24"/>
      <c r="C182" s="24"/>
      <c r="D182" s="24"/>
      <c r="E182" s="24"/>
      <c r="F182" s="25"/>
      <c r="G182" s="26"/>
      <c r="H182" s="24"/>
      <c r="I182" s="27" t="str">
        <f aca="false">IF(OR(H182="",H182="En cours"),"",IF(H182="Gagné",G182*(F182-1),IF(H182="Perdu",-G182,0)))</f>
        <v/>
      </c>
      <c r="J182" s="27" t="str">
        <f aca="false">IF(G182="","",$C$3+SUM($I$6:I182))</f>
        <v/>
      </c>
      <c r="K182" s="28" t="str">
        <f aca="false">IF(G182="","",IF(($C$3+SUM($I$5:I181))&gt;0,G182/($C$3+SUM($I$5:I181)),""))</f>
        <v/>
      </c>
      <c r="L182" s="29" t="str">
        <f aca="false">IF(H182="","",IF(H182="Perdu",N(L181)+1,IF(H182="Gagné",0,N(L181))))</f>
        <v/>
      </c>
      <c r="M182" s="24"/>
    </row>
    <row r="183" customFormat="false" ht="15" hidden="false" customHeight="false" outlineLevel="0" collapsed="false">
      <c r="A183" s="23"/>
      <c r="B183" s="24"/>
      <c r="C183" s="24"/>
      <c r="D183" s="24"/>
      <c r="E183" s="24"/>
      <c r="F183" s="25"/>
      <c r="G183" s="26"/>
      <c r="H183" s="24"/>
      <c r="I183" s="27" t="str">
        <f aca="false">IF(OR(H183="",H183="En cours"),"",IF(H183="Gagné",G183*(F183-1),IF(H183="Perdu",-G183,0)))</f>
        <v/>
      </c>
      <c r="J183" s="27" t="str">
        <f aca="false">IF(G183="","",$C$3+SUM($I$6:I183))</f>
        <v/>
      </c>
      <c r="K183" s="28" t="str">
        <f aca="false">IF(G183="","",IF(($C$3+SUM($I$5:I182))&gt;0,G183/($C$3+SUM($I$5:I182)),""))</f>
        <v/>
      </c>
      <c r="L183" s="29" t="str">
        <f aca="false">IF(H183="","",IF(H183="Perdu",N(L182)+1,IF(H183="Gagné",0,N(L182))))</f>
        <v/>
      </c>
      <c r="M183" s="24"/>
    </row>
    <row r="184" customFormat="false" ht="15" hidden="false" customHeight="false" outlineLevel="0" collapsed="false">
      <c r="A184" s="23"/>
      <c r="B184" s="24"/>
      <c r="C184" s="24"/>
      <c r="D184" s="24"/>
      <c r="E184" s="24"/>
      <c r="F184" s="25"/>
      <c r="G184" s="26"/>
      <c r="H184" s="24"/>
      <c r="I184" s="27" t="str">
        <f aca="false">IF(OR(H184="",H184="En cours"),"",IF(H184="Gagné",G184*(F184-1),IF(H184="Perdu",-G184,0)))</f>
        <v/>
      </c>
      <c r="J184" s="27" t="str">
        <f aca="false">IF(G184="","",$C$3+SUM($I$6:I184))</f>
        <v/>
      </c>
      <c r="K184" s="28" t="str">
        <f aca="false">IF(G184="","",IF(($C$3+SUM($I$5:I183))&gt;0,G184/($C$3+SUM($I$5:I183)),""))</f>
        <v/>
      </c>
      <c r="L184" s="29" t="str">
        <f aca="false">IF(H184="","",IF(H184="Perdu",N(L183)+1,IF(H184="Gagné",0,N(L183))))</f>
        <v/>
      </c>
      <c r="M184" s="24"/>
    </row>
    <row r="185" customFormat="false" ht="15" hidden="false" customHeight="false" outlineLevel="0" collapsed="false">
      <c r="A185" s="23"/>
      <c r="B185" s="24"/>
      <c r="C185" s="24"/>
      <c r="D185" s="24"/>
      <c r="E185" s="24"/>
      <c r="F185" s="25"/>
      <c r="G185" s="26"/>
      <c r="H185" s="24"/>
      <c r="I185" s="27" t="str">
        <f aca="false">IF(OR(H185="",H185="En cours"),"",IF(H185="Gagné",G185*(F185-1),IF(H185="Perdu",-G185,0)))</f>
        <v/>
      </c>
      <c r="J185" s="27" t="str">
        <f aca="false">IF(G185="","",$C$3+SUM($I$6:I185))</f>
        <v/>
      </c>
      <c r="K185" s="28" t="str">
        <f aca="false">IF(G185="","",IF(($C$3+SUM($I$5:I184))&gt;0,G185/($C$3+SUM($I$5:I184)),""))</f>
        <v/>
      </c>
      <c r="L185" s="29" t="str">
        <f aca="false">IF(H185="","",IF(H185="Perdu",N(L184)+1,IF(H185="Gagné",0,N(L184))))</f>
        <v/>
      </c>
      <c r="M185" s="24"/>
    </row>
    <row r="186" customFormat="false" ht="15" hidden="false" customHeight="false" outlineLevel="0" collapsed="false">
      <c r="A186" s="23"/>
      <c r="B186" s="24"/>
      <c r="C186" s="24"/>
      <c r="D186" s="24"/>
      <c r="E186" s="24"/>
      <c r="F186" s="25"/>
      <c r="G186" s="26"/>
      <c r="H186" s="24"/>
      <c r="I186" s="27" t="str">
        <f aca="false">IF(OR(H186="",H186="En cours"),"",IF(H186="Gagné",G186*(F186-1),IF(H186="Perdu",-G186,0)))</f>
        <v/>
      </c>
      <c r="J186" s="27" t="str">
        <f aca="false">IF(G186="","",$C$3+SUM($I$6:I186))</f>
        <v/>
      </c>
      <c r="K186" s="28" t="str">
        <f aca="false">IF(G186="","",IF(($C$3+SUM($I$5:I185))&gt;0,G186/($C$3+SUM($I$5:I185)),""))</f>
        <v/>
      </c>
      <c r="L186" s="29" t="str">
        <f aca="false">IF(H186="","",IF(H186="Perdu",N(L185)+1,IF(H186="Gagné",0,N(L185))))</f>
        <v/>
      </c>
      <c r="M186" s="24"/>
    </row>
    <row r="187" customFormat="false" ht="15" hidden="false" customHeight="false" outlineLevel="0" collapsed="false">
      <c r="A187" s="23"/>
      <c r="B187" s="24"/>
      <c r="C187" s="24"/>
      <c r="D187" s="24"/>
      <c r="E187" s="24"/>
      <c r="F187" s="25"/>
      <c r="G187" s="26"/>
      <c r="H187" s="24"/>
      <c r="I187" s="27" t="str">
        <f aca="false">IF(OR(H187="",H187="En cours"),"",IF(H187="Gagné",G187*(F187-1),IF(H187="Perdu",-G187,0)))</f>
        <v/>
      </c>
      <c r="J187" s="27" t="str">
        <f aca="false">IF(G187="","",$C$3+SUM($I$6:I187))</f>
        <v/>
      </c>
      <c r="K187" s="28" t="str">
        <f aca="false">IF(G187="","",IF(($C$3+SUM($I$5:I186))&gt;0,G187/($C$3+SUM($I$5:I186)),""))</f>
        <v/>
      </c>
      <c r="L187" s="29" t="str">
        <f aca="false">IF(H187="","",IF(H187="Perdu",N(L186)+1,IF(H187="Gagné",0,N(L186))))</f>
        <v/>
      </c>
      <c r="M187" s="24"/>
    </row>
    <row r="188" customFormat="false" ht="15" hidden="false" customHeight="false" outlineLevel="0" collapsed="false">
      <c r="A188" s="23"/>
      <c r="B188" s="24"/>
      <c r="C188" s="24"/>
      <c r="D188" s="24"/>
      <c r="E188" s="24"/>
      <c r="F188" s="25"/>
      <c r="G188" s="26"/>
      <c r="H188" s="24"/>
      <c r="I188" s="27" t="str">
        <f aca="false">IF(OR(H188="",H188="En cours"),"",IF(H188="Gagné",G188*(F188-1),IF(H188="Perdu",-G188,0)))</f>
        <v/>
      </c>
      <c r="J188" s="27" t="str">
        <f aca="false">IF(G188="","",$C$3+SUM($I$6:I188))</f>
        <v/>
      </c>
      <c r="K188" s="28" t="str">
        <f aca="false">IF(G188="","",IF(($C$3+SUM($I$5:I187))&gt;0,G188/($C$3+SUM($I$5:I187)),""))</f>
        <v/>
      </c>
      <c r="L188" s="29" t="str">
        <f aca="false">IF(H188="","",IF(H188="Perdu",N(L187)+1,IF(H188="Gagné",0,N(L187))))</f>
        <v/>
      </c>
      <c r="M188" s="24"/>
    </row>
    <row r="189" customFormat="false" ht="15" hidden="false" customHeight="false" outlineLevel="0" collapsed="false">
      <c r="A189" s="23"/>
      <c r="B189" s="24"/>
      <c r="C189" s="24"/>
      <c r="D189" s="24"/>
      <c r="E189" s="24"/>
      <c r="F189" s="25"/>
      <c r="G189" s="26"/>
      <c r="H189" s="24"/>
      <c r="I189" s="27" t="str">
        <f aca="false">IF(OR(H189="",H189="En cours"),"",IF(H189="Gagné",G189*(F189-1),IF(H189="Perdu",-G189,0)))</f>
        <v/>
      </c>
      <c r="J189" s="27" t="str">
        <f aca="false">IF(G189="","",$C$3+SUM($I$6:I189))</f>
        <v/>
      </c>
      <c r="K189" s="28" t="str">
        <f aca="false">IF(G189="","",IF(($C$3+SUM($I$5:I188))&gt;0,G189/($C$3+SUM($I$5:I188)),""))</f>
        <v/>
      </c>
      <c r="L189" s="29" t="str">
        <f aca="false">IF(H189="","",IF(H189="Perdu",N(L188)+1,IF(H189="Gagné",0,N(L188))))</f>
        <v/>
      </c>
      <c r="M189" s="24"/>
    </row>
    <row r="190" customFormat="false" ht="15" hidden="false" customHeight="false" outlineLevel="0" collapsed="false">
      <c r="A190" s="23"/>
      <c r="B190" s="24"/>
      <c r="C190" s="24"/>
      <c r="D190" s="24"/>
      <c r="E190" s="24"/>
      <c r="F190" s="25"/>
      <c r="G190" s="26"/>
      <c r="H190" s="24"/>
      <c r="I190" s="27" t="str">
        <f aca="false">IF(OR(H190="",H190="En cours"),"",IF(H190="Gagné",G190*(F190-1),IF(H190="Perdu",-G190,0)))</f>
        <v/>
      </c>
      <c r="J190" s="27" t="str">
        <f aca="false">IF(G190="","",$C$3+SUM($I$6:I190))</f>
        <v/>
      </c>
      <c r="K190" s="28" t="str">
        <f aca="false">IF(G190="","",IF(($C$3+SUM($I$5:I189))&gt;0,G190/($C$3+SUM($I$5:I189)),""))</f>
        <v/>
      </c>
      <c r="L190" s="29" t="str">
        <f aca="false">IF(H190="","",IF(H190="Perdu",N(L189)+1,IF(H190="Gagné",0,N(L189))))</f>
        <v/>
      </c>
      <c r="M190" s="24"/>
    </row>
    <row r="191" customFormat="false" ht="15" hidden="false" customHeight="false" outlineLevel="0" collapsed="false">
      <c r="A191" s="23"/>
      <c r="B191" s="24"/>
      <c r="C191" s="24"/>
      <c r="D191" s="24"/>
      <c r="E191" s="24"/>
      <c r="F191" s="25"/>
      <c r="G191" s="26"/>
      <c r="H191" s="24"/>
      <c r="I191" s="27" t="str">
        <f aca="false">IF(OR(H191="",H191="En cours"),"",IF(H191="Gagné",G191*(F191-1),IF(H191="Perdu",-G191,0)))</f>
        <v/>
      </c>
      <c r="J191" s="27" t="str">
        <f aca="false">IF(G191="","",$C$3+SUM($I$6:I191))</f>
        <v/>
      </c>
      <c r="K191" s="28" t="str">
        <f aca="false">IF(G191="","",IF(($C$3+SUM($I$5:I190))&gt;0,G191/($C$3+SUM($I$5:I190)),""))</f>
        <v/>
      </c>
      <c r="L191" s="29" t="str">
        <f aca="false">IF(H191="","",IF(H191="Perdu",N(L190)+1,IF(H191="Gagné",0,N(L190))))</f>
        <v/>
      </c>
      <c r="M191" s="24"/>
    </row>
    <row r="192" customFormat="false" ht="15" hidden="false" customHeight="false" outlineLevel="0" collapsed="false">
      <c r="A192" s="23"/>
      <c r="B192" s="24"/>
      <c r="C192" s="24"/>
      <c r="D192" s="24"/>
      <c r="E192" s="24"/>
      <c r="F192" s="25"/>
      <c r="G192" s="26"/>
      <c r="H192" s="24"/>
      <c r="I192" s="27" t="str">
        <f aca="false">IF(OR(H192="",H192="En cours"),"",IF(H192="Gagné",G192*(F192-1),IF(H192="Perdu",-G192,0)))</f>
        <v/>
      </c>
      <c r="J192" s="27" t="str">
        <f aca="false">IF(G192="","",$C$3+SUM($I$6:I192))</f>
        <v/>
      </c>
      <c r="K192" s="28" t="str">
        <f aca="false">IF(G192="","",IF(($C$3+SUM($I$5:I191))&gt;0,G192/($C$3+SUM($I$5:I191)),""))</f>
        <v/>
      </c>
      <c r="L192" s="29" t="str">
        <f aca="false">IF(H192="","",IF(H192="Perdu",N(L191)+1,IF(H192="Gagné",0,N(L191))))</f>
        <v/>
      </c>
      <c r="M192" s="24"/>
    </row>
    <row r="193" customFormat="false" ht="15" hidden="false" customHeight="false" outlineLevel="0" collapsed="false">
      <c r="A193" s="23"/>
      <c r="B193" s="24"/>
      <c r="C193" s="24"/>
      <c r="D193" s="24"/>
      <c r="E193" s="24"/>
      <c r="F193" s="25"/>
      <c r="G193" s="26"/>
      <c r="H193" s="24"/>
      <c r="I193" s="27" t="str">
        <f aca="false">IF(OR(H193="",H193="En cours"),"",IF(H193="Gagné",G193*(F193-1),IF(H193="Perdu",-G193,0)))</f>
        <v/>
      </c>
      <c r="J193" s="27" t="str">
        <f aca="false">IF(G193="","",$C$3+SUM($I$6:I193))</f>
        <v/>
      </c>
      <c r="K193" s="28" t="str">
        <f aca="false">IF(G193="","",IF(($C$3+SUM($I$5:I192))&gt;0,G193/($C$3+SUM($I$5:I192)),""))</f>
        <v/>
      </c>
      <c r="L193" s="29" t="str">
        <f aca="false">IF(H193="","",IF(H193="Perdu",N(L192)+1,IF(H193="Gagné",0,N(L192))))</f>
        <v/>
      </c>
      <c r="M193" s="24"/>
    </row>
    <row r="194" customFormat="false" ht="15" hidden="false" customHeight="false" outlineLevel="0" collapsed="false">
      <c r="A194" s="23"/>
      <c r="B194" s="24"/>
      <c r="C194" s="24"/>
      <c r="D194" s="24"/>
      <c r="E194" s="24"/>
      <c r="F194" s="25"/>
      <c r="G194" s="26"/>
      <c r="H194" s="24"/>
      <c r="I194" s="27" t="str">
        <f aca="false">IF(OR(H194="",H194="En cours"),"",IF(H194="Gagné",G194*(F194-1),IF(H194="Perdu",-G194,0)))</f>
        <v/>
      </c>
      <c r="J194" s="27" t="str">
        <f aca="false">IF(G194="","",$C$3+SUM($I$6:I194))</f>
        <v/>
      </c>
      <c r="K194" s="28" t="str">
        <f aca="false">IF(G194="","",IF(($C$3+SUM($I$5:I193))&gt;0,G194/($C$3+SUM($I$5:I193)),""))</f>
        <v/>
      </c>
      <c r="L194" s="29" t="str">
        <f aca="false">IF(H194="","",IF(H194="Perdu",N(L193)+1,IF(H194="Gagné",0,N(L193))))</f>
        <v/>
      </c>
      <c r="M194" s="24"/>
    </row>
    <row r="195" customFormat="false" ht="15" hidden="false" customHeight="false" outlineLevel="0" collapsed="false">
      <c r="A195" s="23"/>
      <c r="B195" s="24"/>
      <c r="C195" s="24"/>
      <c r="D195" s="24"/>
      <c r="E195" s="24"/>
      <c r="F195" s="25"/>
      <c r="G195" s="26"/>
      <c r="H195" s="24"/>
      <c r="I195" s="27" t="str">
        <f aca="false">IF(OR(H195="",H195="En cours"),"",IF(H195="Gagné",G195*(F195-1),IF(H195="Perdu",-G195,0)))</f>
        <v/>
      </c>
      <c r="J195" s="27" t="str">
        <f aca="false">IF(G195="","",$C$3+SUM($I$6:I195))</f>
        <v/>
      </c>
      <c r="K195" s="28" t="str">
        <f aca="false">IF(G195="","",IF(($C$3+SUM($I$5:I194))&gt;0,G195/($C$3+SUM($I$5:I194)),""))</f>
        <v/>
      </c>
      <c r="L195" s="29" t="str">
        <f aca="false">IF(H195="","",IF(H195="Perdu",N(L194)+1,IF(H195="Gagné",0,N(L194))))</f>
        <v/>
      </c>
      <c r="M195" s="24"/>
    </row>
    <row r="196" customFormat="false" ht="15" hidden="false" customHeight="false" outlineLevel="0" collapsed="false">
      <c r="A196" s="23"/>
      <c r="B196" s="24"/>
      <c r="C196" s="24"/>
      <c r="D196" s="24"/>
      <c r="E196" s="24"/>
      <c r="F196" s="25"/>
      <c r="G196" s="26"/>
      <c r="H196" s="24"/>
      <c r="I196" s="27" t="str">
        <f aca="false">IF(OR(H196="",H196="En cours"),"",IF(H196="Gagné",G196*(F196-1),IF(H196="Perdu",-G196,0)))</f>
        <v/>
      </c>
      <c r="J196" s="27" t="str">
        <f aca="false">IF(G196="","",$C$3+SUM($I$6:I196))</f>
        <v/>
      </c>
      <c r="K196" s="28" t="str">
        <f aca="false">IF(G196="","",IF(($C$3+SUM($I$5:I195))&gt;0,G196/($C$3+SUM($I$5:I195)),""))</f>
        <v/>
      </c>
      <c r="L196" s="29" t="str">
        <f aca="false">IF(H196="","",IF(H196="Perdu",N(L195)+1,IF(H196="Gagné",0,N(L195))))</f>
        <v/>
      </c>
      <c r="M196" s="24"/>
    </row>
    <row r="197" customFormat="false" ht="15" hidden="false" customHeight="false" outlineLevel="0" collapsed="false">
      <c r="A197" s="23"/>
      <c r="B197" s="24"/>
      <c r="C197" s="24"/>
      <c r="D197" s="24"/>
      <c r="E197" s="24"/>
      <c r="F197" s="25"/>
      <c r="G197" s="26"/>
      <c r="H197" s="24"/>
      <c r="I197" s="27" t="str">
        <f aca="false">IF(OR(H197="",H197="En cours"),"",IF(H197="Gagné",G197*(F197-1),IF(H197="Perdu",-G197,0)))</f>
        <v/>
      </c>
      <c r="J197" s="27" t="str">
        <f aca="false">IF(G197="","",$C$3+SUM($I$6:I197))</f>
        <v/>
      </c>
      <c r="K197" s="28" t="str">
        <f aca="false">IF(G197="","",IF(($C$3+SUM($I$5:I196))&gt;0,G197/($C$3+SUM($I$5:I196)),""))</f>
        <v/>
      </c>
      <c r="L197" s="29" t="str">
        <f aca="false">IF(H197="","",IF(H197="Perdu",N(L196)+1,IF(H197="Gagné",0,N(L196))))</f>
        <v/>
      </c>
      <c r="M197" s="24"/>
    </row>
    <row r="198" customFormat="false" ht="15" hidden="false" customHeight="false" outlineLevel="0" collapsed="false">
      <c r="A198" s="23"/>
      <c r="B198" s="24"/>
      <c r="C198" s="24"/>
      <c r="D198" s="24"/>
      <c r="E198" s="24"/>
      <c r="F198" s="25"/>
      <c r="G198" s="26"/>
      <c r="H198" s="24"/>
      <c r="I198" s="27" t="str">
        <f aca="false">IF(OR(H198="",H198="En cours"),"",IF(H198="Gagné",G198*(F198-1),IF(H198="Perdu",-G198,0)))</f>
        <v/>
      </c>
      <c r="J198" s="27" t="str">
        <f aca="false">IF(G198="","",$C$3+SUM($I$6:I198))</f>
        <v/>
      </c>
      <c r="K198" s="28" t="str">
        <f aca="false">IF(G198="","",IF(($C$3+SUM($I$5:I197))&gt;0,G198/($C$3+SUM($I$5:I197)),""))</f>
        <v/>
      </c>
      <c r="L198" s="29" t="str">
        <f aca="false">IF(H198="","",IF(H198="Perdu",N(L197)+1,IF(H198="Gagné",0,N(L197))))</f>
        <v/>
      </c>
      <c r="M198" s="24"/>
    </row>
    <row r="199" customFormat="false" ht="15" hidden="false" customHeight="false" outlineLevel="0" collapsed="false">
      <c r="A199" s="23"/>
      <c r="B199" s="24"/>
      <c r="C199" s="24"/>
      <c r="D199" s="24"/>
      <c r="E199" s="24"/>
      <c r="F199" s="25"/>
      <c r="G199" s="26"/>
      <c r="H199" s="24"/>
      <c r="I199" s="27" t="str">
        <f aca="false">IF(OR(H199="",H199="En cours"),"",IF(H199="Gagné",G199*(F199-1),IF(H199="Perdu",-G199,0)))</f>
        <v/>
      </c>
      <c r="J199" s="27" t="str">
        <f aca="false">IF(G199="","",$C$3+SUM($I$6:I199))</f>
        <v/>
      </c>
      <c r="K199" s="28" t="str">
        <f aca="false">IF(G199="","",IF(($C$3+SUM($I$5:I198))&gt;0,G199/($C$3+SUM($I$5:I198)),""))</f>
        <v/>
      </c>
      <c r="L199" s="29" t="str">
        <f aca="false">IF(H199="","",IF(H199="Perdu",N(L198)+1,IF(H199="Gagné",0,N(L198))))</f>
        <v/>
      </c>
      <c r="M199" s="24"/>
    </row>
    <row r="200" customFormat="false" ht="15" hidden="false" customHeight="false" outlineLevel="0" collapsed="false">
      <c r="A200" s="23"/>
      <c r="B200" s="24"/>
      <c r="C200" s="24"/>
      <c r="D200" s="24"/>
      <c r="E200" s="24"/>
      <c r="F200" s="25"/>
      <c r="G200" s="26"/>
      <c r="H200" s="24"/>
      <c r="I200" s="27" t="str">
        <f aca="false">IF(OR(H200="",H200="En cours"),"",IF(H200="Gagné",G200*(F200-1),IF(H200="Perdu",-G200,0)))</f>
        <v/>
      </c>
      <c r="J200" s="27" t="str">
        <f aca="false">IF(G200="","",$C$3+SUM($I$6:I200))</f>
        <v/>
      </c>
      <c r="K200" s="28" t="str">
        <f aca="false">IF(G200="","",IF(($C$3+SUM($I$5:I199))&gt;0,G200/($C$3+SUM($I$5:I199)),""))</f>
        <v/>
      </c>
      <c r="L200" s="29" t="str">
        <f aca="false">IF(H200="","",IF(H200="Perdu",N(L199)+1,IF(H200="Gagné",0,N(L199))))</f>
        <v/>
      </c>
      <c r="M200" s="24"/>
    </row>
    <row r="201" customFormat="false" ht="15" hidden="false" customHeight="false" outlineLevel="0" collapsed="false">
      <c r="A201" s="23"/>
      <c r="B201" s="24"/>
      <c r="C201" s="24"/>
      <c r="D201" s="24"/>
      <c r="E201" s="24"/>
      <c r="F201" s="25"/>
      <c r="G201" s="26"/>
      <c r="H201" s="24"/>
      <c r="I201" s="27" t="str">
        <f aca="false">IF(OR(H201="",H201="En cours"),"",IF(H201="Gagné",G201*(F201-1),IF(H201="Perdu",-G201,0)))</f>
        <v/>
      </c>
      <c r="J201" s="27" t="str">
        <f aca="false">IF(G201="","",$C$3+SUM($I$6:I201))</f>
        <v/>
      </c>
      <c r="K201" s="28" t="str">
        <f aca="false">IF(G201="","",IF(($C$3+SUM($I$5:I200))&gt;0,G201/($C$3+SUM($I$5:I200)),""))</f>
        <v/>
      </c>
      <c r="L201" s="29" t="str">
        <f aca="false">IF(H201="","",IF(H201="Perdu",N(L200)+1,IF(H201="Gagné",0,N(L200))))</f>
        <v/>
      </c>
      <c r="M201" s="24"/>
    </row>
    <row r="202" customFormat="false" ht="15" hidden="false" customHeight="false" outlineLevel="0" collapsed="false">
      <c r="A202" s="23"/>
      <c r="B202" s="24"/>
      <c r="C202" s="24"/>
      <c r="D202" s="24"/>
      <c r="E202" s="24"/>
      <c r="F202" s="25"/>
      <c r="G202" s="26"/>
      <c r="H202" s="24"/>
      <c r="I202" s="27" t="str">
        <f aca="false">IF(OR(H202="",H202="En cours"),"",IF(H202="Gagné",G202*(F202-1),IF(H202="Perdu",-G202,0)))</f>
        <v/>
      </c>
      <c r="J202" s="27" t="str">
        <f aca="false">IF(G202="","",$C$3+SUM($I$6:I202))</f>
        <v/>
      </c>
      <c r="K202" s="28" t="str">
        <f aca="false">IF(G202="","",IF(($C$3+SUM($I$5:I201))&gt;0,G202/($C$3+SUM($I$5:I201)),""))</f>
        <v/>
      </c>
      <c r="L202" s="29" t="str">
        <f aca="false">IF(H202="","",IF(H202="Perdu",N(L201)+1,IF(H202="Gagné",0,N(L201))))</f>
        <v/>
      </c>
      <c r="M202" s="24"/>
    </row>
    <row r="203" customFormat="false" ht="15" hidden="false" customHeight="false" outlineLevel="0" collapsed="false">
      <c r="A203" s="23"/>
      <c r="B203" s="24"/>
      <c r="C203" s="24"/>
      <c r="D203" s="24"/>
      <c r="E203" s="24"/>
      <c r="F203" s="25"/>
      <c r="G203" s="26"/>
      <c r="H203" s="24"/>
      <c r="I203" s="27" t="str">
        <f aca="false">IF(OR(H203="",H203="En cours"),"",IF(H203="Gagné",G203*(F203-1),IF(H203="Perdu",-G203,0)))</f>
        <v/>
      </c>
      <c r="J203" s="27" t="str">
        <f aca="false">IF(G203="","",$C$3+SUM($I$6:I203))</f>
        <v/>
      </c>
      <c r="K203" s="28" t="str">
        <f aca="false">IF(G203="","",IF(($C$3+SUM($I$5:I202))&gt;0,G203/($C$3+SUM($I$5:I202)),""))</f>
        <v/>
      </c>
      <c r="L203" s="29" t="str">
        <f aca="false">IF(H203="","",IF(H203="Perdu",N(L202)+1,IF(H203="Gagné",0,N(L202))))</f>
        <v/>
      </c>
      <c r="M203" s="24"/>
    </row>
    <row r="204" customFormat="false" ht="15" hidden="false" customHeight="false" outlineLevel="0" collapsed="false">
      <c r="A204" s="23"/>
      <c r="B204" s="24"/>
      <c r="C204" s="24"/>
      <c r="D204" s="24"/>
      <c r="E204" s="24"/>
      <c r="F204" s="25"/>
      <c r="G204" s="26"/>
      <c r="H204" s="24"/>
      <c r="I204" s="27" t="str">
        <f aca="false">IF(OR(H204="",H204="En cours"),"",IF(H204="Gagné",G204*(F204-1),IF(H204="Perdu",-G204,0)))</f>
        <v/>
      </c>
      <c r="J204" s="27" t="str">
        <f aca="false">IF(G204="","",$C$3+SUM($I$6:I204))</f>
        <v/>
      </c>
      <c r="K204" s="28" t="str">
        <f aca="false">IF(G204="","",IF(($C$3+SUM($I$5:I203))&gt;0,G204/($C$3+SUM($I$5:I203)),""))</f>
        <v/>
      </c>
      <c r="L204" s="29" t="str">
        <f aca="false">IF(H204="","",IF(H204="Perdu",N(L203)+1,IF(H204="Gagné",0,N(L203))))</f>
        <v/>
      </c>
      <c r="M204" s="24"/>
    </row>
    <row r="205" customFormat="false" ht="15" hidden="false" customHeight="false" outlineLevel="0" collapsed="false">
      <c r="A205" s="23"/>
      <c r="B205" s="24"/>
      <c r="C205" s="24"/>
      <c r="D205" s="24"/>
      <c r="E205" s="24"/>
      <c r="F205" s="25"/>
      <c r="G205" s="26"/>
      <c r="H205" s="24"/>
      <c r="I205" s="27" t="str">
        <f aca="false">IF(OR(H205="",H205="En cours"),"",IF(H205="Gagné",G205*(F205-1),IF(H205="Perdu",-G205,0)))</f>
        <v/>
      </c>
      <c r="J205" s="27" t="str">
        <f aca="false">IF(G205="","",$C$3+SUM($I$6:I205))</f>
        <v/>
      </c>
      <c r="K205" s="28" t="str">
        <f aca="false">IF(G205="","",IF(($C$3+SUM($I$5:I204))&gt;0,G205/($C$3+SUM($I$5:I204)),""))</f>
        <v/>
      </c>
      <c r="L205" s="29" t="str">
        <f aca="false">IF(H205="","",IF(H205="Perdu",N(L204)+1,IF(H205="Gagné",0,N(L204))))</f>
        <v/>
      </c>
      <c r="M205" s="24"/>
    </row>
    <row r="206" customFormat="false" ht="15" hidden="false" customHeight="false" outlineLevel="0" collapsed="false">
      <c r="A206" s="23"/>
      <c r="B206" s="24"/>
      <c r="C206" s="24"/>
      <c r="D206" s="24"/>
      <c r="E206" s="24"/>
      <c r="F206" s="25"/>
      <c r="G206" s="26"/>
      <c r="H206" s="24"/>
      <c r="I206" s="27" t="str">
        <f aca="false">IF(OR(H206="",H206="En cours"),"",IF(H206="Gagné",G206*(F206-1),IF(H206="Perdu",-G206,0)))</f>
        <v/>
      </c>
      <c r="J206" s="27" t="str">
        <f aca="false">IF(G206="","",$C$3+SUM($I$6:I206))</f>
        <v/>
      </c>
      <c r="K206" s="28" t="str">
        <f aca="false">IF(G206="","",IF(($C$3+SUM($I$5:I205))&gt;0,G206/($C$3+SUM($I$5:I205)),""))</f>
        <v/>
      </c>
      <c r="L206" s="29" t="str">
        <f aca="false">IF(H206="","",IF(H206="Perdu",N(L205)+1,IF(H206="Gagné",0,N(L205))))</f>
        <v/>
      </c>
      <c r="M206" s="24"/>
    </row>
    <row r="207" customFormat="false" ht="15" hidden="false" customHeight="false" outlineLevel="0" collapsed="false">
      <c r="A207" s="23"/>
      <c r="B207" s="24"/>
      <c r="C207" s="24"/>
      <c r="D207" s="24"/>
      <c r="E207" s="24"/>
      <c r="F207" s="25"/>
      <c r="G207" s="26"/>
      <c r="H207" s="24"/>
      <c r="I207" s="27" t="str">
        <f aca="false">IF(OR(H207="",H207="En cours"),"",IF(H207="Gagné",G207*(F207-1),IF(H207="Perdu",-G207,0)))</f>
        <v/>
      </c>
      <c r="J207" s="27" t="str">
        <f aca="false">IF(G207="","",$C$3+SUM($I$6:I207))</f>
        <v/>
      </c>
      <c r="K207" s="28" t="str">
        <f aca="false">IF(G207="","",IF(($C$3+SUM($I$5:I206))&gt;0,G207/($C$3+SUM($I$5:I206)),""))</f>
        <v/>
      </c>
      <c r="L207" s="29" t="str">
        <f aca="false">IF(H207="","",IF(H207="Perdu",N(L206)+1,IF(H207="Gagné",0,N(L206))))</f>
        <v/>
      </c>
      <c r="M207" s="24"/>
    </row>
    <row r="208" customFormat="false" ht="15" hidden="false" customHeight="false" outlineLevel="0" collapsed="false">
      <c r="A208" s="23"/>
      <c r="B208" s="24"/>
      <c r="C208" s="24"/>
      <c r="D208" s="24"/>
      <c r="E208" s="24"/>
      <c r="F208" s="25"/>
      <c r="G208" s="26"/>
      <c r="H208" s="24"/>
      <c r="I208" s="27" t="str">
        <f aca="false">IF(OR(H208="",H208="En cours"),"",IF(H208="Gagné",G208*(F208-1),IF(H208="Perdu",-G208,0)))</f>
        <v/>
      </c>
      <c r="J208" s="27" t="str">
        <f aca="false">IF(G208="","",$C$3+SUM($I$6:I208))</f>
        <v/>
      </c>
      <c r="K208" s="28" t="str">
        <f aca="false">IF(G208="","",IF(($C$3+SUM($I$5:I207))&gt;0,G208/($C$3+SUM($I$5:I207)),""))</f>
        <v/>
      </c>
      <c r="L208" s="29" t="str">
        <f aca="false">IF(H208="","",IF(H208="Perdu",N(L207)+1,IF(H208="Gagné",0,N(L207))))</f>
        <v/>
      </c>
      <c r="M208" s="24"/>
    </row>
    <row r="209" customFormat="false" ht="15" hidden="false" customHeight="false" outlineLevel="0" collapsed="false">
      <c r="A209" s="23"/>
      <c r="B209" s="24"/>
      <c r="C209" s="24"/>
      <c r="D209" s="24"/>
      <c r="E209" s="24"/>
      <c r="F209" s="25"/>
      <c r="G209" s="26"/>
      <c r="H209" s="24"/>
      <c r="I209" s="27" t="str">
        <f aca="false">IF(OR(H209="",H209="En cours"),"",IF(H209="Gagné",G209*(F209-1),IF(H209="Perdu",-G209,0)))</f>
        <v/>
      </c>
      <c r="J209" s="27" t="str">
        <f aca="false">IF(G209="","",$C$3+SUM($I$6:I209))</f>
        <v/>
      </c>
      <c r="K209" s="28" t="str">
        <f aca="false">IF(G209="","",IF(($C$3+SUM($I$5:I208))&gt;0,G209/($C$3+SUM($I$5:I208)),""))</f>
        <v/>
      </c>
      <c r="L209" s="29" t="str">
        <f aca="false">IF(H209="","",IF(H209="Perdu",N(L208)+1,IF(H209="Gagné",0,N(L208))))</f>
        <v/>
      </c>
      <c r="M209" s="24"/>
    </row>
    <row r="210" customFormat="false" ht="15" hidden="false" customHeight="false" outlineLevel="0" collapsed="false">
      <c r="A210" s="23"/>
      <c r="B210" s="24"/>
      <c r="C210" s="24"/>
      <c r="D210" s="24"/>
      <c r="E210" s="24"/>
      <c r="F210" s="25"/>
      <c r="G210" s="26"/>
      <c r="H210" s="24"/>
      <c r="I210" s="27" t="str">
        <f aca="false">IF(OR(H210="",H210="En cours"),"",IF(H210="Gagné",G210*(F210-1),IF(H210="Perdu",-G210,0)))</f>
        <v/>
      </c>
      <c r="J210" s="27" t="str">
        <f aca="false">IF(G210="","",$C$3+SUM($I$6:I210))</f>
        <v/>
      </c>
      <c r="K210" s="28" t="str">
        <f aca="false">IF(G210="","",IF(($C$3+SUM($I$5:I209))&gt;0,G210/($C$3+SUM($I$5:I209)),""))</f>
        <v/>
      </c>
      <c r="L210" s="29" t="str">
        <f aca="false">IF(H210="","",IF(H210="Perdu",N(L209)+1,IF(H210="Gagné",0,N(L209))))</f>
        <v/>
      </c>
      <c r="M210" s="24"/>
    </row>
    <row r="211" customFormat="false" ht="15" hidden="false" customHeight="false" outlineLevel="0" collapsed="false">
      <c r="A211" s="23"/>
      <c r="B211" s="24"/>
      <c r="C211" s="24"/>
      <c r="D211" s="24"/>
      <c r="E211" s="24"/>
      <c r="F211" s="25"/>
      <c r="G211" s="26"/>
      <c r="H211" s="24"/>
      <c r="I211" s="27" t="str">
        <f aca="false">IF(OR(H211="",H211="En cours"),"",IF(H211="Gagné",G211*(F211-1),IF(H211="Perdu",-G211,0)))</f>
        <v/>
      </c>
      <c r="J211" s="27" t="str">
        <f aca="false">IF(G211="","",$C$3+SUM($I$6:I211))</f>
        <v/>
      </c>
      <c r="K211" s="28" t="str">
        <f aca="false">IF(G211="","",IF(($C$3+SUM($I$5:I210))&gt;0,G211/($C$3+SUM($I$5:I210)),""))</f>
        <v/>
      </c>
      <c r="L211" s="29" t="str">
        <f aca="false">IF(H211="","",IF(H211="Perdu",N(L210)+1,IF(H211="Gagné",0,N(L210))))</f>
        <v/>
      </c>
      <c r="M211" s="24"/>
    </row>
    <row r="212" customFormat="false" ht="15" hidden="false" customHeight="false" outlineLevel="0" collapsed="false">
      <c r="A212" s="23"/>
      <c r="B212" s="24"/>
      <c r="C212" s="24"/>
      <c r="D212" s="24"/>
      <c r="E212" s="24"/>
      <c r="F212" s="25"/>
      <c r="G212" s="26"/>
      <c r="H212" s="24"/>
      <c r="I212" s="27" t="str">
        <f aca="false">IF(OR(H212="",H212="En cours"),"",IF(H212="Gagné",G212*(F212-1),IF(H212="Perdu",-G212,0)))</f>
        <v/>
      </c>
      <c r="J212" s="27" t="str">
        <f aca="false">IF(G212="","",$C$3+SUM($I$6:I212))</f>
        <v/>
      </c>
      <c r="K212" s="28" t="str">
        <f aca="false">IF(G212="","",IF(($C$3+SUM($I$5:I211))&gt;0,G212/($C$3+SUM($I$5:I211)),""))</f>
        <v/>
      </c>
      <c r="L212" s="29" t="str">
        <f aca="false">IF(H212="","",IF(H212="Perdu",N(L211)+1,IF(H212="Gagné",0,N(L211))))</f>
        <v/>
      </c>
      <c r="M212" s="24"/>
    </row>
    <row r="213" customFormat="false" ht="15" hidden="false" customHeight="false" outlineLevel="0" collapsed="false">
      <c r="A213" s="23"/>
      <c r="B213" s="24"/>
      <c r="C213" s="24"/>
      <c r="D213" s="24"/>
      <c r="E213" s="24"/>
      <c r="F213" s="25"/>
      <c r="G213" s="26"/>
      <c r="H213" s="24"/>
      <c r="I213" s="27" t="str">
        <f aca="false">IF(OR(H213="",H213="En cours"),"",IF(H213="Gagné",G213*(F213-1),IF(H213="Perdu",-G213,0)))</f>
        <v/>
      </c>
      <c r="J213" s="27" t="str">
        <f aca="false">IF(G213="","",$C$3+SUM($I$6:I213))</f>
        <v/>
      </c>
      <c r="K213" s="28" t="str">
        <f aca="false">IF(G213="","",IF(($C$3+SUM($I$5:I212))&gt;0,G213/($C$3+SUM($I$5:I212)),""))</f>
        <v/>
      </c>
      <c r="L213" s="29" t="str">
        <f aca="false">IF(H213="","",IF(H213="Perdu",N(L212)+1,IF(H213="Gagné",0,N(L212))))</f>
        <v/>
      </c>
      <c r="M213" s="24"/>
    </row>
    <row r="214" customFormat="false" ht="15" hidden="false" customHeight="false" outlineLevel="0" collapsed="false">
      <c r="A214" s="23"/>
      <c r="B214" s="24"/>
      <c r="C214" s="24"/>
      <c r="D214" s="24"/>
      <c r="E214" s="24"/>
      <c r="F214" s="25"/>
      <c r="G214" s="26"/>
      <c r="H214" s="24"/>
      <c r="I214" s="27" t="str">
        <f aca="false">IF(OR(H214="",H214="En cours"),"",IF(H214="Gagné",G214*(F214-1),IF(H214="Perdu",-G214,0)))</f>
        <v/>
      </c>
      <c r="J214" s="27" t="str">
        <f aca="false">IF(G214="","",$C$3+SUM($I$6:I214))</f>
        <v/>
      </c>
      <c r="K214" s="28" t="str">
        <f aca="false">IF(G214="","",IF(($C$3+SUM($I$5:I213))&gt;0,G214/($C$3+SUM($I$5:I213)),""))</f>
        <v/>
      </c>
      <c r="L214" s="29" t="str">
        <f aca="false">IF(H214="","",IF(H214="Perdu",N(L213)+1,IF(H214="Gagné",0,N(L213))))</f>
        <v/>
      </c>
      <c r="M214" s="24"/>
    </row>
    <row r="215" customFormat="false" ht="15" hidden="false" customHeight="false" outlineLevel="0" collapsed="false">
      <c r="A215" s="23"/>
      <c r="B215" s="24"/>
      <c r="C215" s="24"/>
      <c r="D215" s="24"/>
      <c r="E215" s="24"/>
      <c r="F215" s="25"/>
      <c r="G215" s="26"/>
      <c r="H215" s="24"/>
      <c r="I215" s="27" t="str">
        <f aca="false">IF(OR(H215="",H215="En cours"),"",IF(H215="Gagné",G215*(F215-1),IF(H215="Perdu",-G215,0)))</f>
        <v/>
      </c>
      <c r="J215" s="27" t="str">
        <f aca="false">IF(G215="","",$C$3+SUM($I$6:I215))</f>
        <v/>
      </c>
      <c r="K215" s="28" t="str">
        <f aca="false">IF(G215="","",IF(($C$3+SUM($I$5:I214))&gt;0,G215/($C$3+SUM($I$5:I214)),""))</f>
        <v/>
      </c>
      <c r="L215" s="29" t="str">
        <f aca="false">IF(H215="","",IF(H215="Perdu",N(L214)+1,IF(H215="Gagné",0,N(L214))))</f>
        <v/>
      </c>
      <c r="M215" s="24"/>
    </row>
    <row r="216" customFormat="false" ht="15" hidden="false" customHeight="false" outlineLevel="0" collapsed="false">
      <c r="A216" s="23"/>
      <c r="B216" s="24"/>
      <c r="C216" s="24"/>
      <c r="D216" s="24"/>
      <c r="E216" s="24"/>
      <c r="F216" s="25"/>
      <c r="G216" s="26"/>
      <c r="H216" s="24"/>
      <c r="I216" s="27" t="str">
        <f aca="false">IF(OR(H216="",H216="En cours"),"",IF(H216="Gagné",G216*(F216-1),IF(H216="Perdu",-G216,0)))</f>
        <v/>
      </c>
      <c r="J216" s="27" t="str">
        <f aca="false">IF(G216="","",$C$3+SUM($I$6:I216))</f>
        <v/>
      </c>
      <c r="K216" s="28" t="str">
        <f aca="false">IF(G216="","",IF(($C$3+SUM($I$5:I215))&gt;0,G216/($C$3+SUM($I$5:I215)),""))</f>
        <v/>
      </c>
      <c r="L216" s="29" t="str">
        <f aca="false">IF(H216="","",IF(H216="Perdu",N(L215)+1,IF(H216="Gagné",0,N(L215))))</f>
        <v/>
      </c>
      <c r="M216" s="24"/>
    </row>
    <row r="217" customFormat="false" ht="15" hidden="false" customHeight="false" outlineLevel="0" collapsed="false">
      <c r="A217" s="23"/>
      <c r="B217" s="24"/>
      <c r="C217" s="24"/>
      <c r="D217" s="24"/>
      <c r="E217" s="24"/>
      <c r="F217" s="25"/>
      <c r="G217" s="26"/>
      <c r="H217" s="24"/>
      <c r="I217" s="27" t="str">
        <f aca="false">IF(OR(H217="",H217="En cours"),"",IF(H217="Gagné",G217*(F217-1),IF(H217="Perdu",-G217,0)))</f>
        <v/>
      </c>
      <c r="J217" s="27" t="str">
        <f aca="false">IF(G217="","",$C$3+SUM($I$6:I217))</f>
        <v/>
      </c>
      <c r="K217" s="28" t="str">
        <f aca="false">IF(G217="","",IF(($C$3+SUM($I$5:I216))&gt;0,G217/($C$3+SUM($I$5:I216)),""))</f>
        <v/>
      </c>
      <c r="L217" s="29" t="str">
        <f aca="false">IF(H217="","",IF(H217="Perdu",N(L216)+1,IF(H217="Gagné",0,N(L216))))</f>
        <v/>
      </c>
      <c r="M217" s="24"/>
    </row>
    <row r="218" customFormat="false" ht="15" hidden="false" customHeight="false" outlineLevel="0" collapsed="false">
      <c r="A218" s="23"/>
      <c r="B218" s="24"/>
      <c r="C218" s="24"/>
      <c r="D218" s="24"/>
      <c r="E218" s="24"/>
      <c r="F218" s="25"/>
      <c r="G218" s="26"/>
      <c r="H218" s="24"/>
      <c r="I218" s="27" t="str">
        <f aca="false">IF(OR(H218="",H218="En cours"),"",IF(H218="Gagné",G218*(F218-1),IF(H218="Perdu",-G218,0)))</f>
        <v/>
      </c>
      <c r="J218" s="27" t="str">
        <f aca="false">IF(G218="","",$C$3+SUM($I$6:I218))</f>
        <v/>
      </c>
      <c r="K218" s="28" t="str">
        <f aca="false">IF(G218="","",IF(($C$3+SUM($I$5:I217))&gt;0,G218/($C$3+SUM($I$5:I217)),""))</f>
        <v/>
      </c>
      <c r="L218" s="29" t="str">
        <f aca="false">IF(H218="","",IF(H218="Perdu",N(L217)+1,IF(H218="Gagné",0,N(L217))))</f>
        <v/>
      </c>
      <c r="M218" s="24"/>
    </row>
    <row r="219" customFormat="false" ht="15" hidden="false" customHeight="false" outlineLevel="0" collapsed="false">
      <c r="A219" s="23"/>
      <c r="B219" s="24"/>
      <c r="C219" s="24"/>
      <c r="D219" s="24"/>
      <c r="E219" s="24"/>
      <c r="F219" s="25"/>
      <c r="G219" s="26"/>
      <c r="H219" s="24"/>
      <c r="I219" s="27" t="str">
        <f aca="false">IF(OR(H219="",H219="En cours"),"",IF(H219="Gagné",G219*(F219-1),IF(H219="Perdu",-G219,0)))</f>
        <v/>
      </c>
      <c r="J219" s="27" t="str">
        <f aca="false">IF(G219="","",$C$3+SUM($I$6:I219))</f>
        <v/>
      </c>
      <c r="K219" s="28" t="str">
        <f aca="false">IF(G219="","",IF(($C$3+SUM($I$5:I218))&gt;0,G219/($C$3+SUM($I$5:I218)),""))</f>
        <v/>
      </c>
      <c r="L219" s="29" t="str">
        <f aca="false">IF(H219="","",IF(H219="Perdu",N(L218)+1,IF(H219="Gagné",0,N(L218))))</f>
        <v/>
      </c>
      <c r="M219" s="24"/>
    </row>
    <row r="220" customFormat="false" ht="15" hidden="false" customHeight="false" outlineLevel="0" collapsed="false">
      <c r="A220" s="23"/>
      <c r="B220" s="24"/>
      <c r="C220" s="24"/>
      <c r="D220" s="24"/>
      <c r="E220" s="24"/>
      <c r="F220" s="25"/>
      <c r="G220" s="26"/>
      <c r="H220" s="24"/>
      <c r="I220" s="27" t="str">
        <f aca="false">IF(OR(H220="",H220="En cours"),"",IF(H220="Gagné",G220*(F220-1),IF(H220="Perdu",-G220,0)))</f>
        <v/>
      </c>
      <c r="J220" s="27" t="str">
        <f aca="false">IF(G220="","",$C$3+SUM($I$6:I220))</f>
        <v/>
      </c>
      <c r="K220" s="28" t="str">
        <f aca="false">IF(G220="","",IF(($C$3+SUM($I$5:I219))&gt;0,G220/($C$3+SUM($I$5:I219)),""))</f>
        <v/>
      </c>
      <c r="L220" s="29" t="str">
        <f aca="false">IF(H220="","",IF(H220="Perdu",N(L219)+1,IF(H220="Gagné",0,N(L219))))</f>
        <v/>
      </c>
      <c r="M220" s="24"/>
    </row>
    <row r="221" customFormat="false" ht="15" hidden="false" customHeight="false" outlineLevel="0" collapsed="false">
      <c r="A221" s="23"/>
      <c r="B221" s="24"/>
      <c r="C221" s="24"/>
      <c r="D221" s="24"/>
      <c r="E221" s="24"/>
      <c r="F221" s="25"/>
      <c r="G221" s="26"/>
      <c r="H221" s="24"/>
      <c r="I221" s="27" t="str">
        <f aca="false">IF(OR(H221="",H221="En cours"),"",IF(H221="Gagné",G221*(F221-1),IF(H221="Perdu",-G221,0)))</f>
        <v/>
      </c>
      <c r="J221" s="27" t="str">
        <f aca="false">IF(G221="","",$C$3+SUM($I$6:I221))</f>
        <v/>
      </c>
      <c r="K221" s="28" t="str">
        <f aca="false">IF(G221="","",IF(($C$3+SUM($I$5:I220))&gt;0,G221/($C$3+SUM($I$5:I220)),""))</f>
        <v/>
      </c>
      <c r="L221" s="29" t="str">
        <f aca="false">IF(H221="","",IF(H221="Perdu",N(L220)+1,IF(H221="Gagné",0,N(L220))))</f>
        <v/>
      </c>
      <c r="M221" s="24"/>
    </row>
    <row r="222" customFormat="false" ht="15" hidden="false" customHeight="false" outlineLevel="0" collapsed="false">
      <c r="A222" s="23"/>
      <c r="B222" s="24"/>
      <c r="C222" s="24"/>
      <c r="D222" s="24"/>
      <c r="E222" s="24"/>
      <c r="F222" s="25"/>
      <c r="G222" s="26"/>
      <c r="H222" s="24"/>
      <c r="I222" s="27" t="str">
        <f aca="false">IF(OR(H222="",H222="En cours"),"",IF(H222="Gagné",G222*(F222-1),IF(H222="Perdu",-G222,0)))</f>
        <v/>
      </c>
      <c r="J222" s="27" t="str">
        <f aca="false">IF(G222="","",$C$3+SUM($I$6:I222))</f>
        <v/>
      </c>
      <c r="K222" s="28" t="str">
        <f aca="false">IF(G222="","",IF(($C$3+SUM($I$5:I221))&gt;0,G222/($C$3+SUM($I$5:I221)),""))</f>
        <v/>
      </c>
      <c r="L222" s="29" t="str">
        <f aca="false">IF(H222="","",IF(H222="Perdu",N(L221)+1,IF(H222="Gagné",0,N(L221))))</f>
        <v/>
      </c>
      <c r="M222" s="24"/>
    </row>
    <row r="223" customFormat="false" ht="15" hidden="false" customHeight="false" outlineLevel="0" collapsed="false">
      <c r="A223" s="23"/>
      <c r="B223" s="24"/>
      <c r="C223" s="24"/>
      <c r="D223" s="24"/>
      <c r="E223" s="24"/>
      <c r="F223" s="25"/>
      <c r="G223" s="26"/>
      <c r="H223" s="24"/>
      <c r="I223" s="27" t="str">
        <f aca="false">IF(OR(H223="",H223="En cours"),"",IF(H223="Gagné",G223*(F223-1),IF(H223="Perdu",-G223,0)))</f>
        <v/>
      </c>
      <c r="J223" s="27" t="str">
        <f aca="false">IF(G223="","",$C$3+SUM($I$6:I223))</f>
        <v/>
      </c>
      <c r="K223" s="28" t="str">
        <f aca="false">IF(G223="","",IF(($C$3+SUM($I$5:I222))&gt;0,G223/($C$3+SUM($I$5:I222)),""))</f>
        <v/>
      </c>
      <c r="L223" s="29" t="str">
        <f aca="false">IF(H223="","",IF(H223="Perdu",N(L222)+1,IF(H223="Gagné",0,N(L222))))</f>
        <v/>
      </c>
      <c r="M223" s="24"/>
    </row>
    <row r="224" customFormat="false" ht="15" hidden="false" customHeight="false" outlineLevel="0" collapsed="false">
      <c r="A224" s="23"/>
      <c r="B224" s="24"/>
      <c r="C224" s="24"/>
      <c r="D224" s="24"/>
      <c r="E224" s="24"/>
      <c r="F224" s="25"/>
      <c r="G224" s="26"/>
      <c r="H224" s="24"/>
      <c r="I224" s="27" t="str">
        <f aca="false">IF(OR(H224="",H224="En cours"),"",IF(H224="Gagné",G224*(F224-1),IF(H224="Perdu",-G224,0)))</f>
        <v/>
      </c>
      <c r="J224" s="27" t="str">
        <f aca="false">IF(G224="","",$C$3+SUM($I$6:I224))</f>
        <v/>
      </c>
      <c r="K224" s="28" t="str">
        <f aca="false">IF(G224="","",IF(($C$3+SUM($I$5:I223))&gt;0,G224/($C$3+SUM($I$5:I223)),""))</f>
        <v/>
      </c>
      <c r="L224" s="29" t="str">
        <f aca="false">IF(H224="","",IF(H224="Perdu",N(L223)+1,IF(H224="Gagné",0,N(L223))))</f>
        <v/>
      </c>
      <c r="M224" s="24"/>
    </row>
    <row r="225" customFormat="false" ht="15" hidden="false" customHeight="false" outlineLevel="0" collapsed="false">
      <c r="A225" s="23"/>
      <c r="B225" s="24"/>
      <c r="C225" s="24"/>
      <c r="D225" s="24"/>
      <c r="E225" s="24"/>
      <c r="F225" s="25"/>
      <c r="G225" s="26"/>
      <c r="H225" s="24"/>
      <c r="I225" s="27" t="str">
        <f aca="false">IF(OR(H225="",H225="En cours"),"",IF(H225="Gagné",G225*(F225-1),IF(H225="Perdu",-G225,0)))</f>
        <v/>
      </c>
      <c r="J225" s="27" t="str">
        <f aca="false">IF(G225="","",$C$3+SUM($I$6:I225))</f>
        <v/>
      </c>
      <c r="K225" s="28" t="str">
        <f aca="false">IF(G225="","",IF(($C$3+SUM($I$5:I224))&gt;0,G225/($C$3+SUM($I$5:I224)),""))</f>
        <v/>
      </c>
      <c r="L225" s="29" t="str">
        <f aca="false">IF(H225="","",IF(H225="Perdu",N(L224)+1,IF(H225="Gagné",0,N(L224))))</f>
        <v/>
      </c>
      <c r="M225" s="24"/>
    </row>
    <row r="226" customFormat="false" ht="15" hidden="false" customHeight="false" outlineLevel="0" collapsed="false">
      <c r="A226" s="23"/>
      <c r="B226" s="24"/>
      <c r="C226" s="24"/>
      <c r="D226" s="24"/>
      <c r="E226" s="24"/>
      <c r="F226" s="25"/>
      <c r="G226" s="26"/>
      <c r="H226" s="24"/>
      <c r="I226" s="27" t="str">
        <f aca="false">IF(OR(H226="",H226="En cours"),"",IF(H226="Gagné",G226*(F226-1),IF(H226="Perdu",-G226,0)))</f>
        <v/>
      </c>
      <c r="J226" s="27" t="str">
        <f aca="false">IF(G226="","",$C$3+SUM($I$6:I226))</f>
        <v/>
      </c>
      <c r="K226" s="28" t="str">
        <f aca="false">IF(G226="","",IF(($C$3+SUM($I$5:I225))&gt;0,G226/($C$3+SUM($I$5:I225)),""))</f>
        <v/>
      </c>
      <c r="L226" s="29" t="str">
        <f aca="false">IF(H226="","",IF(H226="Perdu",N(L225)+1,IF(H226="Gagné",0,N(L225))))</f>
        <v/>
      </c>
      <c r="M226" s="24"/>
    </row>
    <row r="227" customFormat="false" ht="15" hidden="false" customHeight="false" outlineLevel="0" collapsed="false">
      <c r="A227" s="23"/>
      <c r="B227" s="24"/>
      <c r="C227" s="24"/>
      <c r="D227" s="24"/>
      <c r="E227" s="24"/>
      <c r="F227" s="25"/>
      <c r="G227" s="26"/>
      <c r="H227" s="24"/>
      <c r="I227" s="27" t="str">
        <f aca="false">IF(OR(H227="",H227="En cours"),"",IF(H227="Gagné",G227*(F227-1),IF(H227="Perdu",-G227,0)))</f>
        <v/>
      </c>
      <c r="J227" s="27" t="str">
        <f aca="false">IF(G227="","",$C$3+SUM($I$6:I227))</f>
        <v/>
      </c>
      <c r="K227" s="28" t="str">
        <f aca="false">IF(G227="","",IF(($C$3+SUM($I$5:I226))&gt;0,G227/($C$3+SUM($I$5:I226)),""))</f>
        <v/>
      </c>
      <c r="L227" s="29" t="str">
        <f aca="false">IF(H227="","",IF(H227="Perdu",N(L226)+1,IF(H227="Gagné",0,N(L226))))</f>
        <v/>
      </c>
      <c r="M227" s="24"/>
    </row>
    <row r="228" customFormat="false" ht="15" hidden="false" customHeight="false" outlineLevel="0" collapsed="false">
      <c r="A228" s="23"/>
      <c r="B228" s="24"/>
      <c r="C228" s="24"/>
      <c r="D228" s="24"/>
      <c r="E228" s="24"/>
      <c r="F228" s="25"/>
      <c r="G228" s="26"/>
      <c r="H228" s="24"/>
      <c r="I228" s="27" t="str">
        <f aca="false">IF(OR(H228="",H228="En cours"),"",IF(H228="Gagné",G228*(F228-1),IF(H228="Perdu",-G228,0)))</f>
        <v/>
      </c>
      <c r="J228" s="27" t="str">
        <f aca="false">IF(G228="","",$C$3+SUM($I$6:I228))</f>
        <v/>
      </c>
      <c r="K228" s="28" t="str">
        <f aca="false">IF(G228="","",IF(($C$3+SUM($I$5:I227))&gt;0,G228/($C$3+SUM($I$5:I227)),""))</f>
        <v/>
      </c>
      <c r="L228" s="29" t="str">
        <f aca="false">IF(H228="","",IF(H228="Perdu",N(L227)+1,IF(H228="Gagné",0,N(L227))))</f>
        <v/>
      </c>
      <c r="M228" s="24"/>
    </row>
    <row r="229" customFormat="false" ht="15" hidden="false" customHeight="false" outlineLevel="0" collapsed="false">
      <c r="A229" s="23"/>
      <c r="B229" s="24"/>
      <c r="C229" s="24"/>
      <c r="D229" s="24"/>
      <c r="E229" s="24"/>
      <c r="F229" s="25"/>
      <c r="G229" s="26"/>
      <c r="H229" s="24"/>
      <c r="I229" s="27" t="str">
        <f aca="false">IF(OR(H229="",H229="En cours"),"",IF(H229="Gagné",G229*(F229-1),IF(H229="Perdu",-G229,0)))</f>
        <v/>
      </c>
      <c r="J229" s="27" t="str">
        <f aca="false">IF(G229="","",$C$3+SUM($I$6:I229))</f>
        <v/>
      </c>
      <c r="K229" s="28" t="str">
        <f aca="false">IF(G229="","",IF(($C$3+SUM($I$5:I228))&gt;0,G229/($C$3+SUM($I$5:I228)),""))</f>
        <v/>
      </c>
      <c r="L229" s="29" t="str">
        <f aca="false">IF(H229="","",IF(H229="Perdu",N(L228)+1,IF(H229="Gagné",0,N(L228))))</f>
        <v/>
      </c>
      <c r="M229" s="24"/>
    </row>
    <row r="230" customFormat="false" ht="15" hidden="false" customHeight="false" outlineLevel="0" collapsed="false">
      <c r="A230" s="23"/>
      <c r="B230" s="24"/>
      <c r="C230" s="24"/>
      <c r="D230" s="24"/>
      <c r="E230" s="24"/>
      <c r="F230" s="25"/>
      <c r="G230" s="26"/>
      <c r="H230" s="24"/>
      <c r="I230" s="27" t="str">
        <f aca="false">IF(OR(H230="",H230="En cours"),"",IF(H230="Gagné",G230*(F230-1),IF(H230="Perdu",-G230,0)))</f>
        <v/>
      </c>
      <c r="J230" s="27" t="str">
        <f aca="false">IF(G230="","",$C$3+SUM($I$6:I230))</f>
        <v/>
      </c>
      <c r="K230" s="28" t="str">
        <f aca="false">IF(G230="","",IF(($C$3+SUM($I$5:I229))&gt;0,G230/($C$3+SUM($I$5:I229)),""))</f>
        <v/>
      </c>
      <c r="L230" s="29" t="str">
        <f aca="false">IF(H230="","",IF(H230="Perdu",N(L229)+1,IF(H230="Gagné",0,N(L229))))</f>
        <v/>
      </c>
      <c r="M230" s="24"/>
    </row>
    <row r="231" customFormat="false" ht="15" hidden="false" customHeight="false" outlineLevel="0" collapsed="false">
      <c r="A231" s="23"/>
      <c r="B231" s="24"/>
      <c r="C231" s="24"/>
      <c r="D231" s="24"/>
      <c r="E231" s="24"/>
      <c r="F231" s="25"/>
      <c r="G231" s="26"/>
      <c r="H231" s="24"/>
      <c r="I231" s="27" t="str">
        <f aca="false">IF(OR(H231="",H231="En cours"),"",IF(H231="Gagné",G231*(F231-1),IF(H231="Perdu",-G231,0)))</f>
        <v/>
      </c>
      <c r="J231" s="27" t="str">
        <f aca="false">IF(G231="","",$C$3+SUM($I$6:I231))</f>
        <v/>
      </c>
      <c r="K231" s="28" t="str">
        <f aca="false">IF(G231="","",IF(($C$3+SUM($I$5:I230))&gt;0,G231/($C$3+SUM($I$5:I230)),""))</f>
        <v/>
      </c>
      <c r="L231" s="29" t="str">
        <f aca="false">IF(H231="","",IF(H231="Perdu",N(L230)+1,IF(H231="Gagné",0,N(L230))))</f>
        <v/>
      </c>
      <c r="M231" s="24"/>
    </row>
    <row r="232" customFormat="false" ht="15" hidden="false" customHeight="false" outlineLevel="0" collapsed="false">
      <c r="A232" s="23"/>
      <c r="B232" s="24"/>
      <c r="C232" s="24"/>
      <c r="D232" s="24"/>
      <c r="E232" s="24"/>
      <c r="F232" s="25"/>
      <c r="G232" s="26"/>
      <c r="H232" s="24"/>
      <c r="I232" s="27" t="str">
        <f aca="false">IF(OR(H232="",H232="En cours"),"",IF(H232="Gagné",G232*(F232-1),IF(H232="Perdu",-G232,0)))</f>
        <v/>
      </c>
      <c r="J232" s="27" t="str">
        <f aca="false">IF(G232="","",$C$3+SUM($I$6:I232))</f>
        <v/>
      </c>
      <c r="K232" s="28" t="str">
        <f aca="false">IF(G232="","",IF(($C$3+SUM($I$5:I231))&gt;0,G232/($C$3+SUM($I$5:I231)),""))</f>
        <v/>
      </c>
      <c r="L232" s="29" t="str">
        <f aca="false">IF(H232="","",IF(H232="Perdu",N(L231)+1,IF(H232="Gagné",0,N(L231))))</f>
        <v/>
      </c>
      <c r="M232" s="24"/>
    </row>
    <row r="233" customFormat="false" ht="15" hidden="false" customHeight="false" outlineLevel="0" collapsed="false">
      <c r="A233" s="23"/>
      <c r="B233" s="24"/>
      <c r="C233" s="24"/>
      <c r="D233" s="24"/>
      <c r="E233" s="24"/>
      <c r="F233" s="25"/>
      <c r="G233" s="26"/>
      <c r="H233" s="24"/>
      <c r="I233" s="27" t="str">
        <f aca="false">IF(OR(H233="",H233="En cours"),"",IF(H233="Gagné",G233*(F233-1),IF(H233="Perdu",-G233,0)))</f>
        <v/>
      </c>
      <c r="J233" s="27" t="str">
        <f aca="false">IF(G233="","",$C$3+SUM($I$6:I233))</f>
        <v/>
      </c>
      <c r="K233" s="28" t="str">
        <f aca="false">IF(G233="","",IF(($C$3+SUM($I$5:I232))&gt;0,G233/($C$3+SUM($I$5:I232)),""))</f>
        <v/>
      </c>
      <c r="L233" s="29" t="str">
        <f aca="false">IF(H233="","",IF(H233="Perdu",N(L232)+1,IF(H233="Gagné",0,N(L232))))</f>
        <v/>
      </c>
      <c r="M233" s="24"/>
    </row>
    <row r="234" customFormat="false" ht="15" hidden="false" customHeight="false" outlineLevel="0" collapsed="false">
      <c r="A234" s="23"/>
      <c r="B234" s="24"/>
      <c r="C234" s="24"/>
      <c r="D234" s="24"/>
      <c r="E234" s="24"/>
      <c r="F234" s="25"/>
      <c r="G234" s="26"/>
      <c r="H234" s="24"/>
      <c r="I234" s="27" t="str">
        <f aca="false">IF(OR(H234="",H234="En cours"),"",IF(H234="Gagné",G234*(F234-1),IF(H234="Perdu",-G234,0)))</f>
        <v/>
      </c>
      <c r="J234" s="27" t="str">
        <f aca="false">IF(G234="","",$C$3+SUM($I$6:I234))</f>
        <v/>
      </c>
      <c r="K234" s="28" t="str">
        <f aca="false">IF(G234="","",IF(($C$3+SUM($I$5:I233))&gt;0,G234/($C$3+SUM($I$5:I233)),""))</f>
        <v/>
      </c>
      <c r="L234" s="29" t="str">
        <f aca="false">IF(H234="","",IF(H234="Perdu",N(L233)+1,IF(H234="Gagné",0,N(L233))))</f>
        <v/>
      </c>
      <c r="M234" s="24"/>
    </row>
    <row r="235" customFormat="false" ht="15" hidden="false" customHeight="false" outlineLevel="0" collapsed="false">
      <c r="A235" s="23"/>
      <c r="B235" s="24"/>
      <c r="C235" s="24"/>
      <c r="D235" s="24"/>
      <c r="E235" s="24"/>
      <c r="F235" s="25"/>
      <c r="G235" s="26"/>
      <c r="H235" s="24"/>
      <c r="I235" s="27" t="str">
        <f aca="false">IF(OR(H235="",H235="En cours"),"",IF(H235="Gagné",G235*(F235-1),IF(H235="Perdu",-G235,0)))</f>
        <v/>
      </c>
      <c r="J235" s="27" t="str">
        <f aca="false">IF(G235="","",$C$3+SUM($I$6:I235))</f>
        <v/>
      </c>
      <c r="K235" s="28" t="str">
        <f aca="false">IF(G235="","",IF(($C$3+SUM($I$5:I234))&gt;0,G235/($C$3+SUM($I$5:I234)),""))</f>
        <v/>
      </c>
      <c r="L235" s="29" t="str">
        <f aca="false">IF(H235="","",IF(H235="Perdu",N(L234)+1,IF(H235="Gagné",0,N(L234))))</f>
        <v/>
      </c>
      <c r="M235" s="24"/>
    </row>
    <row r="236" customFormat="false" ht="15" hidden="false" customHeight="false" outlineLevel="0" collapsed="false">
      <c r="A236" s="23"/>
      <c r="B236" s="24"/>
      <c r="C236" s="24"/>
      <c r="D236" s="24"/>
      <c r="E236" s="24"/>
      <c r="F236" s="25"/>
      <c r="G236" s="26"/>
      <c r="H236" s="24"/>
      <c r="I236" s="27" t="str">
        <f aca="false">IF(OR(H236="",H236="En cours"),"",IF(H236="Gagné",G236*(F236-1),IF(H236="Perdu",-G236,0)))</f>
        <v/>
      </c>
      <c r="J236" s="27" t="str">
        <f aca="false">IF(G236="","",$C$3+SUM($I$6:I236))</f>
        <v/>
      </c>
      <c r="K236" s="28" t="str">
        <f aca="false">IF(G236="","",IF(($C$3+SUM($I$5:I235))&gt;0,G236/($C$3+SUM($I$5:I235)),""))</f>
        <v/>
      </c>
      <c r="L236" s="29" t="str">
        <f aca="false">IF(H236="","",IF(H236="Perdu",N(L235)+1,IF(H236="Gagné",0,N(L235))))</f>
        <v/>
      </c>
      <c r="M236" s="24"/>
    </row>
    <row r="237" customFormat="false" ht="15" hidden="false" customHeight="false" outlineLevel="0" collapsed="false">
      <c r="A237" s="23"/>
      <c r="B237" s="24"/>
      <c r="C237" s="24"/>
      <c r="D237" s="24"/>
      <c r="E237" s="24"/>
      <c r="F237" s="25"/>
      <c r="G237" s="26"/>
      <c r="H237" s="24"/>
      <c r="I237" s="27" t="str">
        <f aca="false">IF(OR(H237="",H237="En cours"),"",IF(H237="Gagné",G237*(F237-1),IF(H237="Perdu",-G237,0)))</f>
        <v/>
      </c>
      <c r="J237" s="27" t="str">
        <f aca="false">IF(G237="","",$C$3+SUM($I$6:I237))</f>
        <v/>
      </c>
      <c r="K237" s="28" t="str">
        <f aca="false">IF(G237="","",IF(($C$3+SUM($I$5:I236))&gt;0,G237/($C$3+SUM($I$5:I236)),""))</f>
        <v/>
      </c>
      <c r="L237" s="29" t="str">
        <f aca="false">IF(H237="","",IF(H237="Perdu",N(L236)+1,IF(H237="Gagné",0,N(L236))))</f>
        <v/>
      </c>
      <c r="M237" s="24"/>
    </row>
    <row r="238" customFormat="false" ht="15" hidden="false" customHeight="false" outlineLevel="0" collapsed="false">
      <c r="A238" s="23"/>
      <c r="B238" s="24"/>
      <c r="C238" s="24"/>
      <c r="D238" s="24"/>
      <c r="E238" s="24"/>
      <c r="F238" s="25"/>
      <c r="G238" s="26"/>
      <c r="H238" s="24"/>
      <c r="I238" s="27" t="str">
        <f aca="false">IF(OR(H238="",H238="En cours"),"",IF(H238="Gagné",G238*(F238-1),IF(H238="Perdu",-G238,0)))</f>
        <v/>
      </c>
      <c r="J238" s="27" t="str">
        <f aca="false">IF(G238="","",$C$3+SUM($I$6:I238))</f>
        <v/>
      </c>
      <c r="K238" s="28" t="str">
        <f aca="false">IF(G238="","",IF(($C$3+SUM($I$5:I237))&gt;0,G238/($C$3+SUM($I$5:I237)),""))</f>
        <v/>
      </c>
      <c r="L238" s="29" t="str">
        <f aca="false">IF(H238="","",IF(H238="Perdu",N(L237)+1,IF(H238="Gagné",0,N(L237))))</f>
        <v/>
      </c>
      <c r="M238" s="24"/>
    </row>
    <row r="239" customFormat="false" ht="15" hidden="false" customHeight="false" outlineLevel="0" collapsed="false">
      <c r="A239" s="23"/>
      <c r="B239" s="24"/>
      <c r="C239" s="24"/>
      <c r="D239" s="24"/>
      <c r="E239" s="24"/>
      <c r="F239" s="25"/>
      <c r="G239" s="26"/>
      <c r="H239" s="24"/>
      <c r="I239" s="27" t="str">
        <f aca="false">IF(OR(H239="",H239="En cours"),"",IF(H239="Gagné",G239*(F239-1),IF(H239="Perdu",-G239,0)))</f>
        <v/>
      </c>
      <c r="J239" s="27" t="str">
        <f aca="false">IF(G239="","",$C$3+SUM($I$6:I239))</f>
        <v/>
      </c>
      <c r="K239" s="28" t="str">
        <f aca="false">IF(G239="","",IF(($C$3+SUM($I$5:I238))&gt;0,G239/($C$3+SUM($I$5:I238)),""))</f>
        <v/>
      </c>
      <c r="L239" s="29" t="str">
        <f aca="false">IF(H239="","",IF(H239="Perdu",N(L238)+1,IF(H239="Gagné",0,N(L238))))</f>
        <v/>
      </c>
      <c r="M239" s="24"/>
    </row>
    <row r="240" customFormat="false" ht="15" hidden="false" customHeight="false" outlineLevel="0" collapsed="false">
      <c r="A240" s="23"/>
      <c r="B240" s="24"/>
      <c r="C240" s="24"/>
      <c r="D240" s="24"/>
      <c r="E240" s="24"/>
      <c r="F240" s="25"/>
      <c r="G240" s="26"/>
      <c r="H240" s="24"/>
      <c r="I240" s="27" t="str">
        <f aca="false">IF(OR(H240="",H240="En cours"),"",IF(H240="Gagné",G240*(F240-1),IF(H240="Perdu",-G240,0)))</f>
        <v/>
      </c>
      <c r="J240" s="27" t="str">
        <f aca="false">IF(G240="","",$C$3+SUM($I$6:I240))</f>
        <v/>
      </c>
      <c r="K240" s="28" t="str">
        <f aca="false">IF(G240="","",IF(($C$3+SUM($I$5:I239))&gt;0,G240/($C$3+SUM($I$5:I239)),""))</f>
        <v/>
      </c>
      <c r="L240" s="29" t="str">
        <f aca="false">IF(H240="","",IF(H240="Perdu",N(L239)+1,IF(H240="Gagné",0,N(L239))))</f>
        <v/>
      </c>
      <c r="M240" s="24"/>
    </row>
    <row r="241" customFormat="false" ht="15" hidden="false" customHeight="false" outlineLevel="0" collapsed="false">
      <c r="A241" s="23"/>
      <c r="B241" s="24"/>
      <c r="C241" s="24"/>
      <c r="D241" s="24"/>
      <c r="E241" s="24"/>
      <c r="F241" s="25"/>
      <c r="G241" s="26"/>
      <c r="H241" s="24"/>
      <c r="I241" s="27" t="str">
        <f aca="false">IF(OR(H241="",H241="En cours"),"",IF(H241="Gagné",G241*(F241-1),IF(H241="Perdu",-G241,0)))</f>
        <v/>
      </c>
      <c r="J241" s="27" t="str">
        <f aca="false">IF(G241="","",$C$3+SUM($I$6:I241))</f>
        <v/>
      </c>
      <c r="K241" s="28" t="str">
        <f aca="false">IF(G241="","",IF(($C$3+SUM($I$5:I240))&gt;0,G241/($C$3+SUM($I$5:I240)),""))</f>
        <v/>
      </c>
      <c r="L241" s="29" t="str">
        <f aca="false">IF(H241="","",IF(H241="Perdu",N(L240)+1,IF(H241="Gagné",0,N(L240))))</f>
        <v/>
      </c>
      <c r="M241" s="24"/>
    </row>
    <row r="242" customFormat="false" ht="15" hidden="false" customHeight="false" outlineLevel="0" collapsed="false">
      <c r="A242" s="23"/>
      <c r="B242" s="24"/>
      <c r="C242" s="24"/>
      <c r="D242" s="24"/>
      <c r="E242" s="24"/>
      <c r="F242" s="25"/>
      <c r="G242" s="26"/>
      <c r="H242" s="24"/>
      <c r="I242" s="27" t="str">
        <f aca="false">IF(OR(H242="",H242="En cours"),"",IF(H242="Gagné",G242*(F242-1),IF(H242="Perdu",-G242,0)))</f>
        <v/>
      </c>
      <c r="J242" s="27" t="str">
        <f aca="false">IF(G242="","",$C$3+SUM($I$6:I242))</f>
        <v/>
      </c>
      <c r="K242" s="28" t="str">
        <f aca="false">IF(G242="","",IF(($C$3+SUM($I$5:I241))&gt;0,G242/($C$3+SUM($I$5:I241)),""))</f>
        <v/>
      </c>
      <c r="L242" s="29" t="str">
        <f aca="false">IF(H242="","",IF(H242="Perdu",N(L241)+1,IF(H242="Gagné",0,N(L241))))</f>
        <v/>
      </c>
      <c r="M242" s="24"/>
    </row>
    <row r="243" customFormat="false" ht="15" hidden="false" customHeight="false" outlineLevel="0" collapsed="false">
      <c r="A243" s="23"/>
      <c r="B243" s="24"/>
      <c r="C243" s="24"/>
      <c r="D243" s="24"/>
      <c r="E243" s="24"/>
      <c r="F243" s="25"/>
      <c r="G243" s="26"/>
      <c r="H243" s="24"/>
      <c r="I243" s="27" t="str">
        <f aca="false">IF(OR(H243="",H243="En cours"),"",IF(H243="Gagné",G243*(F243-1),IF(H243="Perdu",-G243,0)))</f>
        <v/>
      </c>
      <c r="J243" s="27" t="str">
        <f aca="false">IF(G243="","",$C$3+SUM($I$6:I243))</f>
        <v/>
      </c>
      <c r="K243" s="28" t="str">
        <f aca="false">IF(G243="","",IF(($C$3+SUM($I$5:I242))&gt;0,G243/($C$3+SUM($I$5:I242)),""))</f>
        <v/>
      </c>
      <c r="L243" s="29" t="str">
        <f aca="false">IF(H243="","",IF(H243="Perdu",N(L242)+1,IF(H243="Gagné",0,N(L242))))</f>
        <v/>
      </c>
      <c r="M243" s="24"/>
    </row>
    <row r="244" customFormat="false" ht="15" hidden="false" customHeight="false" outlineLevel="0" collapsed="false">
      <c r="A244" s="23"/>
      <c r="B244" s="24"/>
      <c r="C244" s="24"/>
      <c r="D244" s="24"/>
      <c r="E244" s="24"/>
      <c r="F244" s="25"/>
      <c r="G244" s="26"/>
      <c r="H244" s="24"/>
      <c r="I244" s="27" t="str">
        <f aca="false">IF(OR(H244="",H244="En cours"),"",IF(H244="Gagné",G244*(F244-1),IF(H244="Perdu",-G244,0)))</f>
        <v/>
      </c>
      <c r="J244" s="27" t="str">
        <f aca="false">IF(G244="","",$C$3+SUM($I$6:I244))</f>
        <v/>
      </c>
      <c r="K244" s="28" t="str">
        <f aca="false">IF(G244="","",IF(($C$3+SUM($I$5:I243))&gt;0,G244/($C$3+SUM($I$5:I243)),""))</f>
        <v/>
      </c>
      <c r="L244" s="29" t="str">
        <f aca="false">IF(H244="","",IF(H244="Perdu",N(L243)+1,IF(H244="Gagné",0,N(L243))))</f>
        <v/>
      </c>
      <c r="M244" s="24"/>
    </row>
    <row r="245" customFormat="false" ht="15" hidden="false" customHeight="false" outlineLevel="0" collapsed="false">
      <c r="A245" s="23"/>
      <c r="B245" s="24"/>
      <c r="C245" s="24"/>
      <c r="D245" s="24"/>
      <c r="E245" s="24"/>
      <c r="F245" s="25"/>
      <c r="G245" s="26"/>
      <c r="H245" s="24"/>
      <c r="I245" s="27" t="str">
        <f aca="false">IF(OR(H245="",H245="En cours"),"",IF(H245="Gagné",G245*(F245-1),IF(H245="Perdu",-G245,0)))</f>
        <v/>
      </c>
      <c r="J245" s="27" t="str">
        <f aca="false">IF(G245="","",$C$3+SUM($I$6:I245))</f>
        <v/>
      </c>
      <c r="K245" s="28" t="str">
        <f aca="false">IF(G245="","",IF(($C$3+SUM($I$5:I244))&gt;0,G245/($C$3+SUM($I$5:I244)),""))</f>
        <v/>
      </c>
      <c r="L245" s="29" t="str">
        <f aca="false">IF(H245="","",IF(H245="Perdu",N(L244)+1,IF(H245="Gagné",0,N(L244))))</f>
        <v/>
      </c>
      <c r="M245" s="24"/>
    </row>
    <row r="246" customFormat="false" ht="15" hidden="false" customHeight="false" outlineLevel="0" collapsed="false">
      <c r="A246" s="23"/>
      <c r="B246" s="24"/>
      <c r="C246" s="24"/>
      <c r="D246" s="24"/>
      <c r="E246" s="24"/>
      <c r="F246" s="25"/>
      <c r="G246" s="26"/>
      <c r="H246" s="24"/>
      <c r="I246" s="27" t="str">
        <f aca="false">IF(OR(H246="",H246="En cours"),"",IF(H246="Gagné",G246*(F246-1),IF(H246="Perdu",-G246,0)))</f>
        <v/>
      </c>
      <c r="J246" s="27" t="str">
        <f aca="false">IF(G246="","",$C$3+SUM($I$6:I246))</f>
        <v/>
      </c>
      <c r="K246" s="28" t="str">
        <f aca="false">IF(G246="","",IF(($C$3+SUM($I$5:I245))&gt;0,G246/($C$3+SUM($I$5:I245)),""))</f>
        <v/>
      </c>
      <c r="L246" s="29" t="str">
        <f aca="false">IF(H246="","",IF(H246="Perdu",N(L245)+1,IF(H246="Gagné",0,N(L245))))</f>
        <v/>
      </c>
      <c r="M246" s="24"/>
    </row>
    <row r="247" customFormat="false" ht="15" hidden="false" customHeight="false" outlineLevel="0" collapsed="false">
      <c r="A247" s="23"/>
      <c r="B247" s="24"/>
      <c r="C247" s="24"/>
      <c r="D247" s="24"/>
      <c r="E247" s="24"/>
      <c r="F247" s="25"/>
      <c r="G247" s="26"/>
      <c r="H247" s="24"/>
      <c r="I247" s="27" t="str">
        <f aca="false">IF(OR(H247="",H247="En cours"),"",IF(H247="Gagné",G247*(F247-1),IF(H247="Perdu",-G247,0)))</f>
        <v/>
      </c>
      <c r="J247" s="27" t="str">
        <f aca="false">IF(G247="","",$C$3+SUM($I$6:I247))</f>
        <v/>
      </c>
      <c r="K247" s="28" t="str">
        <f aca="false">IF(G247="","",IF(($C$3+SUM($I$5:I246))&gt;0,G247/($C$3+SUM($I$5:I246)),""))</f>
        <v/>
      </c>
      <c r="L247" s="29" t="str">
        <f aca="false">IF(H247="","",IF(H247="Perdu",N(L246)+1,IF(H247="Gagné",0,N(L246))))</f>
        <v/>
      </c>
      <c r="M247" s="24"/>
    </row>
    <row r="248" customFormat="false" ht="15" hidden="false" customHeight="false" outlineLevel="0" collapsed="false">
      <c r="A248" s="23"/>
      <c r="B248" s="24"/>
      <c r="C248" s="24"/>
      <c r="D248" s="24"/>
      <c r="E248" s="24"/>
      <c r="F248" s="25"/>
      <c r="G248" s="26"/>
      <c r="H248" s="24"/>
      <c r="I248" s="27" t="str">
        <f aca="false">IF(OR(H248="",H248="En cours"),"",IF(H248="Gagné",G248*(F248-1),IF(H248="Perdu",-G248,0)))</f>
        <v/>
      </c>
      <c r="J248" s="27" t="str">
        <f aca="false">IF(G248="","",$C$3+SUM($I$6:I248))</f>
        <v/>
      </c>
      <c r="K248" s="28" t="str">
        <f aca="false">IF(G248="","",IF(($C$3+SUM($I$5:I247))&gt;0,G248/($C$3+SUM($I$5:I247)),""))</f>
        <v/>
      </c>
      <c r="L248" s="29" t="str">
        <f aca="false">IF(H248="","",IF(H248="Perdu",N(L247)+1,IF(H248="Gagné",0,N(L247))))</f>
        <v/>
      </c>
      <c r="M248" s="24"/>
    </row>
    <row r="249" customFormat="false" ht="15" hidden="false" customHeight="false" outlineLevel="0" collapsed="false">
      <c r="A249" s="23"/>
      <c r="B249" s="24"/>
      <c r="C249" s="24"/>
      <c r="D249" s="24"/>
      <c r="E249" s="24"/>
      <c r="F249" s="25"/>
      <c r="G249" s="26"/>
      <c r="H249" s="24"/>
      <c r="I249" s="27" t="str">
        <f aca="false">IF(OR(H249="",H249="En cours"),"",IF(H249="Gagné",G249*(F249-1),IF(H249="Perdu",-G249,0)))</f>
        <v/>
      </c>
      <c r="J249" s="27" t="str">
        <f aca="false">IF(G249="","",$C$3+SUM($I$6:I249))</f>
        <v/>
      </c>
      <c r="K249" s="28" t="str">
        <f aca="false">IF(G249="","",IF(($C$3+SUM($I$5:I248))&gt;0,G249/($C$3+SUM($I$5:I248)),""))</f>
        <v/>
      </c>
      <c r="L249" s="29" t="str">
        <f aca="false">IF(H249="","",IF(H249="Perdu",N(L248)+1,IF(H249="Gagné",0,N(L248))))</f>
        <v/>
      </c>
      <c r="M249" s="24"/>
    </row>
    <row r="250" customFormat="false" ht="15" hidden="false" customHeight="false" outlineLevel="0" collapsed="false">
      <c r="A250" s="23"/>
      <c r="B250" s="24"/>
      <c r="C250" s="24"/>
      <c r="D250" s="24"/>
      <c r="E250" s="24"/>
      <c r="F250" s="25"/>
      <c r="G250" s="26"/>
      <c r="H250" s="24"/>
      <c r="I250" s="27" t="str">
        <f aca="false">IF(OR(H250="",H250="En cours"),"",IF(H250="Gagné",G250*(F250-1),IF(H250="Perdu",-G250,0)))</f>
        <v/>
      </c>
      <c r="J250" s="27" t="str">
        <f aca="false">IF(G250="","",$C$3+SUM($I$6:I250))</f>
        <v/>
      </c>
      <c r="K250" s="28" t="str">
        <f aca="false">IF(G250="","",IF(($C$3+SUM($I$5:I249))&gt;0,G250/($C$3+SUM($I$5:I249)),""))</f>
        <v/>
      </c>
      <c r="L250" s="29" t="str">
        <f aca="false">IF(H250="","",IF(H250="Perdu",N(L249)+1,IF(H250="Gagné",0,N(L249))))</f>
        <v/>
      </c>
      <c r="M250" s="24"/>
    </row>
    <row r="251" customFormat="false" ht="15" hidden="false" customHeight="false" outlineLevel="0" collapsed="false">
      <c r="A251" s="23"/>
      <c r="B251" s="24"/>
      <c r="C251" s="24"/>
      <c r="D251" s="24"/>
      <c r="E251" s="24"/>
      <c r="F251" s="25"/>
      <c r="G251" s="26"/>
      <c r="H251" s="24"/>
      <c r="I251" s="27" t="str">
        <f aca="false">IF(OR(H251="",H251="En cours"),"",IF(H251="Gagné",G251*(F251-1),IF(H251="Perdu",-G251,0)))</f>
        <v/>
      </c>
      <c r="J251" s="27" t="str">
        <f aca="false">IF(G251="","",$C$3+SUM($I$6:I251))</f>
        <v/>
      </c>
      <c r="K251" s="28" t="str">
        <f aca="false">IF(G251="","",IF(($C$3+SUM($I$5:I250))&gt;0,G251/($C$3+SUM($I$5:I250)),""))</f>
        <v/>
      </c>
      <c r="L251" s="29" t="str">
        <f aca="false">IF(H251="","",IF(H251="Perdu",N(L250)+1,IF(H251="Gagné",0,N(L250))))</f>
        <v/>
      </c>
      <c r="M251" s="24"/>
    </row>
    <row r="252" customFormat="false" ht="15" hidden="false" customHeight="false" outlineLevel="0" collapsed="false">
      <c r="A252" s="23"/>
      <c r="B252" s="24"/>
      <c r="C252" s="24"/>
      <c r="D252" s="24"/>
      <c r="E252" s="24"/>
      <c r="F252" s="25"/>
      <c r="G252" s="26"/>
      <c r="H252" s="24"/>
      <c r="I252" s="27" t="str">
        <f aca="false">IF(OR(H252="",H252="En cours"),"",IF(H252="Gagné",G252*(F252-1),IF(H252="Perdu",-G252,0)))</f>
        <v/>
      </c>
      <c r="J252" s="27" t="str">
        <f aca="false">IF(G252="","",$C$3+SUM($I$6:I252))</f>
        <v/>
      </c>
      <c r="K252" s="28" t="str">
        <f aca="false">IF(G252="","",IF(($C$3+SUM($I$5:I251))&gt;0,G252/($C$3+SUM($I$5:I251)),""))</f>
        <v/>
      </c>
      <c r="L252" s="29" t="str">
        <f aca="false">IF(H252="","",IF(H252="Perdu",N(L251)+1,IF(H252="Gagné",0,N(L251))))</f>
        <v/>
      </c>
      <c r="M252" s="24"/>
    </row>
    <row r="253" customFormat="false" ht="15" hidden="false" customHeight="false" outlineLevel="0" collapsed="false">
      <c r="A253" s="23"/>
      <c r="B253" s="24"/>
      <c r="C253" s="24"/>
      <c r="D253" s="24"/>
      <c r="E253" s="24"/>
      <c r="F253" s="25"/>
      <c r="G253" s="26"/>
      <c r="H253" s="24"/>
      <c r="I253" s="27" t="str">
        <f aca="false">IF(OR(H253="",H253="En cours"),"",IF(H253="Gagné",G253*(F253-1),IF(H253="Perdu",-G253,0)))</f>
        <v/>
      </c>
      <c r="J253" s="27" t="str">
        <f aca="false">IF(G253="","",$C$3+SUM($I$6:I253))</f>
        <v/>
      </c>
      <c r="K253" s="28" t="str">
        <f aca="false">IF(G253="","",IF(($C$3+SUM($I$5:I252))&gt;0,G253/($C$3+SUM($I$5:I252)),""))</f>
        <v/>
      </c>
      <c r="L253" s="29" t="str">
        <f aca="false">IF(H253="","",IF(H253="Perdu",N(L252)+1,IF(H253="Gagné",0,N(L252))))</f>
        <v/>
      </c>
      <c r="M253" s="24"/>
    </row>
    <row r="254" customFormat="false" ht="15" hidden="false" customHeight="false" outlineLevel="0" collapsed="false">
      <c r="A254" s="23"/>
      <c r="B254" s="24"/>
      <c r="C254" s="24"/>
      <c r="D254" s="24"/>
      <c r="E254" s="24"/>
      <c r="F254" s="25"/>
      <c r="G254" s="26"/>
      <c r="H254" s="24"/>
      <c r="I254" s="27" t="str">
        <f aca="false">IF(OR(H254="",H254="En cours"),"",IF(H254="Gagné",G254*(F254-1),IF(H254="Perdu",-G254,0)))</f>
        <v/>
      </c>
      <c r="J254" s="27" t="str">
        <f aca="false">IF(G254="","",$C$3+SUM($I$6:I254))</f>
        <v/>
      </c>
      <c r="K254" s="28" t="str">
        <f aca="false">IF(G254="","",IF(($C$3+SUM($I$5:I253))&gt;0,G254/($C$3+SUM($I$5:I253)),""))</f>
        <v/>
      </c>
      <c r="L254" s="29" t="str">
        <f aca="false">IF(H254="","",IF(H254="Perdu",N(L253)+1,IF(H254="Gagné",0,N(L253))))</f>
        <v/>
      </c>
      <c r="M254" s="24"/>
    </row>
    <row r="255" customFormat="false" ht="15" hidden="false" customHeight="false" outlineLevel="0" collapsed="false">
      <c r="A255" s="23"/>
      <c r="B255" s="24"/>
      <c r="C255" s="24"/>
      <c r="D255" s="24"/>
      <c r="E255" s="24"/>
      <c r="F255" s="25"/>
      <c r="G255" s="26"/>
      <c r="H255" s="24"/>
      <c r="I255" s="27" t="str">
        <f aca="false">IF(OR(H255="",H255="En cours"),"",IF(H255="Gagné",G255*(F255-1),IF(H255="Perdu",-G255,0)))</f>
        <v/>
      </c>
      <c r="J255" s="27" t="str">
        <f aca="false">IF(G255="","",$C$3+SUM($I$6:I255))</f>
        <v/>
      </c>
      <c r="K255" s="28" t="str">
        <f aca="false">IF(G255="","",IF(($C$3+SUM($I$5:I254))&gt;0,G255/($C$3+SUM($I$5:I254)),""))</f>
        <v/>
      </c>
      <c r="L255" s="29" t="str">
        <f aca="false">IF(H255="","",IF(H255="Perdu",N(L254)+1,IF(H255="Gagné",0,N(L254))))</f>
        <v/>
      </c>
      <c r="M255" s="24"/>
    </row>
    <row r="256" customFormat="false" ht="15" hidden="false" customHeight="false" outlineLevel="0" collapsed="false">
      <c r="A256" s="23"/>
      <c r="B256" s="24"/>
      <c r="C256" s="24"/>
      <c r="D256" s="24"/>
      <c r="E256" s="24"/>
      <c r="F256" s="25"/>
      <c r="G256" s="26"/>
      <c r="H256" s="24"/>
      <c r="I256" s="27" t="str">
        <f aca="false">IF(OR(H256="",H256="En cours"),"",IF(H256="Gagné",G256*(F256-1),IF(H256="Perdu",-G256,0)))</f>
        <v/>
      </c>
      <c r="J256" s="27" t="str">
        <f aca="false">IF(G256="","",$C$3+SUM($I$6:I256))</f>
        <v/>
      </c>
      <c r="K256" s="28" t="str">
        <f aca="false">IF(G256="","",IF(($C$3+SUM($I$5:I255))&gt;0,G256/($C$3+SUM($I$5:I255)),""))</f>
        <v/>
      </c>
      <c r="L256" s="29" t="str">
        <f aca="false">IF(H256="","",IF(H256="Perdu",N(L255)+1,IF(H256="Gagné",0,N(L255))))</f>
        <v/>
      </c>
      <c r="M256" s="24"/>
    </row>
    <row r="257" customFormat="false" ht="15" hidden="false" customHeight="false" outlineLevel="0" collapsed="false">
      <c r="A257" s="23"/>
      <c r="B257" s="24"/>
      <c r="C257" s="24"/>
      <c r="D257" s="24"/>
      <c r="E257" s="24"/>
      <c r="F257" s="25"/>
      <c r="G257" s="26"/>
      <c r="H257" s="24"/>
      <c r="I257" s="27" t="str">
        <f aca="false">IF(OR(H257="",H257="En cours"),"",IF(H257="Gagné",G257*(F257-1),IF(H257="Perdu",-G257,0)))</f>
        <v/>
      </c>
      <c r="J257" s="27" t="str">
        <f aca="false">IF(G257="","",$C$3+SUM($I$6:I257))</f>
        <v/>
      </c>
      <c r="K257" s="28" t="str">
        <f aca="false">IF(G257="","",IF(($C$3+SUM($I$5:I256))&gt;0,G257/($C$3+SUM($I$5:I256)),""))</f>
        <v/>
      </c>
      <c r="L257" s="29" t="str">
        <f aca="false">IF(H257="","",IF(H257="Perdu",N(L256)+1,IF(H257="Gagné",0,N(L256))))</f>
        <v/>
      </c>
      <c r="M257" s="24"/>
    </row>
    <row r="258" customFormat="false" ht="15" hidden="false" customHeight="false" outlineLevel="0" collapsed="false">
      <c r="A258" s="23"/>
      <c r="B258" s="24"/>
      <c r="C258" s="24"/>
      <c r="D258" s="24"/>
      <c r="E258" s="24"/>
      <c r="F258" s="25"/>
      <c r="G258" s="26"/>
      <c r="H258" s="24"/>
      <c r="I258" s="27" t="str">
        <f aca="false">IF(OR(H258="",H258="En cours"),"",IF(H258="Gagné",G258*(F258-1),IF(H258="Perdu",-G258,0)))</f>
        <v/>
      </c>
      <c r="J258" s="27" t="str">
        <f aca="false">IF(G258="","",$C$3+SUM($I$6:I258))</f>
        <v/>
      </c>
      <c r="K258" s="28" t="str">
        <f aca="false">IF(G258="","",IF(($C$3+SUM($I$5:I257))&gt;0,G258/($C$3+SUM($I$5:I257)),""))</f>
        <v/>
      </c>
      <c r="L258" s="29" t="str">
        <f aca="false">IF(H258="","",IF(H258="Perdu",N(L257)+1,IF(H258="Gagné",0,N(L257))))</f>
        <v/>
      </c>
      <c r="M258" s="24"/>
    </row>
    <row r="259" customFormat="false" ht="15" hidden="false" customHeight="false" outlineLevel="0" collapsed="false">
      <c r="A259" s="23"/>
      <c r="B259" s="24"/>
      <c r="C259" s="24"/>
      <c r="D259" s="24"/>
      <c r="E259" s="24"/>
      <c r="F259" s="25"/>
      <c r="G259" s="26"/>
      <c r="H259" s="24"/>
      <c r="I259" s="27" t="str">
        <f aca="false">IF(OR(H259="",H259="En cours"),"",IF(H259="Gagné",G259*(F259-1),IF(H259="Perdu",-G259,0)))</f>
        <v/>
      </c>
      <c r="J259" s="27" t="str">
        <f aca="false">IF(G259="","",$C$3+SUM($I$6:I259))</f>
        <v/>
      </c>
      <c r="K259" s="28" t="str">
        <f aca="false">IF(G259="","",IF(($C$3+SUM($I$5:I258))&gt;0,G259/($C$3+SUM($I$5:I258)),""))</f>
        <v/>
      </c>
      <c r="L259" s="29" t="str">
        <f aca="false">IF(H259="","",IF(H259="Perdu",N(L258)+1,IF(H259="Gagné",0,N(L258))))</f>
        <v/>
      </c>
      <c r="M259" s="24"/>
    </row>
    <row r="260" customFormat="false" ht="15" hidden="false" customHeight="false" outlineLevel="0" collapsed="false">
      <c r="A260" s="23"/>
      <c r="B260" s="24"/>
      <c r="C260" s="24"/>
      <c r="D260" s="24"/>
      <c r="E260" s="24"/>
      <c r="F260" s="25"/>
      <c r="G260" s="26"/>
      <c r="H260" s="24"/>
      <c r="I260" s="27" t="str">
        <f aca="false">IF(OR(H260="",H260="En cours"),"",IF(H260="Gagné",G260*(F260-1),IF(H260="Perdu",-G260,0)))</f>
        <v/>
      </c>
      <c r="J260" s="27" t="str">
        <f aca="false">IF(G260="","",$C$3+SUM($I$6:I260))</f>
        <v/>
      </c>
      <c r="K260" s="28" t="str">
        <f aca="false">IF(G260="","",IF(($C$3+SUM($I$5:I259))&gt;0,G260/($C$3+SUM($I$5:I259)),""))</f>
        <v/>
      </c>
      <c r="L260" s="29" t="str">
        <f aca="false">IF(H260="","",IF(H260="Perdu",N(L259)+1,IF(H260="Gagné",0,N(L259))))</f>
        <v/>
      </c>
      <c r="M260" s="24"/>
    </row>
    <row r="261" customFormat="false" ht="15" hidden="false" customHeight="false" outlineLevel="0" collapsed="false">
      <c r="A261" s="23"/>
      <c r="B261" s="24"/>
      <c r="C261" s="24"/>
      <c r="D261" s="24"/>
      <c r="E261" s="24"/>
      <c r="F261" s="25"/>
      <c r="G261" s="26"/>
      <c r="H261" s="24"/>
      <c r="I261" s="27" t="str">
        <f aca="false">IF(OR(H261="",H261="En cours"),"",IF(H261="Gagné",G261*(F261-1),IF(H261="Perdu",-G261,0)))</f>
        <v/>
      </c>
      <c r="J261" s="27" t="str">
        <f aca="false">IF(G261="","",$C$3+SUM($I$6:I261))</f>
        <v/>
      </c>
      <c r="K261" s="28" t="str">
        <f aca="false">IF(G261="","",IF(($C$3+SUM($I$5:I260))&gt;0,G261/($C$3+SUM($I$5:I260)),""))</f>
        <v/>
      </c>
      <c r="L261" s="29" t="str">
        <f aca="false">IF(H261="","",IF(H261="Perdu",N(L260)+1,IF(H261="Gagné",0,N(L260))))</f>
        <v/>
      </c>
      <c r="M261" s="24"/>
    </row>
    <row r="262" customFormat="false" ht="15" hidden="false" customHeight="false" outlineLevel="0" collapsed="false">
      <c r="A262" s="23"/>
      <c r="B262" s="24"/>
      <c r="C262" s="24"/>
      <c r="D262" s="24"/>
      <c r="E262" s="24"/>
      <c r="F262" s="25"/>
      <c r="G262" s="26"/>
      <c r="H262" s="24"/>
      <c r="I262" s="27" t="str">
        <f aca="false">IF(OR(H262="",H262="En cours"),"",IF(H262="Gagné",G262*(F262-1),IF(H262="Perdu",-G262,0)))</f>
        <v/>
      </c>
      <c r="J262" s="27" t="str">
        <f aca="false">IF(G262="","",$C$3+SUM($I$6:I262))</f>
        <v/>
      </c>
      <c r="K262" s="28" t="str">
        <f aca="false">IF(G262="","",IF(($C$3+SUM($I$5:I261))&gt;0,G262/($C$3+SUM($I$5:I261)),""))</f>
        <v/>
      </c>
      <c r="L262" s="29" t="str">
        <f aca="false">IF(H262="","",IF(H262="Perdu",N(L261)+1,IF(H262="Gagné",0,N(L261))))</f>
        <v/>
      </c>
      <c r="M262" s="24"/>
    </row>
    <row r="263" customFormat="false" ht="15" hidden="false" customHeight="false" outlineLevel="0" collapsed="false">
      <c r="A263" s="23"/>
      <c r="B263" s="24"/>
      <c r="C263" s="24"/>
      <c r="D263" s="24"/>
      <c r="E263" s="24"/>
      <c r="F263" s="25"/>
      <c r="G263" s="26"/>
      <c r="H263" s="24"/>
      <c r="I263" s="27" t="str">
        <f aca="false">IF(OR(H263="",H263="En cours"),"",IF(H263="Gagné",G263*(F263-1),IF(H263="Perdu",-G263,0)))</f>
        <v/>
      </c>
      <c r="J263" s="27" t="str">
        <f aca="false">IF(G263="","",$C$3+SUM($I$6:I263))</f>
        <v/>
      </c>
      <c r="K263" s="28" t="str">
        <f aca="false">IF(G263="","",IF(($C$3+SUM($I$5:I262))&gt;0,G263/($C$3+SUM($I$5:I262)),""))</f>
        <v/>
      </c>
      <c r="L263" s="29" t="str">
        <f aca="false">IF(H263="","",IF(H263="Perdu",N(L262)+1,IF(H263="Gagné",0,N(L262))))</f>
        <v/>
      </c>
      <c r="M263" s="24"/>
    </row>
    <row r="264" customFormat="false" ht="15" hidden="false" customHeight="false" outlineLevel="0" collapsed="false">
      <c r="A264" s="23"/>
      <c r="B264" s="24"/>
      <c r="C264" s="24"/>
      <c r="D264" s="24"/>
      <c r="E264" s="24"/>
      <c r="F264" s="25"/>
      <c r="G264" s="26"/>
      <c r="H264" s="24"/>
      <c r="I264" s="27" t="str">
        <f aca="false">IF(OR(H264="",H264="En cours"),"",IF(H264="Gagné",G264*(F264-1),IF(H264="Perdu",-G264,0)))</f>
        <v/>
      </c>
      <c r="J264" s="27" t="str">
        <f aca="false">IF(G264="","",$C$3+SUM($I$6:I264))</f>
        <v/>
      </c>
      <c r="K264" s="28" t="str">
        <f aca="false">IF(G264="","",IF(($C$3+SUM($I$5:I263))&gt;0,G264/($C$3+SUM($I$5:I263)),""))</f>
        <v/>
      </c>
      <c r="L264" s="29" t="str">
        <f aca="false">IF(H264="","",IF(H264="Perdu",N(L263)+1,IF(H264="Gagné",0,N(L263))))</f>
        <v/>
      </c>
      <c r="M264" s="24"/>
    </row>
    <row r="265" customFormat="false" ht="15" hidden="false" customHeight="false" outlineLevel="0" collapsed="false">
      <c r="A265" s="23"/>
      <c r="B265" s="24"/>
      <c r="C265" s="24"/>
      <c r="D265" s="24"/>
      <c r="E265" s="24"/>
      <c r="F265" s="25"/>
      <c r="G265" s="26"/>
      <c r="H265" s="24"/>
      <c r="I265" s="27" t="str">
        <f aca="false">IF(OR(H265="",H265="En cours"),"",IF(H265="Gagné",G265*(F265-1),IF(H265="Perdu",-G265,0)))</f>
        <v/>
      </c>
      <c r="J265" s="27" t="str">
        <f aca="false">IF(G265="","",$C$3+SUM($I$6:I265))</f>
        <v/>
      </c>
      <c r="K265" s="28" t="str">
        <f aca="false">IF(G265="","",IF(($C$3+SUM($I$5:I264))&gt;0,G265/($C$3+SUM($I$5:I264)),""))</f>
        <v/>
      </c>
      <c r="L265" s="29" t="str">
        <f aca="false">IF(H265="","",IF(H265="Perdu",N(L264)+1,IF(H265="Gagné",0,N(L264))))</f>
        <v/>
      </c>
      <c r="M265" s="24"/>
    </row>
    <row r="266" customFormat="false" ht="15" hidden="false" customHeight="false" outlineLevel="0" collapsed="false">
      <c r="A266" s="23"/>
      <c r="B266" s="24"/>
      <c r="C266" s="24"/>
      <c r="D266" s="24"/>
      <c r="E266" s="24"/>
      <c r="F266" s="25"/>
      <c r="G266" s="26"/>
      <c r="H266" s="24"/>
      <c r="I266" s="27" t="str">
        <f aca="false">IF(OR(H266="",H266="En cours"),"",IF(H266="Gagné",G266*(F266-1),IF(H266="Perdu",-G266,0)))</f>
        <v/>
      </c>
      <c r="J266" s="27" t="str">
        <f aca="false">IF(G266="","",$C$3+SUM($I$6:I266))</f>
        <v/>
      </c>
      <c r="K266" s="28" t="str">
        <f aca="false">IF(G266="","",IF(($C$3+SUM($I$5:I265))&gt;0,G266/($C$3+SUM($I$5:I265)),""))</f>
        <v/>
      </c>
      <c r="L266" s="29" t="str">
        <f aca="false">IF(H266="","",IF(H266="Perdu",N(L265)+1,IF(H266="Gagné",0,N(L265))))</f>
        <v/>
      </c>
      <c r="M266" s="24"/>
    </row>
    <row r="267" customFormat="false" ht="15" hidden="false" customHeight="false" outlineLevel="0" collapsed="false">
      <c r="A267" s="23"/>
      <c r="B267" s="24"/>
      <c r="C267" s="24"/>
      <c r="D267" s="24"/>
      <c r="E267" s="24"/>
      <c r="F267" s="25"/>
      <c r="G267" s="26"/>
      <c r="H267" s="24"/>
      <c r="I267" s="27" t="str">
        <f aca="false">IF(OR(H267="",H267="En cours"),"",IF(H267="Gagné",G267*(F267-1),IF(H267="Perdu",-G267,0)))</f>
        <v/>
      </c>
      <c r="J267" s="27" t="str">
        <f aca="false">IF(G267="","",$C$3+SUM($I$6:I267))</f>
        <v/>
      </c>
      <c r="K267" s="28" t="str">
        <f aca="false">IF(G267="","",IF(($C$3+SUM($I$5:I266))&gt;0,G267/($C$3+SUM($I$5:I266)),""))</f>
        <v/>
      </c>
      <c r="L267" s="29" t="str">
        <f aca="false">IF(H267="","",IF(H267="Perdu",N(L266)+1,IF(H267="Gagné",0,N(L266))))</f>
        <v/>
      </c>
      <c r="M267" s="24"/>
    </row>
    <row r="268" customFormat="false" ht="15" hidden="false" customHeight="false" outlineLevel="0" collapsed="false">
      <c r="A268" s="23"/>
      <c r="B268" s="24"/>
      <c r="C268" s="24"/>
      <c r="D268" s="24"/>
      <c r="E268" s="24"/>
      <c r="F268" s="25"/>
      <c r="G268" s="26"/>
      <c r="H268" s="24"/>
      <c r="I268" s="27" t="str">
        <f aca="false">IF(OR(H268="",H268="En cours"),"",IF(H268="Gagné",G268*(F268-1),IF(H268="Perdu",-G268,0)))</f>
        <v/>
      </c>
      <c r="J268" s="27" t="str">
        <f aca="false">IF(G268="","",$C$3+SUM($I$6:I268))</f>
        <v/>
      </c>
      <c r="K268" s="28" t="str">
        <f aca="false">IF(G268="","",IF(($C$3+SUM($I$5:I267))&gt;0,G268/($C$3+SUM($I$5:I267)),""))</f>
        <v/>
      </c>
      <c r="L268" s="29" t="str">
        <f aca="false">IF(H268="","",IF(H268="Perdu",N(L267)+1,IF(H268="Gagné",0,N(L267))))</f>
        <v/>
      </c>
      <c r="M268" s="24"/>
    </row>
    <row r="269" customFormat="false" ht="15" hidden="false" customHeight="false" outlineLevel="0" collapsed="false">
      <c r="A269" s="23"/>
      <c r="B269" s="24"/>
      <c r="C269" s="24"/>
      <c r="D269" s="24"/>
      <c r="E269" s="24"/>
      <c r="F269" s="25"/>
      <c r="G269" s="26"/>
      <c r="H269" s="24"/>
      <c r="I269" s="27" t="str">
        <f aca="false">IF(OR(H269="",H269="En cours"),"",IF(H269="Gagné",G269*(F269-1),IF(H269="Perdu",-G269,0)))</f>
        <v/>
      </c>
      <c r="J269" s="27" t="str">
        <f aca="false">IF(G269="","",$C$3+SUM($I$6:I269))</f>
        <v/>
      </c>
      <c r="K269" s="28" t="str">
        <f aca="false">IF(G269="","",IF(($C$3+SUM($I$5:I268))&gt;0,G269/($C$3+SUM($I$5:I268)),""))</f>
        <v/>
      </c>
      <c r="L269" s="29" t="str">
        <f aca="false">IF(H269="","",IF(H269="Perdu",N(L268)+1,IF(H269="Gagné",0,N(L268))))</f>
        <v/>
      </c>
      <c r="M269" s="24"/>
    </row>
    <row r="270" customFormat="false" ht="15" hidden="false" customHeight="false" outlineLevel="0" collapsed="false">
      <c r="A270" s="23"/>
      <c r="B270" s="24"/>
      <c r="C270" s="24"/>
      <c r="D270" s="24"/>
      <c r="E270" s="24"/>
      <c r="F270" s="25"/>
      <c r="G270" s="26"/>
      <c r="H270" s="24"/>
      <c r="I270" s="27" t="str">
        <f aca="false">IF(OR(H270="",H270="En cours"),"",IF(H270="Gagné",G270*(F270-1),IF(H270="Perdu",-G270,0)))</f>
        <v/>
      </c>
      <c r="J270" s="27" t="str">
        <f aca="false">IF(G270="","",$C$3+SUM($I$6:I270))</f>
        <v/>
      </c>
      <c r="K270" s="28" t="str">
        <f aca="false">IF(G270="","",IF(($C$3+SUM($I$5:I269))&gt;0,G270/($C$3+SUM($I$5:I269)),""))</f>
        <v/>
      </c>
      <c r="L270" s="29" t="str">
        <f aca="false">IF(H270="","",IF(H270="Perdu",N(L269)+1,IF(H270="Gagné",0,N(L269))))</f>
        <v/>
      </c>
      <c r="M270" s="24"/>
    </row>
    <row r="271" customFormat="false" ht="15" hidden="false" customHeight="false" outlineLevel="0" collapsed="false">
      <c r="A271" s="23"/>
      <c r="B271" s="24"/>
      <c r="C271" s="24"/>
      <c r="D271" s="24"/>
      <c r="E271" s="24"/>
      <c r="F271" s="25"/>
      <c r="G271" s="26"/>
      <c r="H271" s="24"/>
      <c r="I271" s="27" t="str">
        <f aca="false">IF(OR(H271="",H271="En cours"),"",IF(H271="Gagné",G271*(F271-1),IF(H271="Perdu",-G271,0)))</f>
        <v/>
      </c>
      <c r="J271" s="27" t="str">
        <f aca="false">IF(G271="","",$C$3+SUM($I$6:I271))</f>
        <v/>
      </c>
      <c r="K271" s="28" t="str">
        <f aca="false">IF(G271="","",IF(($C$3+SUM($I$5:I270))&gt;0,G271/($C$3+SUM($I$5:I270)),""))</f>
        <v/>
      </c>
      <c r="L271" s="29" t="str">
        <f aca="false">IF(H271="","",IF(H271="Perdu",N(L270)+1,IF(H271="Gagné",0,N(L270))))</f>
        <v/>
      </c>
      <c r="M271" s="24"/>
    </row>
    <row r="272" customFormat="false" ht="15" hidden="false" customHeight="false" outlineLevel="0" collapsed="false">
      <c r="A272" s="23"/>
      <c r="B272" s="24"/>
      <c r="C272" s="24"/>
      <c r="D272" s="24"/>
      <c r="E272" s="24"/>
      <c r="F272" s="25"/>
      <c r="G272" s="26"/>
      <c r="H272" s="24"/>
      <c r="I272" s="27" t="str">
        <f aca="false">IF(OR(H272="",H272="En cours"),"",IF(H272="Gagné",G272*(F272-1),IF(H272="Perdu",-G272,0)))</f>
        <v/>
      </c>
      <c r="J272" s="27" t="str">
        <f aca="false">IF(G272="","",$C$3+SUM($I$6:I272))</f>
        <v/>
      </c>
      <c r="K272" s="28" t="str">
        <f aca="false">IF(G272="","",IF(($C$3+SUM($I$5:I271))&gt;0,G272/($C$3+SUM($I$5:I271)),""))</f>
        <v/>
      </c>
      <c r="L272" s="29" t="str">
        <f aca="false">IF(H272="","",IF(H272="Perdu",N(L271)+1,IF(H272="Gagné",0,N(L271))))</f>
        <v/>
      </c>
      <c r="M272" s="24"/>
    </row>
    <row r="273" customFormat="false" ht="15" hidden="false" customHeight="false" outlineLevel="0" collapsed="false">
      <c r="A273" s="23"/>
      <c r="B273" s="24"/>
      <c r="C273" s="24"/>
      <c r="D273" s="24"/>
      <c r="E273" s="24"/>
      <c r="F273" s="25"/>
      <c r="G273" s="26"/>
      <c r="H273" s="24"/>
      <c r="I273" s="27" t="str">
        <f aca="false">IF(OR(H273="",H273="En cours"),"",IF(H273="Gagné",G273*(F273-1),IF(H273="Perdu",-G273,0)))</f>
        <v/>
      </c>
      <c r="J273" s="27" t="str">
        <f aca="false">IF(G273="","",$C$3+SUM($I$6:I273))</f>
        <v/>
      </c>
      <c r="K273" s="28" t="str">
        <f aca="false">IF(G273="","",IF(($C$3+SUM($I$5:I272))&gt;0,G273/($C$3+SUM($I$5:I272)),""))</f>
        <v/>
      </c>
      <c r="L273" s="29" t="str">
        <f aca="false">IF(H273="","",IF(H273="Perdu",N(L272)+1,IF(H273="Gagné",0,N(L272))))</f>
        <v/>
      </c>
      <c r="M273" s="24"/>
    </row>
    <row r="274" customFormat="false" ht="15" hidden="false" customHeight="false" outlineLevel="0" collapsed="false">
      <c r="A274" s="23"/>
      <c r="B274" s="24"/>
      <c r="C274" s="24"/>
      <c r="D274" s="24"/>
      <c r="E274" s="24"/>
      <c r="F274" s="25"/>
      <c r="G274" s="26"/>
      <c r="H274" s="24"/>
      <c r="I274" s="27" t="str">
        <f aca="false">IF(OR(H274="",H274="En cours"),"",IF(H274="Gagné",G274*(F274-1),IF(H274="Perdu",-G274,0)))</f>
        <v/>
      </c>
      <c r="J274" s="27" t="str">
        <f aca="false">IF(G274="","",$C$3+SUM($I$6:I274))</f>
        <v/>
      </c>
      <c r="K274" s="28" t="str">
        <f aca="false">IF(G274="","",IF(($C$3+SUM($I$5:I273))&gt;0,G274/($C$3+SUM($I$5:I273)),""))</f>
        <v/>
      </c>
      <c r="L274" s="29" t="str">
        <f aca="false">IF(H274="","",IF(H274="Perdu",N(L273)+1,IF(H274="Gagné",0,N(L273))))</f>
        <v/>
      </c>
      <c r="M274" s="24"/>
    </row>
    <row r="275" customFormat="false" ht="15" hidden="false" customHeight="false" outlineLevel="0" collapsed="false">
      <c r="A275" s="23"/>
      <c r="B275" s="24"/>
      <c r="C275" s="24"/>
      <c r="D275" s="24"/>
      <c r="E275" s="24"/>
      <c r="F275" s="25"/>
      <c r="G275" s="26"/>
      <c r="H275" s="24"/>
      <c r="I275" s="27" t="str">
        <f aca="false">IF(OR(H275="",H275="En cours"),"",IF(H275="Gagné",G275*(F275-1),IF(H275="Perdu",-G275,0)))</f>
        <v/>
      </c>
      <c r="J275" s="27" t="str">
        <f aca="false">IF(G275="","",$C$3+SUM($I$6:I275))</f>
        <v/>
      </c>
      <c r="K275" s="28" t="str">
        <f aca="false">IF(G275="","",IF(($C$3+SUM($I$5:I274))&gt;0,G275/($C$3+SUM($I$5:I274)),""))</f>
        <v/>
      </c>
      <c r="L275" s="29" t="str">
        <f aca="false">IF(H275="","",IF(H275="Perdu",N(L274)+1,IF(H275="Gagné",0,N(L274))))</f>
        <v/>
      </c>
      <c r="M275" s="24"/>
    </row>
    <row r="276" customFormat="false" ht="15" hidden="false" customHeight="false" outlineLevel="0" collapsed="false">
      <c r="A276" s="23"/>
      <c r="B276" s="24"/>
      <c r="C276" s="24"/>
      <c r="D276" s="24"/>
      <c r="E276" s="24"/>
      <c r="F276" s="25"/>
      <c r="G276" s="26"/>
      <c r="H276" s="24"/>
      <c r="I276" s="27" t="str">
        <f aca="false">IF(OR(H276="",H276="En cours"),"",IF(H276="Gagné",G276*(F276-1),IF(H276="Perdu",-G276,0)))</f>
        <v/>
      </c>
      <c r="J276" s="27" t="str">
        <f aca="false">IF(G276="","",$C$3+SUM($I$6:I276))</f>
        <v/>
      </c>
      <c r="K276" s="28" t="str">
        <f aca="false">IF(G276="","",IF(($C$3+SUM($I$5:I275))&gt;0,G276/($C$3+SUM($I$5:I275)),""))</f>
        <v/>
      </c>
      <c r="L276" s="29" t="str">
        <f aca="false">IF(H276="","",IF(H276="Perdu",N(L275)+1,IF(H276="Gagné",0,N(L275))))</f>
        <v/>
      </c>
      <c r="M276" s="24"/>
    </row>
    <row r="277" customFormat="false" ht="15" hidden="false" customHeight="false" outlineLevel="0" collapsed="false">
      <c r="A277" s="23"/>
      <c r="B277" s="24"/>
      <c r="C277" s="24"/>
      <c r="D277" s="24"/>
      <c r="E277" s="24"/>
      <c r="F277" s="25"/>
      <c r="G277" s="26"/>
      <c r="H277" s="24"/>
      <c r="I277" s="27" t="str">
        <f aca="false">IF(OR(H277="",H277="En cours"),"",IF(H277="Gagné",G277*(F277-1),IF(H277="Perdu",-G277,0)))</f>
        <v/>
      </c>
      <c r="J277" s="27" t="str">
        <f aca="false">IF(G277="","",$C$3+SUM($I$6:I277))</f>
        <v/>
      </c>
      <c r="K277" s="28" t="str">
        <f aca="false">IF(G277="","",IF(($C$3+SUM($I$5:I276))&gt;0,G277/($C$3+SUM($I$5:I276)),""))</f>
        <v/>
      </c>
      <c r="L277" s="29" t="str">
        <f aca="false">IF(H277="","",IF(H277="Perdu",N(L276)+1,IF(H277="Gagné",0,N(L276))))</f>
        <v/>
      </c>
      <c r="M277" s="24"/>
    </row>
    <row r="278" customFormat="false" ht="15" hidden="false" customHeight="false" outlineLevel="0" collapsed="false">
      <c r="A278" s="23"/>
      <c r="B278" s="24"/>
      <c r="C278" s="24"/>
      <c r="D278" s="24"/>
      <c r="E278" s="24"/>
      <c r="F278" s="25"/>
      <c r="G278" s="26"/>
      <c r="H278" s="24"/>
      <c r="I278" s="27" t="str">
        <f aca="false">IF(OR(H278="",H278="En cours"),"",IF(H278="Gagné",G278*(F278-1),IF(H278="Perdu",-G278,0)))</f>
        <v/>
      </c>
      <c r="J278" s="27" t="str">
        <f aca="false">IF(G278="","",$C$3+SUM($I$6:I278))</f>
        <v/>
      </c>
      <c r="K278" s="28" t="str">
        <f aca="false">IF(G278="","",IF(($C$3+SUM($I$5:I277))&gt;0,G278/($C$3+SUM($I$5:I277)),""))</f>
        <v/>
      </c>
      <c r="L278" s="29" t="str">
        <f aca="false">IF(H278="","",IF(H278="Perdu",N(L277)+1,IF(H278="Gagné",0,N(L277))))</f>
        <v/>
      </c>
      <c r="M278" s="24"/>
    </row>
    <row r="279" customFormat="false" ht="15" hidden="false" customHeight="false" outlineLevel="0" collapsed="false">
      <c r="A279" s="23"/>
      <c r="B279" s="24"/>
      <c r="C279" s="24"/>
      <c r="D279" s="24"/>
      <c r="E279" s="24"/>
      <c r="F279" s="25"/>
      <c r="G279" s="26"/>
      <c r="H279" s="24"/>
      <c r="I279" s="27" t="str">
        <f aca="false">IF(OR(H279="",H279="En cours"),"",IF(H279="Gagné",G279*(F279-1),IF(H279="Perdu",-G279,0)))</f>
        <v/>
      </c>
      <c r="J279" s="27" t="str">
        <f aca="false">IF(G279="","",$C$3+SUM($I$6:I279))</f>
        <v/>
      </c>
      <c r="K279" s="28" t="str">
        <f aca="false">IF(G279="","",IF(($C$3+SUM($I$5:I278))&gt;0,G279/($C$3+SUM($I$5:I278)),""))</f>
        <v/>
      </c>
      <c r="L279" s="29" t="str">
        <f aca="false">IF(H279="","",IF(H279="Perdu",N(L278)+1,IF(H279="Gagné",0,N(L278))))</f>
        <v/>
      </c>
      <c r="M279" s="24"/>
    </row>
    <row r="280" customFormat="false" ht="15" hidden="false" customHeight="false" outlineLevel="0" collapsed="false">
      <c r="A280" s="23"/>
      <c r="B280" s="24"/>
      <c r="C280" s="24"/>
      <c r="D280" s="24"/>
      <c r="E280" s="24"/>
      <c r="F280" s="25"/>
      <c r="G280" s="26"/>
      <c r="H280" s="24"/>
      <c r="I280" s="27" t="str">
        <f aca="false">IF(OR(H280="",H280="En cours"),"",IF(H280="Gagné",G280*(F280-1),IF(H280="Perdu",-G280,0)))</f>
        <v/>
      </c>
      <c r="J280" s="27" t="str">
        <f aca="false">IF(G280="","",$C$3+SUM($I$6:I280))</f>
        <v/>
      </c>
      <c r="K280" s="28" t="str">
        <f aca="false">IF(G280="","",IF(($C$3+SUM($I$5:I279))&gt;0,G280/($C$3+SUM($I$5:I279)),""))</f>
        <v/>
      </c>
      <c r="L280" s="29" t="str">
        <f aca="false">IF(H280="","",IF(H280="Perdu",N(L279)+1,IF(H280="Gagné",0,N(L279))))</f>
        <v/>
      </c>
      <c r="M280" s="24"/>
    </row>
    <row r="281" customFormat="false" ht="15" hidden="false" customHeight="false" outlineLevel="0" collapsed="false">
      <c r="A281" s="23"/>
      <c r="B281" s="24"/>
      <c r="C281" s="24"/>
      <c r="D281" s="24"/>
      <c r="E281" s="24"/>
      <c r="F281" s="25"/>
      <c r="G281" s="26"/>
      <c r="H281" s="24"/>
      <c r="I281" s="27" t="str">
        <f aca="false">IF(OR(H281="",H281="En cours"),"",IF(H281="Gagné",G281*(F281-1),IF(H281="Perdu",-G281,0)))</f>
        <v/>
      </c>
      <c r="J281" s="27" t="str">
        <f aca="false">IF(G281="","",$C$3+SUM($I$6:I281))</f>
        <v/>
      </c>
      <c r="K281" s="28" t="str">
        <f aca="false">IF(G281="","",IF(($C$3+SUM($I$5:I280))&gt;0,G281/($C$3+SUM($I$5:I280)),""))</f>
        <v/>
      </c>
      <c r="L281" s="29" t="str">
        <f aca="false">IF(H281="","",IF(H281="Perdu",N(L280)+1,IF(H281="Gagné",0,N(L280))))</f>
        <v/>
      </c>
      <c r="M281" s="24"/>
    </row>
    <row r="282" customFormat="false" ht="15" hidden="false" customHeight="false" outlineLevel="0" collapsed="false">
      <c r="A282" s="23"/>
      <c r="B282" s="24"/>
      <c r="C282" s="24"/>
      <c r="D282" s="24"/>
      <c r="E282" s="24"/>
      <c r="F282" s="25"/>
      <c r="G282" s="26"/>
      <c r="H282" s="24"/>
      <c r="I282" s="27" t="str">
        <f aca="false">IF(OR(H282="",H282="En cours"),"",IF(H282="Gagné",G282*(F282-1),IF(H282="Perdu",-G282,0)))</f>
        <v/>
      </c>
      <c r="J282" s="27" t="str">
        <f aca="false">IF(G282="","",$C$3+SUM($I$6:I282))</f>
        <v/>
      </c>
      <c r="K282" s="28" t="str">
        <f aca="false">IF(G282="","",IF(($C$3+SUM($I$5:I281))&gt;0,G282/($C$3+SUM($I$5:I281)),""))</f>
        <v/>
      </c>
      <c r="L282" s="29" t="str">
        <f aca="false">IF(H282="","",IF(H282="Perdu",N(L281)+1,IF(H282="Gagné",0,N(L281))))</f>
        <v/>
      </c>
      <c r="M282" s="24"/>
    </row>
    <row r="283" customFormat="false" ht="15" hidden="false" customHeight="false" outlineLevel="0" collapsed="false">
      <c r="A283" s="23"/>
      <c r="B283" s="24"/>
      <c r="C283" s="24"/>
      <c r="D283" s="24"/>
      <c r="E283" s="24"/>
      <c r="F283" s="25"/>
      <c r="G283" s="26"/>
      <c r="H283" s="24"/>
      <c r="I283" s="27" t="str">
        <f aca="false">IF(OR(H283="",H283="En cours"),"",IF(H283="Gagné",G283*(F283-1),IF(H283="Perdu",-G283,0)))</f>
        <v/>
      </c>
      <c r="J283" s="27" t="str">
        <f aca="false">IF(G283="","",$C$3+SUM($I$6:I283))</f>
        <v/>
      </c>
      <c r="K283" s="28" t="str">
        <f aca="false">IF(G283="","",IF(($C$3+SUM($I$5:I282))&gt;0,G283/($C$3+SUM($I$5:I282)),""))</f>
        <v/>
      </c>
      <c r="L283" s="29" t="str">
        <f aca="false">IF(H283="","",IF(H283="Perdu",N(L282)+1,IF(H283="Gagné",0,N(L282))))</f>
        <v/>
      </c>
      <c r="M283" s="24"/>
    </row>
    <row r="284" customFormat="false" ht="15" hidden="false" customHeight="false" outlineLevel="0" collapsed="false">
      <c r="A284" s="23"/>
      <c r="B284" s="24"/>
      <c r="C284" s="24"/>
      <c r="D284" s="24"/>
      <c r="E284" s="24"/>
      <c r="F284" s="25"/>
      <c r="G284" s="26"/>
      <c r="H284" s="24"/>
      <c r="I284" s="27" t="str">
        <f aca="false">IF(OR(H284="",H284="En cours"),"",IF(H284="Gagné",G284*(F284-1),IF(H284="Perdu",-G284,0)))</f>
        <v/>
      </c>
      <c r="J284" s="27" t="str">
        <f aca="false">IF(G284="","",$C$3+SUM($I$6:I284))</f>
        <v/>
      </c>
      <c r="K284" s="28" t="str">
        <f aca="false">IF(G284="","",IF(($C$3+SUM($I$5:I283))&gt;0,G284/($C$3+SUM($I$5:I283)),""))</f>
        <v/>
      </c>
      <c r="L284" s="29" t="str">
        <f aca="false">IF(H284="","",IF(H284="Perdu",N(L283)+1,IF(H284="Gagné",0,N(L283))))</f>
        <v/>
      </c>
      <c r="M284" s="24"/>
    </row>
    <row r="285" customFormat="false" ht="15" hidden="false" customHeight="false" outlineLevel="0" collapsed="false">
      <c r="A285" s="23"/>
      <c r="B285" s="24"/>
      <c r="C285" s="24"/>
      <c r="D285" s="24"/>
      <c r="E285" s="24"/>
      <c r="F285" s="25"/>
      <c r="G285" s="26"/>
      <c r="H285" s="24"/>
      <c r="I285" s="27" t="str">
        <f aca="false">IF(OR(H285="",H285="En cours"),"",IF(H285="Gagné",G285*(F285-1),IF(H285="Perdu",-G285,0)))</f>
        <v/>
      </c>
      <c r="J285" s="27" t="str">
        <f aca="false">IF(G285="","",$C$3+SUM($I$6:I285))</f>
        <v/>
      </c>
      <c r="K285" s="28" t="str">
        <f aca="false">IF(G285="","",IF(($C$3+SUM($I$5:I284))&gt;0,G285/($C$3+SUM($I$5:I284)),""))</f>
        <v/>
      </c>
      <c r="L285" s="29" t="str">
        <f aca="false">IF(H285="","",IF(H285="Perdu",N(L284)+1,IF(H285="Gagné",0,N(L284))))</f>
        <v/>
      </c>
      <c r="M285" s="24"/>
    </row>
    <row r="286" customFormat="false" ht="15" hidden="false" customHeight="false" outlineLevel="0" collapsed="false">
      <c r="A286" s="23"/>
      <c r="B286" s="24"/>
      <c r="C286" s="24"/>
      <c r="D286" s="24"/>
      <c r="E286" s="24"/>
      <c r="F286" s="25"/>
      <c r="G286" s="26"/>
      <c r="H286" s="24"/>
      <c r="I286" s="27" t="str">
        <f aca="false">IF(OR(H286="",H286="En cours"),"",IF(H286="Gagné",G286*(F286-1),IF(H286="Perdu",-G286,0)))</f>
        <v/>
      </c>
      <c r="J286" s="27" t="str">
        <f aca="false">IF(G286="","",$C$3+SUM($I$6:I286))</f>
        <v/>
      </c>
      <c r="K286" s="28" t="str">
        <f aca="false">IF(G286="","",IF(($C$3+SUM($I$5:I285))&gt;0,G286/($C$3+SUM($I$5:I285)),""))</f>
        <v/>
      </c>
      <c r="L286" s="29" t="str">
        <f aca="false">IF(H286="","",IF(H286="Perdu",N(L285)+1,IF(H286="Gagné",0,N(L285))))</f>
        <v/>
      </c>
      <c r="M286" s="24"/>
    </row>
    <row r="287" customFormat="false" ht="15" hidden="false" customHeight="false" outlineLevel="0" collapsed="false">
      <c r="A287" s="23"/>
      <c r="B287" s="24"/>
      <c r="C287" s="24"/>
      <c r="D287" s="24"/>
      <c r="E287" s="24"/>
      <c r="F287" s="25"/>
      <c r="G287" s="26"/>
      <c r="H287" s="24"/>
      <c r="I287" s="27" t="str">
        <f aca="false">IF(OR(H287="",H287="En cours"),"",IF(H287="Gagné",G287*(F287-1),IF(H287="Perdu",-G287,0)))</f>
        <v/>
      </c>
      <c r="J287" s="27" t="str">
        <f aca="false">IF(G287="","",$C$3+SUM($I$6:I287))</f>
        <v/>
      </c>
      <c r="K287" s="28" t="str">
        <f aca="false">IF(G287="","",IF(($C$3+SUM($I$5:I286))&gt;0,G287/($C$3+SUM($I$5:I286)),""))</f>
        <v/>
      </c>
      <c r="L287" s="29" t="str">
        <f aca="false">IF(H287="","",IF(H287="Perdu",N(L286)+1,IF(H287="Gagné",0,N(L286))))</f>
        <v/>
      </c>
      <c r="M287" s="24"/>
    </row>
    <row r="288" customFormat="false" ht="15" hidden="false" customHeight="false" outlineLevel="0" collapsed="false">
      <c r="A288" s="23"/>
      <c r="B288" s="24"/>
      <c r="C288" s="24"/>
      <c r="D288" s="24"/>
      <c r="E288" s="24"/>
      <c r="F288" s="25"/>
      <c r="G288" s="26"/>
      <c r="H288" s="24"/>
      <c r="I288" s="27" t="str">
        <f aca="false">IF(OR(H288="",H288="En cours"),"",IF(H288="Gagné",G288*(F288-1),IF(H288="Perdu",-G288,0)))</f>
        <v/>
      </c>
      <c r="J288" s="27" t="str">
        <f aca="false">IF(G288="","",$C$3+SUM($I$6:I288))</f>
        <v/>
      </c>
      <c r="K288" s="28" t="str">
        <f aca="false">IF(G288="","",IF(($C$3+SUM($I$5:I287))&gt;0,G288/($C$3+SUM($I$5:I287)),""))</f>
        <v/>
      </c>
      <c r="L288" s="29" t="str">
        <f aca="false">IF(H288="","",IF(H288="Perdu",N(L287)+1,IF(H288="Gagné",0,N(L287))))</f>
        <v/>
      </c>
      <c r="M288" s="24"/>
    </row>
    <row r="289" customFormat="false" ht="15" hidden="false" customHeight="false" outlineLevel="0" collapsed="false">
      <c r="A289" s="23"/>
      <c r="B289" s="24"/>
      <c r="C289" s="24"/>
      <c r="D289" s="24"/>
      <c r="E289" s="24"/>
      <c r="F289" s="25"/>
      <c r="G289" s="26"/>
      <c r="H289" s="24"/>
      <c r="I289" s="27" t="str">
        <f aca="false">IF(OR(H289="",H289="En cours"),"",IF(H289="Gagné",G289*(F289-1),IF(H289="Perdu",-G289,0)))</f>
        <v/>
      </c>
      <c r="J289" s="27" t="str">
        <f aca="false">IF(G289="","",$C$3+SUM($I$6:I289))</f>
        <v/>
      </c>
      <c r="K289" s="28" t="str">
        <f aca="false">IF(G289="","",IF(($C$3+SUM($I$5:I288))&gt;0,G289/($C$3+SUM($I$5:I288)),""))</f>
        <v/>
      </c>
      <c r="L289" s="29" t="str">
        <f aca="false">IF(H289="","",IF(H289="Perdu",N(L288)+1,IF(H289="Gagné",0,N(L288))))</f>
        <v/>
      </c>
      <c r="M289" s="24"/>
    </row>
    <row r="290" customFormat="false" ht="15" hidden="false" customHeight="false" outlineLevel="0" collapsed="false">
      <c r="A290" s="23"/>
      <c r="B290" s="24"/>
      <c r="C290" s="24"/>
      <c r="D290" s="24"/>
      <c r="E290" s="24"/>
      <c r="F290" s="25"/>
      <c r="G290" s="26"/>
      <c r="H290" s="24"/>
      <c r="I290" s="27" t="str">
        <f aca="false">IF(OR(H290="",H290="En cours"),"",IF(H290="Gagné",G290*(F290-1),IF(H290="Perdu",-G290,0)))</f>
        <v/>
      </c>
      <c r="J290" s="27" t="str">
        <f aca="false">IF(G290="","",$C$3+SUM($I$6:I290))</f>
        <v/>
      </c>
      <c r="K290" s="28" t="str">
        <f aca="false">IF(G290="","",IF(($C$3+SUM($I$5:I289))&gt;0,G290/($C$3+SUM($I$5:I289)),""))</f>
        <v/>
      </c>
      <c r="L290" s="29" t="str">
        <f aca="false">IF(H290="","",IF(H290="Perdu",N(L289)+1,IF(H290="Gagné",0,N(L289))))</f>
        <v/>
      </c>
      <c r="M290" s="24"/>
    </row>
    <row r="291" customFormat="false" ht="15" hidden="false" customHeight="false" outlineLevel="0" collapsed="false">
      <c r="A291" s="23"/>
      <c r="B291" s="24"/>
      <c r="C291" s="24"/>
      <c r="D291" s="24"/>
      <c r="E291" s="24"/>
      <c r="F291" s="25"/>
      <c r="G291" s="26"/>
      <c r="H291" s="24"/>
      <c r="I291" s="27" t="str">
        <f aca="false">IF(OR(H291="",H291="En cours"),"",IF(H291="Gagné",G291*(F291-1),IF(H291="Perdu",-G291,0)))</f>
        <v/>
      </c>
      <c r="J291" s="27" t="str">
        <f aca="false">IF(G291="","",$C$3+SUM($I$6:I291))</f>
        <v/>
      </c>
      <c r="K291" s="28" t="str">
        <f aca="false">IF(G291="","",IF(($C$3+SUM($I$5:I290))&gt;0,G291/($C$3+SUM($I$5:I290)),""))</f>
        <v/>
      </c>
      <c r="L291" s="29" t="str">
        <f aca="false">IF(H291="","",IF(H291="Perdu",N(L290)+1,IF(H291="Gagné",0,N(L290))))</f>
        <v/>
      </c>
      <c r="M291" s="24"/>
    </row>
    <row r="292" customFormat="false" ht="15" hidden="false" customHeight="false" outlineLevel="0" collapsed="false">
      <c r="A292" s="23"/>
      <c r="B292" s="24"/>
      <c r="C292" s="24"/>
      <c r="D292" s="24"/>
      <c r="E292" s="24"/>
      <c r="F292" s="25"/>
      <c r="G292" s="26"/>
      <c r="H292" s="24"/>
      <c r="I292" s="27" t="str">
        <f aca="false">IF(OR(H292="",H292="En cours"),"",IF(H292="Gagné",G292*(F292-1),IF(H292="Perdu",-G292,0)))</f>
        <v/>
      </c>
      <c r="J292" s="27" t="str">
        <f aca="false">IF(G292="","",$C$3+SUM($I$6:I292))</f>
        <v/>
      </c>
      <c r="K292" s="28" t="str">
        <f aca="false">IF(G292="","",IF(($C$3+SUM($I$5:I291))&gt;0,G292/($C$3+SUM($I$5:I291)),""))</f>
        <v/>
      </c>
      <c r="L292" s="29" t="str">
        <f aca="false">IF(H292="","",IF(H292="Perdu",N(L291)+1,IF(H292="Gagné",0,N(L291))))</f>
        <v/>
      </c>
      <c r="M292" s="24"/>
    </row>
    <row r="293" customFormat="false" ht="15" hidden="false" customHeight="false" outlineLevel="0" collapsed="false">
      <c r="A293" s="23"/>
      <c r="B293" s="24"/>
      <c r="C293" s="24"/>
      <c r="D293" s="24"/>
      <c r="E293" s="24"/>
      <c r="F293" s="25"/>
      <c r="G293" s="26"/>
      <c r="H293" s="24"/>
      <c r="I293" s="27" t="str">
        <f aca="false">IF(OR(H293="",H293="En cours"),"",IF(H293="Gagné",G293*(F293-1),IF(H293="Perdu",-G293,0)))</f>
        <v/>
      </c>
      <c r="J293" s="27" t="str">
        <f aca="false">IF(G293="","",$C$3+SUM($I$6:I293))</f>
        <v/>
      </c>
      <c r="K293" s="28" t="str">
        <f aca="false">IF(G293="","",IF(($C$3+SUM($I$5:I292))&gt;0,G293/($C$3+SUM($I$5:I292)),""))</f>
        <v/>
      </c>
      <c r="L293" s="29" t="str">
        <f aca="false">IF(H293="","",IF(H293="Perdu",N(L292)+1,IF(H293="Gagné",0,N(L292))))</f>
        <v/>
      </c>
      <c r="M293" s="24"/>
    </row>
    <row r="294" customFormat="false" ht="15" hidden="false" customHeight="false" outlineLevel="0" collapsed="false">
      <c r="A294" s="23"/>
      <c r="B294" s="24"/>
      <c r="C294" s="24"/>
      <c r="D294" s="24"/>
      <c r="E294" s="24"/>
      <c r="F294" s="25"/>
      <c r="G294" s="26"/>
      <c r="H294" s="24"/>
      <c r="I294" s="27" t="str">
        <f aca="false">IF(OR(H294="",H294="En cours"),"",IF(H294="Gagné",G294*(F294-1),IF(H294="Perdu",-G294,0)))</f>
        <v/>
      </c>
      <c r="J294" s="27" t="str">
        <f aca="false">IF(G294="","",$C$3+SUM($I$6:I294))</f>
        <v/>
      </c>
      <c r="K294" s="28" t="str">
        <f aca="false">IF(G294="","",IF(($C$3+SUM($I$5:I293))&gt;0,G294/($C$3+SUM($I$5:I293)),""))</f>
        <v/>
      </c>
      <c r="L294" s="29" t="str">
        <f aca="false">IF(H294="","",IF(H294="Perdu",N(L293)+1,IF(H294="Gagné",0,N(L293))))</f>
        <v/>
      </c>
      <c r="M294" s="24"/>
    </row>
    <row r="295" customFormat="false" ht="15" hidden="false" customHeight="false" outlineLevel="0" collapsed="false">
      <c r="A295" s="23"/>
      <c r="B295" s="24"/>
      <c r="C295" s="24"/>
      <c r="D295" s="24"/>
      <c r="E295" s="24"/>
      <c r="F295" s="25"/>
      <c r="G295" s="26"/>
      <c r="H295" s="24"/>
      <c r="I295" s="27" t="str">
        <f aca="false">IF(OR(H295="",H295="En cours"),"",IF(H295="Gagné",G295*(F295-1),IF(H295="Perdu",-G295,0)))</f>
        <v/>
      </c>
      <c r="J295" s="27" t="str">
        <f aca="false">IF(G295="","",$C$3+SUM($I$6:I295))</f>
        <v/>
      </c>
      <c r="K295" s="28" t="str">
        <f aca="false">IF(G295="","",IF(($C$3+SUM($I$5:I294))&gt;0,G295/($C$3+SUM($I$5:I294)),""))</f>
        <v/>
      </c>
      <c r="L295" s="29" t="str">
        <f aca="false">IF(H295="","",IF(H295="Perdu",N(L294)+1,IF(H295="Gagné",0,N(L294))))</f>
        <v/>
      </c>
      <c r="M295" s="24"/>
    </row>
    <row r="296" customFormat="false" ht="15" hidden="false" customHeight="false" outlineLevel="0" collapsed="false">
      <c r="A296" s="23"/>
      <c r="B296" s="24"/>
      <c r="C296" s="24"/>
      <c r="D296" s="24"/>
      <c r="E296" s="24"/>
      <c r="F296" s="25"/>
      <c r="G296" s="26"/>
      <c r="H296" s="24"/>
      <c r="I296" s="27" t="str">
        <f aca="false">IF(OR(H296="",H296="En cours"),"",IF(H296="Gagné",G296*(F296-1),IF(H296="Perdu",-G296,0)))</f>
        <v/>
      </c>
      <c r="J296" s="27" t="str">
        <f aca="false">IF(G296="","",$C$3+SUM($I$6:I296))</f>
        <v/>
      </c>
      <c r="K296" s="28" t="str">
        <f aca="false">IF(G296="","",IF(($C$3+SUM($I$5:I295))&gt;0,G296/($C$3+SUM($I$5:I295)),""))</f>
        <v/>
      </c>
      <c r="L296" s="29" t="str">
        <f aca="false">IF(H296="","",IF(H296="Perdu",N(L295)+1,IF(H296="Gagné",0,N(L295))))</f>
        <v/>
      </c>
      <c r="M296" s="24"/>
    </row>
    <row r="297" customFormat="false" ht="15" hidden="false" customHeight="false" outlineLevel="0" collapsed="false">
      <c r="A297" s="23"/>
      <c r="B297" s="24"/>
      <c r="C297" s="24"/>
      <c r="D297" s="24"/>
      <c r="E297" s="24"/>
      <c r="F297" s="25"/>
      <c r="G297" s="26"/>
      <c r="H297" s="24"/>
      <c r="I297" s="27" t="str">
        <f aca="false">IF(OR(H297="",H297="En cours"),"",IF(H297="Gagné",G297*(F297-1),IF(H297="Perdu",-G297,0)))</f>
        <v/>
      </c>
      <c r="J297" s="27" t="str">
        <f aca="false">IF(G297="","",$C$3+SUM($I$6:I297))</f>
        <v/>
      </c>
      <c r="K297" s="28" t="str">
        <f aca="false">IF(G297="","",IF(($C$3+SUM($I$5:I296))&gt;0,G297/($C$3+SUM($I$5:I296)),""))</f>
        <v/>
      </c>
      <c r="L297" s="29" t="str">
        <f aca="false">IF(H297="","",IF(H297="Perdu",N(L296)+1,IF(H297="Gagné",0,N(L296))))</f>
        <v/>
      </c>
      <c r="M297" s="24"/>
    </row>
    <row r="298" customFormat="false" ht="15" hidden="false" customHeight="false" outlineLevel="0" collapsed="false">
      <c r="A298" s="23"/>
      <c r="B298" s="24"/>
      <c r="C298" s="24"/>
      <c r="D298" s="24"/>
      <c r="E298" s="24"/>
      <c r="F298" s="25"/>
      <c r="G298" s="26"/>
      <c r="H298" s="24"/>
      <c r="I298" s="27" t="str">
        <f aca="false">IF(OR(H298="",H298="En cours"),"",IF(H298="Gagné",G298*(F298-1),IF(H298="Perdu",-G298,0)))</f>
        <v/>
      </c>
      <c r="J298" s="27" t="str">
        <f aca="false">IF(G298="","",$C$3+SUM($I$6:I298))</f>
        <v/>
      </c>
      <c r="K298" s="28" t="str">
        <f aca="false">IF(G298="","",IF(($C$3+SUM($I$5:I297))&gt;0,G298/($C$3+SUM($I$5:I297)),""))</f>
        <v/>
      </c>
      <c r="L298" s="29" t="str">
        <f aca="false">IF(H298="","",IF(H298="Perdu",N(L297)+1,IF(H298="Gagné",0,N(L297))))</f>
        <v/>
      </c>
      <c r="M298" s="24"/>
    </row>
    <row r="299" customFormat="false" ht="15" hidden="false" customHeight="false" outlineLevel="0" collapsed="false">
      <c r="A299" s="23"/>
      <c r="B299" s="24"/>
      <c r="C299" s="24"/>
      <c r="D299" s="24"/>
      <c r="E299" s="24"/>
      <c r="F299" s="25"/>
      <c r="G299" s="26"/>
      <c r="H299" s="24"/>
      <c r="I299" s="27" t="str">
        <f aca="false">IF(OR(H299="",H299="En cours"),"",IF(H299="Gagné",G299*(F299-1),IF(H299="Perdu",-G299,0)))</f>
        <v/>
      </c>
      <c r="J299" s="27" t="str">
        <f aca="false">IF(G299="","",$C$3+SUM($I$6:I299))</f>
        <v/>
      </c>
      <c r="K299" s="28" t="str">
        <f aca="false">IF(G299="","",IF(($C$3+SUM($I$5:I298))&gt;0,G299/($C$3+SUM($I$5:I298)),""))</f>
        <v/>
      </c>
      <c r="L299" s="29" t="str">
        <f aca="false">IF(H299="","",IF(H299="Perdu",N(L298)+1,IF(H299="Gagné",0,N(L298))))</f>
        <v/>
      </c>
      <c r="M299" s="24"/>
    </row>
    <row r="300" customFormat="false" ht="15" hidden="false" customHeight="false" outlineLevel="0" collapsed="false">
      <c r="A300" s="23"/>
      <c r="B300" s="24"/>
      <c r="C300" s="24"/>
      <c r="D300" s="24"/>
      <c r="E300" s="24"/>
      <c r="F300" s="25"/>
      <c r="G300" s="26"/>
      <c r="H300" s="24"/>
      <c r="I300" s="27" t="str">
        <f aca="false">IF(OR(H300="",H300="En cours"),"",IF(H300="Gagné",G300*(F300-1),IF(H300="Perdu",-G300,0)))</f>
        <v/>
      </c>
      <c r="J300" s="27" t="str">
        <f aca="false">IF(G300="","",$C$3+SUM($I$6:I300))</f>
        <v/>
      </c>
      <c r="K300" s="28" t="str">
        <f aca="false">IF(G300="","",IF(($C$3+SUM($I$5:I299))&gt;0,G300/($C$3+SUM($I$5:I299)),""))</f>
        <v/>
      </c>
      <c r="L300" s="29" t="str">
        <f aca="false">IF(H300="","",IF(H300="Perdu",N(L299)+1,IF(H300="Gagné",0,N(L299))))</f>
        <v/>
      </c>
      <c r="M300" s="24"/>
    </row>
    <row r="301" customFormat="false" ht="15" hidden="false" customHeight="false" outlineLevel="0" collapsed="false">
      <c r="A301" s="23"/>
      <c r="B301" s="24"/>
      <c r="C301" s="24"/>
      <c r="D301" s="24"/>
      <c r="E301" s="24"/>
      <c r="F301" s="25"/>
      <c r="G301" s="26"/>
      <c r="H301" s="24"/>
      <c r="I301" s="27" t="str">
        <f aca="false">IF(OR(H301="",H301="En cours"),"",IF(H301="Gagné",G301*(F301-1),IF(H301="Perdu",-G301,0)))</f>
        <v/>
      </c>
      <c r="J301" s="27" t="str">
        <f aca="false">IF(G301="","",$C$3+SUM($I$6:I301))</f>
        <v/>
      </c>
      <c r="K301" s="28" t="str">
        <f aca="false">IF(G301="","",IF(($C$3+SUM($I$5:I300))&gt;0,G301/($C$3+SUM($I$5:I300)),""))</f>
        <v/>
      </c>
      <c r="L301" s="29" t="str">
        <f aca="false">IF(H301="","",IF(H301="Perdu",N(L300)+1,IF(H301="Gagné",0,N(L300))))</f>
        <v/>
      </c>
      <c r="M301" s="24"/>
    </row>
    <row r="302" customFormat="false" ht="15" hidden="false" customHeight="false" outlineLevel="0" collapsed="false">
      <c r="A302" s="23"/>
      <c r="B302" s="24"/>
      <c r="C302" s="24"/>
      <c r="D302" s="24"/>
      <c r="E302" s="24"/>
      <c r="F302" s="25"/>
      <c r="G302" s="26"/>
      <c r="H302" s="24"/>
      <c r="I302" s="27" t="str">
        <f aca="false">IF(OR(H302="",H302="En cours"),"",IF(H302="Gagné",G302*(F302-1),IF(H302="Perdu",-G302,0)))</f>
        <v/>
      </c>
      <c r="J302" s="27" t="str">
        <f aca="false">IF(G302="","",$C$3+SUM($I$6:I302))</f>
        <v/>
      </c>
      <c r="K302" s="28" t="str">
        <f aca="false">IF(G302="","",IF(($C$3+SUM($I$5:I301))&gt;0,G302/($C$3+SUM($I$5:I301)),""))</f>
        <v/>
      </c>
      <c r="L302" s="29" t="str">
        <f aca="false">IF(H302="","",IF(H302="Perdu",N(L301)+1,IF(H302="Gagné",0,N(L301))))</f>
        <v/>
      </c>
      <c r="M302" s="24"/>
    </row>
    <row r="303" customFormat="false" ht="15" hidden="false" customHeight="false" outlineLevel="0" collapsed="false">
      <c r="A303" s="23"/>
      <c r="B303" s="24"/>
      <c r="C303" s="24"/>
      <c r="D303" s="24"/>
      <c r="E303" s="24"/>
      <c r="F303" s="25"/>
      <c r="G303" s="26"/>
      <c r="H303" s="24"/>
      <c r="I303" s="27" t="str">
        <f aca="false">IF(OR(H303="",H303="En cours"),"",IF(H303="Gagné",G303*(F303-1),IF(H303="Perdu",-G303,0)))</f>
        <v/>
      </c>
      <c r="J303" s="27" t="str">
        <f aca="false">IF(G303="","",$C$3+SUM($I$6:I303))</f>
        <v/>
      </c>
      <c r="K303" s="28" t="str">
        <f aca="false">IF(G303="","",IF(($C$3+SUM($I$5:I302))&gt;0,G303/($C$3+SUM($I$5:I302)),""))</f>
        <v/>
      </c>
      <c r="L303" s="29" t="str">
        <f aca="false">IF(H303="","",IF(H303="Perdu",N(L302)+1,IF(H303="Gagné",0,N(L302))))</f>
        <v/>
      </c>
      <c r="M303" s="24"/>
    </row>
    <row r="304" customFormat="false" ht="15" hidden="false" customHeight="false" outlineLevel="0" collapsed="false">
      <c r="A304" s="23"/>
      <c r="B304" s="24"/>
      <c r="C304" s="24"/>
      <c r="D304" s="24"/>
      <c r="E304" s="24"/>
      <c r="F304" s="25"/>
      <c r="G304" s="26"/>
      <c r="H304" s="24"/>
      <c r="I304" s="27" t="str">
        <f aca="false">IF(OR(H304="",H304="En cours"),"",IF(H304="Gagné",G304*(F304-1),IF(H304="Perdu",-G304,0)))</f>
        <v/>
      </c>
      <c r="J304" s="27" t="str">
        <f aca="false">IF(G304="","",$C$3+SUM($I$6:I304))</f>
        <v/>
      </c>
      <c r="K304" s="28" t="str">
        <f aca="false">IF(G304="","",IF(($C$3+SUM($I$5:I303))&gt;0,G304/($C$3+SUM($I$5:I303)),""))</f>
        <v/>
      </c>
      <c r="L304" s="29" t="str">
        <f aca="false">IF(H304="","",IF(H304="Perdu",N(L303)+1,IF(H304="Gagné",0,N(L303))))</f>
        <v/>
      </c>
      <c r="M304" s="24"/>
    </row>
    <row r="305" customFormat="false" ht="15" hidden="false" customHeight="false" outlineLevel="0" collapsed="false">
      <c r="A305" s="23"/>
      <c r="B305" s="24"/>
      <c r="C305" s="24"/>
      <c r="D305" s="24"/>
      <c r="E305" s="24"/>
      <c r="F305" s="25"/>
      <c r="G305" s="26"/>
      <c r="H305" s="24"/>
      <c r="I305" s="27" t="str">
        <f aca="false">IF(OR(H305="",H305="En cours"),"",IF(H305="Gagné",G305*(F305-1),IF(H305="Perdu",-G305,0)))</f>
        <v/>
      </c>
      <c r="J305" s="27" t="str">
        <f aca="false">IF(G305="","",$C$3+SUM($I$6:I305))</f>
        <v/>
      </c>
      <c r="K305" s="28" t="str">
        <f aca="false">IF(G305="","",IF(($C$3+SUM($I$5:I304))&gt;0,G305/($C$3+SUM($I$5:I304)),""))</f>
        <v/>
      </c>
      <c r="L305" s="29" t="str">
        <f aca="false">IF(H305="","",IF(H305="Perdu",N(L304)+1,IF(H305="Gagné",0,N(L304))))</f>
        <v/>
      </c>
      <c r="M305" s="24"/>
    </row>
    <row r="306" customFormat="false" ht="15" hidden="false" customHeight="false" outlineLevel="0" collapsed="false">
      <c r="A306" s="23"/>
      <c r="B306" s="24"/>
      <c r="C306" s="24"/>
      <c r="D306" s="24"/>
      <c r="E306" s="24"/>
      <c r="F306" s="25"/>
      <c r="G306" s="26"/>
      <c r="H306" s="24"/>
      <c r="I306" s="27" t="str">
        <f aca="false">IF(OR(H306="",H306="En cours"),"",IF(H306="Gagné",G306*(F306-1),IF(H306="Perdu",-G306,0)))</f>
        <v/>
      </c>
      <c r="J306" s="27" t="str">
        <f aca="false">IF(G306="","",$C$3+SUM($I$6:I306))</f>
        <v/>
      </c>
      <c r="K306" s="28" t="str">
        <f aca="false">IF(G306="","",IF(($C$3+SUM($I$5:I305))&gt;0,G306/($C$3+SUM($I$5:I305)),""))</f>
        <v/>
      </c>
      <c r="L306" s="29" t="str">
        <f aca="false">IF(H306="","",IF(H306="Perdu",N(L305)+1,IF(H306="Gagné",0,N(L305))))</f>
        <v/>
      </c>
      <c r="M306" s="24"/>
    </row>
    <row r="307" customFormat="false" ht="15" hidden="false" customHeight="false" outlineLevel="0" collapsed="false">
      <c r="A307" s="23"/>
      <c r="B307" s="24"/>
      <c r="C307" s="24"/>
      <c r="D307" s="24"/>
      <c r="E307" s="24"/>
      <c r="F307" s="25"/>
      <c r="G307" s="26"/>
      <c r="H307" s="24"/>
      <c r="I307" s="27" t="str">
        <f aca="false">IF(OR(H307="",H307="En cours"),"",IF(H307="Gagné",G307*(F307-1),IF(H307="Perdu",-G307,0)))</f>
        <v/>
      </c>
      <c r="J307" s="27" t="str">
        <f aca="false">IF(G307="","",$C$3+SUM($I$6:I307))</f>
        <v/>
      </c>
      <c r="K307" s="28" t="str">
        <f aca="false">IF(G307="","",IF(($C$3+SUM($I$5:I306))&gt;0,G307/($C$3+SUM($I$5:I306)),""))</f>
        <v/>
      </c>
      <c r="L307" s="29" t="str">
        <f aca="false">IF(H307="","",IF(H307="Perdu",N(L306)+1,IF(H307="Gagné",0,N(L306))))</f>
        <v/>
      </c>
      <c r="M307" s="24"/>
    </row>
    <row r="308" customFormat="false" ht="15" hidden="false" customHeight="false" outlineLevel="0" collapsed="false">
      <c r="A308" s="23"/>
      <c r="B308" s="24"/>
      <c r="C308" s="24"/>
      <c r="D308" s="24"/>
      <c r="E308" s="24"/>
      <c r="F308" s="25"/>
      <c r="G308" s="26"/>
      <c r="H308" s="24"/>
      <c r="I308" s="27" t="str">
        <f aca="false">IF(OR(H308="",H308="En cours"),"",IF(H308="Gagné",G308*(F308-1),IF(H308="Perdu",-G308,0)))</f>
        <v/>
      </c>
      <c r="J308" s="27" t="str">
        <f aca="false">IF(G308="","",$C$3+SUM($I$6:I308))</f>
        <v/>
      </c>
      <c r="K308" s="28" t="str">
        <f aca="false">IF(G308="","",IF(($C$3+SUM($I$5:I307))&gt;0,G308/($C$3+SUM($I$5:I307)),""))</f>
        <v/>
      </c>
      <c r="L308" s="29" t="str">
        <f aca="false">IF(H308="","",IF(H308="Perdu",N(L307)+1,IF(H308="Gagné",0,N(L307))))</f>
        <v/>
      </c>
      <c r="M308" s="24"/>
    </row>
    <row r="309" customFormat="false" ht="15" hidden="false" customHeight="false" outlineLevel="0" collapsed="false">
      <c r="A309" s="23"/>
      <c r="B309" s="24"/>
      <c r="C309" s="24"/>
      <c r="D309" s="24"/>
      <c r="E309" s="24"/>
      <c r="F309" s="25"/>
      <c r="G309" s="26"/>
      <c r="H309" s="24"/>
      <c r="I309" s="27" t="str">
        <f aca="false">IF(OR(H309="",H309="En cours"),"",IF(H309="Gagné",G309*(F309-1),IF(H309="Perdu",-G309,0)))</f>
        <v/>
      </c>
      <c r="J309" s="27" t="str">
        <f aca="false">IF(G309="","",$C$3+SUM($I$6:I309))</f>
        <v/>
      </c>
      <c r="K309" s="28" t="str">
        <f aca="false">IF(G309="","",IF(($C$3+SUM($I$5:I308))&gt;0,G309/($C$3+SUM($I$5:I308)),""))</f>
        <v/>
      </c>
      <c r="L309" s="29" t="str">
        <f aca="false">IF(H309="","",IF(H309="Perdu",N(L308)+1,IF(H309="Gagné",0,N(L308))))</f>
        <v/>
      </c>
      <c r="M309" s="24"/>
    </row>
    <row r="310" customFormat="false" ht="15" hidden="false" customHeight="false" outlineLevel="0" collapsed="false">
      <c r="A310" s="23"/>
      <c r="B310" s="24"/>
      <c r="C310" s="24"/>
      <c r="D310" s="24"/>
      <c r="E310" s="24"/>
      <c r="F310" s="25"/>
      <c r="G310" s="26"/>
      <c r="H310" s="24"/>
      <c r="I310" s="27" t="str">
        <f aca="false">IF(OR(H310="",H310="En cours"),"",IF(H310="Gagné",G310*(F310-1),IF(H310="Perdu",-G310,0)))</f>
        <v/>
      </c>
      <c r="J310" s="27" t="str">
        <f aca="false">IF(G310="","",$C$3+SUM($I$6:I310))</f>
        <v/>
      </c>
      <c r="K310" s="28" t="str">
        <f aca="false">IF(G310="","",IF(($C$3+SUM($I$5:I309))&gt;0,G310/($C$3+SUM($I$5:I309)),""))</f>
        <v/>
      </c>
      <c r="L310" s="29" t="str">
        <f aca="false">IF(H310="","",IF(H310="Perdu",N(L309)+1,IF(H310="Gagné",0,N(L309))))</f>
        <v/>
      </c>
      <c r="M310" s="24"/>
    </row>
    <row r="311" customFormat="false" ht="15" hidden="false" customHeight="false" outlineLevel="0" collapsed="false">
      <c r="A311" s="23"/>
      <c r="B311" s="24"/>
      <c r="C311" s="24"/>
      <c r="D311" s="24"/>
      <c r="E311" s="24"/>
      <c r="F311" s="25"/>
      <c r="G311" s="26"/>
      <c r="H311" s="24"/>
      <c r="I311" s="27" t="str">
        <f aca="false">IF(OR(H311="",H311="En cours"),"",IF(H311="Gagné",G311*(F311-1),IF(H311="Perdu",-G311,0)))</f>
        <v/>
      </c>
      <c r="J311" s="27" t="str">
        <f aca="false">IF(G311="","",$C$3+SUM($I$6:I311))</f>
        <v/>
      </c>
      <c r="K311" s="28" t="str">
        <f aca="false">IF(G311="","",IF(($C$3+SUM($I$5:I310))&gt;0,G311/($C$3+SUM($I$5:I310)),""))</f>
        <v/>
      </c>
      <c r="L311" s="29" t="str">
        <f aca="false">IF(H311="","",IF(H311="Perdu",N(L310)+1,IF(H311="Gagné",0,N(L310))))</f>
        <v/>
      </c>
      <c r="M311" s="24"/>
    </row>
    <row r="312" customFormat="false" ht="15" hidden="false" customHeight="false" outlineLevel="0" collapsed="false">
      <c r="A312" s="23"/>
      <c r="B312" s="24"/>
      <c r="C312" s="24"/>
      <c r="D312" s="24"/>
      <c r="E312" s="24"/>
      <c r="F312" s="25"/>
      <c r="G312" s="26"/>
      <c r="H312" s="24"/>
      <c r="I312" s="27" t="str">
        <f aca="false">IF(OR(H312="",H312="En cours"),"",IF(H312="Gagné",G312*(F312-1),IF(H312="Perdu",-G312,0)))</f>
        <v/>
      </c>
      <c r="J312" s="27" t="str">
        <f aca="false">IF(G312="","",$C$3+SUM($I$6:I312))</f>
        <v/>
      </c>
      <c r="K312" s="28" t="str">
        <f aca="false">IF(G312="","",IF(($C$3+SUM($I$5:I311))&gt;0,G312/($C$3+SUM($I$5:I311)),""))</f>
        <v/>
      </c>
      <c r="L312" s="29" t="str">
        <f aca="false">IF(H312="","",IF(H312="Perdu",N(L311)+1,IF(H312="Gagné",0,N(L311))))</f>
        <v/>
      </c>
      <c r="M312" s="24"/>
    </row>
    <row r="313" customFormat="false" ht="15" hidden="false" customHeight="false" outlineLevel="0" collapsed="false">
      <c r="A313" s="23"/>
      <c r="B313" s="24"/>
      <c r="C313" s="24"/>
      <c r="D313" s="24"/>
      <c r="E313" s="24"/>
      <c r="F313" s="25"/>
      <c r="G313" s="26"/>
      <c r="H313" s="24"/>
      <c r="I313" s="27" t="str">
        <f aca="false">IF(OR(H313="",H313="En cours"),"",IF(H313="Gagné",G313*(F313-1),IF(H313="Perdu",-G313,0)))</f>
        <v/>
      </c>
      <c r="J313" s="27" t="str">
        <f aca="false">IF(G313="","",$C$3+SUM($I$6:I313))</f>
        <v/>
      </c>
      <c r="K313" s="28" t="str">
        <f aca="false">IF(G313="","",IF(($C$3+SUM($I$5:I312))&gt;0,G313/($C$3+SUM($I$5:I312)),""))</f>
        <v/>
      </c>
      <c r="L313" s="29" t="str">
        <f aca="false">IF(H313="","",IF(H313="Perdu",N(L312)+1,IF(H313="Gagné",0,N(L312))))</f>
        <v/>
      </c>
      <c r="M313" s="24"/>
    </row>
    <row r="314" customFormat="false" ht="15" hidden="false" customHeight="false" outlineLevel="0" collapsed="false">
      <c r="A314" s="23"/>
      <c r="B314" s="24"/>
      <c r="C314" s="24"/>
      <c r="D314" s="24"/>
      <c r="E314" s="24"/>
      <c r="F314" s="25"/>
      <c r="G314" s="26"/>
      <c r="H314" s="24"/>
      <c r="I314" s="27" t="str">
        <f aca="false">IF(OR(H314="",H314="En cours"),"",IF(H314="Gagné",G314*(F314-1),IF(H314="Perdu",-G314,0)))</f>
        <v/>
      </c>
      <c r="J314" s="27" t="str">
        <f aca="false">IF(G314="","",$C$3+SUM($I$6:I314))</f>
        <v/>
      </c>
      <c r="K314" s="28" t="str">
        <f aca="false">IF(G314="","",IF(($C$3+SUM($I$5:I313))&gt;0,G314/($C$3+SUM($I$5:I313)),""))</f>
        <v/>
      </c>
      <c r="L314" s="29" t="str">
        <f aca="false">IF(H314="","",IF(H314="Perdu",N(L313)+1,IF(H314="Gagné",0,N(L313))))</f>
        <v/>
      </c>
      <c r="M314" s="24"/>
    </row>
    <row r="315" customFormat="false" ht="15" hidden="false" customHeight="false" outlineLevel="0" collapsed="false">
      <c r="A315" s="23"/>
      <c r="B315" s="24"/>
      <c r="C315" s="24"/>
      <c r="D315" s="24"/>
      <c r="E315" s="24"/>
      <c r="F315" s="25"/>
      <c r="G315" s="26"/>
      <c r="H315" s="24"/>
      <c r="I315" s="27" t="str">
        <f aca="false">IF(OR(H315="",H315="En cours"),"",IF(H315="Gagné",G315*(F315-1),IF(H315="Perdu",-G315,0)))</f>
        <v/>
      </c>
      <c r="J315" s="27" t="str">
        <f aca="false">IF(G315="","",$C$3+SUM($I$6:I315))</f>
        <v/>
      </c>
      <c r="K315" s="28" t="str">
        <f aca="false">IF(G315="","",IF(($C$3+SUM($I$5:I314))&gt;0,G315/($C$3+SUM($I$5:I314)),""))</f>
        <v/>
      </c>
      <c r="L315" s="29" t="str">
        <f aca="false">IF(H315="","",IF(H315="Perdu",N(L314)+1,IF(H315="Gagné",0,N(L314))))</f>
        <v/>
      </c>
      <c r="M315" s="24"/>
    </row>
    <row r="316" customFormat="false" ht="15" hidden="false" customHeight="false" outlineLevel="0" collapsed="false">
      <c r="A316" s="23"/>
      <c r="B316" s="24"/>
      <c r="C316" s="24"/>
      <c r="D316" s="24"/>
      <c r="E316" s="24"/>
      <c r="F316" s="25"/>
      <c r="G316" s="26"/>
      <c r="H316" s="24"/>
      <c r="I316" s="27" t="str">
        <f aca="false">IF(OR(H316="",H316="En cours"),"",IF(H316="Gagné",G316*(F316-1),IF(H316="Perdu",-G316,0)))</f>
        <v/>
      </c>
      <c r="J316" s="27" t="str">
        <f aca="false">IF(G316="","",$C$3+SUM($I$6:I316))</f>
        <v/>
      </c>
      <c r="K316" s="28" t="str">
        <f aca="false">IF(G316="","",IF(($C$3+SUM($I$5:I315))&gt;0,G316/($C$3+SUM($I$5:I315)),""))</f>
        <v/>
      </c>
      <c r="L316" s="29" t="str">
        <f aca="false">IF(H316="","",IF(H316="Perdu",N(L315)+1,IF(H316="Gagné",0,N(L315))))</f>
        <v/>
      </c>
      <c r="M316" s="24"/>
    </row>
    <row r="317" customFormat="false" ht="15" hidden="false" customHeight="false" outlineLevel="0" collapsed="false">
      <c r="A317" s="23"/>
      <c r="B317" s="24"/>
      <c r="C317" s="24"/>
      <c r="D317" s="24"/>
      <c r="E317" s="24"/>
      <c r="F317" s="25"/>
      <c r="G317" s="26"/>
      <c r="H317" s="24"/>
      <c r="I317" s="27" t="str">
        <f aca="false">IF(OR(H317="",H317="En cours"),"",IF(H317="Gagné",G317*(F317-1),IF(H317="Perdu",-G317,0)))</f>
        <v/>
      </c>
      <c r="J317" s="27" t="str">
        <f aca="false">IF(G317="","",$C$3+SUM($I$6:I317))</f>
        <v/>
      </c>
      <c r="K317" s="28" t="str">
        <f aca="false">IF(G317="","",IF(($C$3+SUM($I$5:I316))&gt;0,G317/($C$3+SUM($I$5:I316)),""))</f>
        <v/>
      </c>
      <c r="L317" s="29" t="str">
        <f aca="false">IF(H317="","",IF(H317="Perdu",N(L316)+1,IF(H317="Gagné",0,N(L316))))</f>
        <v/>
      </c>
      <c r="M317" s="24"/>
    </row>
    <row r="318" customFormat="false" ht="15" hidden="false" customHeight="false" outlineLevel="0" collapsed="false">
      <c r="A318" s="23"/>
      <c r="B318" s="24"/>
      <c r="C318" s="24"/>
      <c r="D318" s="24"/>
      <c r="E318" s="24"/>
      <c r="F318" s="25"/>
      <c r="G318" s="26"/>
      <c r="H318" s="24"/>
      <c r="I318" s="27" t="str">
        <f aca="false">IF(OR(H318="",H318="En cours"),"",IF(H318="Gagné",G318*(F318-1),IF(H318="Perdu",-G318,0)))</f>
        <v/>
      </c>
      <c r="J318" s="27" t="str">
        <f aca="false">IF(G318="","",$C$3+SUM($I$6:I318))</f>
        <v/>
      </c>
      <c r="K318" s="28" t="str">
        <f aca="false">IF(G318="","",IF(($C$3+SUM($I$5:I317))&gt;0,G318/($C$3+SUM($I$5:I317)),""))</f>
        <v/>
      </c>
      <c r="L318" s="29" t="str">
        <f aca="false">IF(H318="","",IF(H318="Perdu",N(L317)+1,IF(H318="Gagné",0,N(L317))))</f>
        <v/>
      </c>
      <c r="M318" s="24"/>
    </row>
    <row r="319" customFormat="false" ht="15" hidden="false" customHeight="false" outlineLevel="0" collapsed="false">
      <c r="A319" s="23"/>
      <c r="B319" s="24"/>
      <c r="C319" s="24"/>
      <c r="D319" s="24"/>
      <c r="E319" s="24"/>
      <c r="F319" s="25"/>
      <c r="G319" s="26"/>
      <c r="H319" s="24"/>
      <c r="I319" s="27" t="str">
        <f aca="false">IF(OR(H319="",H319="En cours"),"",IF(H319="Gagné",G319*(F319-1),IF(H319="Perdu",-G319,0)))</f>
        <v/>
      </c>
      <c r="J319" s="27" t="str">
        <f aca="false">IF(G319="","",$C$3+SUM($I$6:I319))</f>
        <v/>
      </c>
      <c r="K319" s="28" t="str">
        <f aca="false">IF(G319="","",IF(($C$3+SUM($I$5:I318))&gt;0,G319/($C$3+SUM($I$5:I318)),""))</f>
        <v/>
      </c>
      <c r="L319" s="29" t="str">
        <f aca="false">IF(H319="","",IF(H319="Perdu",N(L318)+1,IF(H319="Gagné",0,N(L318))))</f>
        <v/>
      </c>
      <c r="M319" s="24"/>
    </row>
    <row r="320" customFormat="false" ht="15" hidden="false" customHeight="false" outlineLevel="0" collapsed="false">
      <c r="A320" s="23"/>
      <c r="B320" s="24"/>
      <c r="C320" s="24"/>
      <c r="D320" s="24"/>
      <c r="E320" s="24"/>
      <c r="F320" s="25"/>
      <c r="G320" s="26"/>
      <c r="H320" s="24"/>
      <c r="I320" s="27" t="str">
        <f aca="false">IF(OR(H320="",H320="En cours"),"",IF(H320="Gagné",G320*(F320-1),IF(H320="Perdu",-G320,0)))</f>
        <v/>
      </c>
      <c r="J320" s="27" t="str">
        <f aca="false">IF(G320="","",$C$3+SUM($I$6:I320))</f>
        <v/>
      </c>
      <c r="K320" s="28" t="str">
        <f aca="false">IF(G320="","",IF(($C$3+SUM($I$5:I319))&gt;0,G320/($C$3+SUM($I$5:I319)),""))</f>
        <v/>
      </c>
      <c r="L320" s="29" t="str">
        <f aca="false">IF(H320="","",IF(H320="Perdu",N(L319)+1,IF(H320="Gagné",0,N(L319))))</f>
        <v/>
      </c>
      <c r="M320" s="24"/>
    </row>
    <row r="321" customFormat="false" ht="15" hidden="false" customHeight="false" outlineLevel="0" collapsed="false">
      <c r="A321" s="23"/>
      <c r="B321" s="24"/>
      <c r="C321" s="24"/>
      <c r="D321" s="24"/>
      <c r="E321" s="24"/>
      <c r="F321" s="25"/>
      <c r="G321" s="26"/>
      <c r="H321" s="24"/>
      <c r="I321" s="27" t="str">
        <f aca="false">IF(OR(H321="",H321="En cours"),"",IF(H321="Gagné",G321*(F321-1),IF(H321="Perdu",-G321,0)))</f>
        <v/>
      </c>
      <c r="J321" s="27" t="str">
        <f aca="false">IF(G321="","",$C$3+SUM($I$6:I321))</f>
        <v/>
      </c>
      <c r="K321" s="28" t="str">
        <f aca="false">IF(G321="","",IF(($C$3+SUM($I$5:I320))&gt;0,G321/($C$3+SUM($I$5:I320)),""))</f>
        <v/>
      </c>
      <c r="L321" s="29" t="str">
        <f aca="false">IF(H321="","",IF(H321="Perdu",N(L320)+1,IF(H321="Gagné",0,N(L320))))</f>
        <v/>
      </c>
      <c r="M321" s="24"/>
    </row>
    <row r="322" customFormat="false" ht="15" hidden="false" customHeight="false" outlineLevel="0" collapsed="false">
      <c r="A322" s="23"/>
      <c r="B322" s="24"/>
      <c r="C322" s="24"/>
      <c r="D322" s="24"/>
      <c r="E322" s="24"/>
      <c r="F322" s="25"/>
      <c r="G322" s="26"/>
      <c r="H322" s="24"/>
      <c r="I322" s="27" t="str">
        <f aca="false">IF(OR(H322="",H322="En cours"),"",IF(H322="Gagné",G322*(F322-1),IF(H322="Perdu",-G322,0)))</f>
        <v/>
      </c>
      <c r="J322" s="27" t="str">
        <f aca="false">IF(G322="","",$C$3+SUM($I$6:I322))</f>
        <v/>
      </c>
      <c r="K322" s="28" t="str">
        <f aca="false">IF(G322="","",IF(($C$3+SUM($I$5:I321))&gt;0,G322/($C$3+SUM($I$5:I321)),""))</f>
        <v/>
      </c>
      <c r="L322" s="29" t="str">
        <f aca="false">IF(H322="","",IF(H322="Perdu",N(L321)+1,IF(H322="Gagné",0,N(L321))))</f>
        <v/>
      </c>
      <c r="M322" s="24"/>
    </row>
    <row r="323" customFormat="false" ht="15" hidden="false" customHeight="false" outlineLevel="0" collapsed="false">
      <c r="A323" s="23"/>
      <c r="B323" s="24"/>
      <c r="C323" s="24"/>
      <c r="D323" s="24"/>
      <c r="E323" s="24"/>
      <c r="F323" s="25"/>
      <c r="G323" s="26"/>
      <c r="H323" s="24"/>
      <c r="I323" s="27" t="str">
        <f aca="false">IF(OR(H323="",H323="En cours"),"",IF(H323="Gagné",G323*(F323-1),IF(H323="Perdu",-G323,0)))</f>
        <v/>
      </c>
      <c r="J323" s="27" t="str">
        <f aca="false">IF(G323="","",$C$3+SUM($I$6:I323))</f>
        <v/>
      </c>
      <c r="K323" s="28" t="str">
        <f aca="false">IF(G323="","",IF(($C$3+SUM($I$5:I322))&gt;0,G323/($C$3+SUM($I$5:I322)),""))</f>
        <v/>
      </c>
      <c r="L323" s="29" t="str">
        <f aca="false">IF(H323="","",IF(H323="Perdu",N(L322)+1,IF(H323="Gagné",0,N(L322))))</f>
        <v/>
      </c>
      <c r="M323" s="24"/>
    </row>
    <row r="324" customFormat="false" ht="15" hidden="false" customHeight="false" outlineLevel="0" collapsed="false">
      <c r="A324" s="23"/>
      <c r="B324" s="24"/>
      <c r="C324" s="24"/>
      <c r="D324" s="24"/>
      <c r="E324" s="24"/>
      <c r="F324" s="25"/>
      <c r="G324" s="26"/>
      <c r="H324" s="24"/>
      <c r="I324" s="27" t="str">
        <f aca="false">IF(OR(H324="",H324="En cours"),"",IF(H324="Gagné",G324*(F324-1),IF(H324="Perdu",-G324,0)))</f>
        <v/>
      </c>
      <c r="J324" s="27" t="str">
        <f aca="false">IF(G324="","",$C$3+SUM($I$6:I324))</f>
        <v/>
      </c>
      <c r="K324" s="28" t="str">
        <f aca="false">IF(G324="","",IF(($C$3+SUM($I$5:I323))&gt;0,G324/($C$3+SUM($I$5:I323)),""))</f>
        <v/>
      </c>
      <c r="L324" s="29" t="str">
        <f aca="false">IF(H324="","",IF(H324="Perdu",N(L323)+1,IF(H324="Gagné",0,N(L323))))</f>
        <v/>
      </c>
      <c r="M324" s="24"/>
    </row>
    <row r="325" customFormat="false" ht="15" hidden="false" customHeight="false" outlineLevel="0" collapsed="false">
      <c r="A325" s="23"/>
      <c r="B325" s="24"/>
      <c r="C325" s="24"/>
      <c r="D325" s="24"/>
      <c r="E325" s="24"/>
      <c r="F325" s="25"/>
      <c r="G325" s="26"/>
      <c r="H325" s="24"/>
      <c r="I325" s="27" t="str">
        <f aca="false">IF(OR(H325="",H325="En cours"),"",IF(H325="Gagné",G325*(F325-1),IF(H325="Perdu",-G325,0)))</f>
        <v/>
      </c>
      <c r="J325" s="27" t="str">
        <f aca="false">IF(G325="","",$C$3+SUM($I$6:I325))</f>
        <v/>
      </c>
      <c r="K325" s="28" t="str">
        <f aca="false">IF(G325="","",IF(($C$3+SUM($I$5:I324))&gt;0,G325/($C$3+SUM($I$5:I324)),""))</f>
        <v/>
      </c>
      <c r="L325" s="29" t="str">
        <f aca="false">IF(H325="","",IF(H325="Perdu",N(L324)+1,IF(H325="Gagné",0,N(L324))))</f>
        <v/>
      </c>
      <c r="M325" s="24"/>
    </row>
    <row r="326" customFormat="false" ht="15" hidden="false" customHeight="false" outlineLevel="0" collapsed="false">
      <c r="A326" s="23"/>
      <c r="B326" s="24"/>
      <c r="C326" s="24"/>
      <c r="D326" s="24"/>
      <c r="E326" s="24"/>
      <c r="F326" s="25"/>
      <c r="G326" s="26"/>
      <c r="H326" s="24"/>
      <c r="I326" s="27" t="str">
        <f aca="false">IF(OR(H326="",H326="En cours"),"",IF(H326="Gagné",G326*(F326-1),IF(H326="Perdu",-G326,0)))</f>
        <v/>
      </c>
      <c r="J326" s="27" t="str">
        <f aca="false">IF(G326="","",$C$3+SUM($I$6:I326))</f>
        <v/>
      </c>
      <c r="K326" s="28" t="str">
        <f aca="false">IF(G326="","",IF(($C$3+SUM($I$5:I325))&gt;0,G326/($C$3+SUM($I$5:I325)),""))</f>
        <v/>
      </c>
      <c r="L326" s="29" t="str">
        <f aca="false">IF(H326="","",IF(H326="Perdu",N(L325)+1,IF(H326="Gagné",0,N(L325))))</f>
        <v/>
      </c>
      <c r="M326" s="24"/>
    </row>
    <row r="327" customFormat="false" ht="15" hidden="false" customHeight="false" outlineLevel="0" collapsed="false">
      <c r="A327" s="23"/>
      <c r="B327" s="24"/>
      <c r="C327" s="24"/>
      <c r="D327" s="24"/>
      <c r="E327" s="24"/>
      <c r="F327" s="25"/>
      <c r="G327" s="26"/>
      <c r="H327" s="24"/>
      <c r="I327" s="27" t="str">
        <f aca="false">IF(OR(H327="",H327="En cours"),"",IF(H327="Gagné",G327*(F327-1),IF(H327="Perdu",-G327,0)))</f>
        <v/>
      </c>
      <c r="J327" s="27" t="str">
        <f aca="false">IF(G327="","",$C$3+SUM($I$6:I327))</f>
        <v/>
      </c>
      <c r="K327" s="28" t="str">
        <f aca="false">IF(G327="","",IF(($C$3+SUM($I$5:I326))&gt;0,G327/($C$3+SUM($I$5:I326)),""))</f>
        <v/>
      </c>
      <c r="L327" s="29" t="str">
        <f aca="false">IF(H327="","",IF(H327="Perdu",N(L326)+1,IF(H327="Gagné",0,N(L326))))</f>
        <v/>
      </c>
      <c r="M327" s="24"/>
    </row>
    <row r="328" customFormat="false" ht="15" hidden="false" customHeight="false" outlineLevel="0" collapsed="false">
      <c r="A328" s="23"/>
      <c r="B328" s="24"/>
      <c r="C328" s="24"/>
      <c r="D328" s="24"/>
      <c r="E328" s="24"/>
      <c r="F328" s="25"/>
      <c r="G328" s="26"/>
      <c r="H328" s="24"/>
      <c r="I328" s="27" t="str">
        <f aca="false">IF(OR(H328="",H328="En cours"),"",IF(H328="Gagné",G328*(F328-1),IF(H328="Perdu",-G328,0)))</f>
        <v/>
      </c>
      <c r="J328" s="27" t="str">
        <f aca="false">IF(G328="","",$C$3+SUM($I$6:I328))</f>
        <v/>
      </c>
      <c r="K328" s="28" t="str">
        <f aca="false">IF(G328="","",IF(($C$3+SUM($I$5:I327))&gt;0,G328/($C$3+SUM($I$5:I327)),""))</f>
        <v/>
      </c>
      <c r="L328" s="29" t="str">
        <f aca="false">IF(H328="","",IF(H328="Perdu",N(L327)+1,IF(H328="Gagné",0,N(L327))))</f>
        <v/>
      </c>
      <c r="M328" s="24"/>
    </row>
    <row r="329" customFormat="false" ht="15" hidden="false" customHeight="false" outlineLevel="0" collapsed="false">
      <c r="A329" s="23"/>
      <c r="B329" s="24"/>
      <c r="C329" s="24"/>
      <c r="D329" s="24"/>
      <c r="E329" s="24"/>
      <c r="F329" s="25"/>
      <c r="G329" s="26"/>
      <c r="H329" s="24"/>
      <c r="I329" s="27" t="str">
        <f aca="false">IF(OR(H329="",H329="En cours"),"",IF(H329="Gagné",G329*(F329-1),IF(H329="Perdu",-G329,0)))</f>
        <v/>
      </c>
      <c r="J329" s="27" t="str">
        <f aca="false">IF(G329="","",$C$3+SUM($I$6:I329))</f>
        <v/>
      </c>
      <c r="K329" s="28" t="str">
        <f aca="false">IF(G329="","",IF(($C$3+SUM($I$5:I328))&gt;0,G329/($C$3+SUM($I$5:I328)),""))</f>
        <v/>
      </c>
      <c r="L329" s="29" t="str">
        <f aca="false">IF(H329="","",IF(H329="Perdu",N(L328)+1,IF(H329="Gagné",0,N(L328))))</f>
        <v/>
      </c>
      <c r="M329" s="24"/>
    </row>
    <row r="330" customFormat="false" ht="15" hidden="false" customHeight="false" outlineLevel="0" collapsed="false">
      <c r="A330" s="23"/>
      <c r="B330" s="24"/>
      <c r="C330" s="24"/>
      <c r="D330" s="24"/>
      <c r="E330" s="24"/>
      <c r="F330" s="25"/>
      <c r="G330" s="26"/>
      <c r="H330" s="24"/>
      <c r="I330" s="27" t="str">
        <f aca="false">IF(OR(H330="",H330="En cours"),"",IF(H330="Gagné",G330*(F330-1),IF(H330="Perdu",-G330,0)))</f>
        <v/>
      </c>
      <c r="J330" s="27" t="str">
        <f aca="false">IF(G330="","",$C$3+SUM($I$6:I330))</f>
        <v/>
      </c>
      <c r="K330" s="28" t="str">
        <f aca="false">IF(G330="","",IF(($C$3+SUM($I$5:I329))&gt;0,G330/($C$3+SUM($I$5:I329)),""))</f>
        <v/>
      </c>
      <c r="L330" s="29" t="str">
        <f aca="false">IF(H330="","",IF(H330="Perdu",N(L329)+1,IF(H330="Gagné",0,N(L329))))</f>
        <v/>
      </c>
      <c r="M330" s="24"/>
    </row>
    <row r="331" customFormat="false" ht="15" hidden="false" customHeight="false" outlineLevel="0" collapsed="false">
      <c r="A331" s="23"/>
      <c r="B331" s="24"/>
      <c r="C331" s="24"/>
      <c r="D331" s="24"/>
      <c r="E331" s="24"/>
      <c r="F331" s="25"/>
      <c r="G331" s="26"/>
      <c r="H331" s="24"/>
      <c r="I331" s="27" t="str">
        <f aca="false">IF(OR(H331="",H331="En cours"),"",IF(H331="Gagné",G331*(F331-1),IF(H331="Perdu",-G331,0)))</f>
        <v/>
      </c>
      <c r="J331" s="27" t="str">
        <f aca="false">IF(G331="","",$C$3+SUM($I$6:I331))</f>
        <v/>
      </c>
      <c r="K331" s="28" t="str">
        <f aca="false">IF(G331="","",IF(($C$3+SUM($I$5:I330))&gt;0,G331/($C$3+SUM($I$5:I330)),""))</f>
        <v/>
      </c>
      <c r="L331" s="29" t="str">
        <f aca="false">IF(H331="","",IF(H331="Perdu",N(L330)+1,IF(H331="Gagné",0,N(L330))))</f>
        <v/>
      </c>
      <c r="M331" s="24"/>
    </row>
    <row r="332" customFormat="false" ht="15" hidden="false" customHeight="false" outlineLevel="0" collapsed="false">
      <c r="A332" s="23"/>
      <c r="B332" s="24"/>
      <c r="C332" s="24"/>
      <c r="D332" s="24"/>
      <c r="E332" s="24"/>
      <c r="F332" s="25"/>
      <c r="G332" s="26"/>
      <c r="H332" s="24"/>
      <c r="I332" s="27" t="str">
        <f aca="false">IF(OR(H332="",H332="En cours"),"",IF(H332="Gagné",G332*(F332-1),IF(H332="Perdu",-G332,0)))</f>
        <v/>
      </c>
      <c r="J332" s="27" t="str">
        <f aca="false">IF(G332="","",$C$3+SUM($I$6:I332))</f>
        <v/>
      </c>
      <c r="K332" s="28" t="str">
        <f aca="false">IF(G332="","",IF(($C$3+SUM($I$5:I331))&gt;0,G332/($C$3+SUM($I$5:I331)),""))</f>
        <v/>
      </c>
      <c r="L332" s="29" t="str">
        <f aca="false">IF(H332="","",IF(H332="Perdu",N(L331)+1,IF(H332="Gagné",0,N(L331))))</f>
        <v/>
      </c>
      <c r="M332" s="24"/>
    </row>
    <row r="333" customFormat="false" ht="15" hidden="false" customHeight="false" outlineLevel="0" collapsed="false">
      <c r="A333" s="23"/>
      <c r="B333" s="24"/>
      <c r="C333" s="24"/>
      <c r="D333" s="24"/>
      <c r="E333" s="24"/>
      <c r="F333" s="25"/>
      <c r="G333" s="26"/>
      <c r="H333" s="24"/>
      <c r="I333" s="27" t="str">
        <f aca="false">IF(OR(H333="",H333="En cours"),"",IF(H333="Gagné",G333*(F333-1),IF(H333="Perdu",-G333,0)))</f>
        <v/>
      </c>
      <c r="J333" s="27" t="str">
        <f aca="false">IF(G333="","",$C$3+SUM($I$6:I333))</f>
        <v/>
      </c>
      <c r="K333" s="28" t="str">
        <f aca="false">IF(G333="","",IF(($C$3+SUM($I$5:I332))&gt;0,G333/($C$3+SUM($I$5:I332)),""))</f>
        <v/>
      </c>
      <c r="L333" s="29" t="str">
        <f aca="false">IF(H333="","",IF(H333="Perdu",N(L332)+1,IF(H333="Gagné",0,N(L332))))</f>
        <v/>
      </c>
      <c r="M333" s="24"/>
    </row>
    <row r="334" customFormat="false" ht="15" hidden="false" customHeight="false" outlineLevel="0" collapsed="false">
      <c r="A334" s="23"/>
      <c r="B334" s="24"/>
      <c r="C334" s="24"/>
      <c r="D334" s="24"/>
      <c r="E334" s="24"/>
      <c r="F334" s="25"/>
      <c r="G334" s="26"/>
      <c r="H334" s="24"/>
      <c r="I334" s="27" t="str">
        <f aca="false">IF(OR(H334="",H334="En cours"),"",IF(H334="Gagné",G334*(F334-1),IF(H334="Perdu",-G334,0)))</f>
        <v/>
      </c>
      <c r="J334" s="27" t="str">
        <f aca="false">IF(G334="","",$C$3+SUM($I$6:I334))</f>
        <v/>
      </c>
      <c r="K334" s="28" t="str">
        <f aca="false">IF(G334="","",IF(($C$3+SUM($I$5:I333))&gt;0,G334/($C$3+SUM($I$5:I333)),""))</f>
        <v/>
      </c>
      <c r="L334" s="29" t="str">
        <f aca="false">IF(H334="","",IF(H334="Perdu",N(L333)+1,IF(H334="Gagné",0,N(L333))))</f>
        <v/>
      </c>
      <c r="M334" s="24"/>
    </row>
    <row r="335" customFormat="false" ht="15" hidden="false" customHeight="false" outlineLevel="0" collapsed="false">
      <c r="A335" s="23"/>
      <c r="B335" s="24"/>
      <c r="C335" s="24"/>
      <c r="D335" s="24"/>
      <c r="E335" s="24"/>
      <c r="F335" s="25"/>
      <c r="G335" s="26"/>
      <c r="H335" s="24"/>
      <c r="I335" s="27" t="str">
        <f aca="false">IF(OR(H335="",H335="En cours"),"",IF(H335="Gagné",G335*(F335-1),IF(H335="Perdu",-G335,0)))</f>
        <v/>
      </c>
      <c r="J335" s="27" t="str">
        <f aca="false">IF(G335="","",$C$3+SUM($I$6:I335))</f>
        <v/>
      </c>
      <c r="K335" s="28" t="str">
        <f aca="false">IF(G335="","",IF(($C$3+SUM($I$5:I334))&gt;0,G335/($C$3+SUM($I$5:I334)),""))</f>
        <v/>
      </c>
      <c r="L335" s="29" t="str">
        <f aca="false">IF(H335="","",IF(H335="Perdu",N(L334)+1,IF(H335="Gagné",0,N(L334))))</f>
        <v/>
      </c>
      <c r="M335" s="24"/>
    </row>
    <row r="336" customFormat="false" ht="15" hidden="false" customHeight="false" outlineLevel="0" collapsed="false">
      <c r="A336" s="23"/>
      <c r="B336" s="24"/>
      <c r="C336" s="24"/>
      <c r="D336" s="24"/>
      <c r="E336" s="24"/>
      <c r="F336" s="25"/>
      <c r="G336" s="26"/>
      <c r="H336" s="24"/>
      <c r="I336" s="27" t="str">
        <f aca="false">IF(OR(H336="",H336="En cours"),"",IF(H336="Gagné",G336*(F336-1),IF(H336="Perdu",-G336,0)))</f>
        <v/>
      </c>
      <c r="J336" s="27" t="str">
        <f aca="false">IF(G336="","",$C$3+SUM($I$6:I336))</f>
        <v/>
      </c>
      <c r="K336" s="28" t="str">
        <f aca="false">IF(G336="","",IF(($C$3+SUM($I$5:I335))&gt;0,G336/($C$3+SUM($I$5:I335)),""))</f>
        <v/>
      </c>
      <c r="L336" s="29" t="str">
        <f aca="false">IF(H336="","",IF(H336="Perdu",N(L335)+1,IF(H336="Gagné",0,N(L335))))</f>
        <v/>
      </c>
      <c r="M336" s="24"/>
    </row>
    <row r="337" customFormat="false" ht="15" hidden="false" customHeight="false" outlineLevel="0" collapsed="false">
      <c r="A337" s="23"/>
      <c r="B337" s="24"/>
      <c r="C337" s="24"/>
      <c r="D337" s="24"/>
      <c r="E337" s="24"/>
      <c r="F337" s="25"/>
      <c r="G337" s="26"/>
      <c r="H337" s="24"/>
      <c r="I337" s="27" t="str">
        <f aca="false">IF(OR(H337="",H337="En cours"),"",IF(H337="Gagné",G337*(F337-1),IF(H337="Perdu",-G337,0)))</f>
        <v/>
      </c>
      <c r="J337" s="27" t="str">
        <f aca="false">IF(G337="","",$C$3+SUM($I$6:I337))</f>
        <v/>
      </c>
      <c r="K337" s="28" t="str">
        <f aca="false">IF(G337="","",IF(($C$3+SUM($I$5:I336))&gt;0,G337/($C$3+SUM($I$5:I336)),""))</f>
        <v/>
      </c>
      <c r="L337" s="29" t="str">
        <f aca="false">IF(H337="","",IF(H337="Perdu",N(L336)+1,IF(H337="Gagné",0,N(L336))))</f>
        <v/>
      </c>
      <c r="M337" s="24"/>
    </row>
    <row r="338" customFormat="false" ht="15" hidden="false" customHeight="false" outlineLevel="0" collapsed="false">
      <c r="A338" s="23"/>
      <c r="B338" s="24"/>
      <c r="C338" s="24"/>
      <c r="D338" s="24"/>
      <c r="E338" s="24"/>
      <c r="F338" s="25"/>
      <c r="G338" s="26"/>
      <c r="H338" s="24"/>
      <c r="I338" s="27" t="str">
        <f aca="false">IF(OR(H338="",H338="En cours"),"",IF(H338="Gagné",G338*(F338-1),IF(H338="Perdu",-G338,0)))</f>
        <v/>
      </c>
      <c r="J338" s="27" t="str">
        <f aca="false">IF(G338="","",$C$3+SUM($I$6:I338))</f>
        <v/>
      </c>
      <c r="K338" s="28" t="str">
        <f aca="false">IF(G338="","",IF(($C$3+SUM($I$5:I337))&gt;0,G338/($C$3+SUM($I$5:I337)),""))</f>
        <v/>
      </c>
      <c r="L338" s="29" t="str">
        <f aca="false">IF(H338="","",IF(H338="Perdu",N(L337)+1,IF(H338="Gagné",0,N(L337))))</f>
        <v/>
      </c>
      <c r="M338" s="24"/>
    </row>
    <row r="339" customFormat="false" ht="15" hidden="false" customHeight="false" outlineLevel="0" collapsed="false">
      <c r="A339" s="23"/>
      <c r="B339" s="24"/>
      <c r="C339" s="24"/>
      <c r="D339" s="24"/>
      <c r="E339" s="24"/>
      <c r="F339" s="25"/>
      <c r="G339" s="26"/>
      <c r="H339" s="24"/>
      <c r="I339" s="27" t="str">
        <f aca="false">IF(OR(H339="",H339="En cours"),"",IF(H339="Gagné",G339*(F339-1),IF(H339="Perdu",-G339,0)))</f>
        <v/>
      </c>
      <c r="J339" s="27" t="str">
        <f aca="false">IF(G339="","",$C$3+SUM($I$6:I339))</f>
        <v/>
      </c>
      <c r="K339" s="28" t="str">
        <f aca="false">IF(G339="","",IF(($C$3+SUM($I$5:I338))&gt;0,G339/($C$3+SUM($I$5:I338)),""))</f>
        <v/>
      </c>
      <c r="L339" s="29" t="str">
        <f aca="false">IF(H339="","",IF(H339="Perdu",N(L338)+1,IF(H339="Gagné",0,N(L338))))</f>
        <v/>
      </c>
      <c r="M339" s="24"/>
    </row>
    <row r="340" customFormat="false" ht="15" hidden="false" customHeight="false" outlineLevel="0" collapsed="false">
      <c r="A340" s="23"/>
      <c r="B340" s="24"/>
      <c r="C340" s="24"/>
      <c r="D340" s="24"/>
      <c r="E340" s="24"/>
      <c r="F340" s="25"/>
      <c r="G340" s="26"/>
      <c r="H340" s="24"/>
      <c r="I340" s="27" t="str">
        <f aca="false">IF(OR(H340="",H340="En cours"),"",IF(H340="Gagné",G340*(F340-1),IF(H340="Perdu",-G340,0)))</f>
        <v/>
      </c>
      <c r="J340" s="27" t="str">
        <f aca="false">IF(G340="","",$C$3+SUM($I$6:I340))</f>
        <v/>
      </c>
      <c r="K340" s="28" t="str">
        <f aca="false">IF(G340="","",IF(($C$3+SUM($I$5:I339))&gt;0,G340/($C$3+SUM($I$5:I339)),""))</f>
        <v/>
      </c>
      <c r="L340" s="29" t="str">
        <f aca="false">IF(H340="","",IF(H340="Perdu",N(L339)+1,IF(H340="Gagné",0,N(L339))))</f>
        <v/>
      </c>
      <c r="M340" s="24"/>
    </row>
    <row r="341" customFormat="false" ht="15" hidden="false" customHeight="false" outlineLevel="0" collapsed="false">
      <c r="A341" s="23"/>
      <c r="B341" s="24"/>
      <c r="C341" s="24"/>
      <c r="D341" s="24"/>
      <c r="E341" s="24"/>
      <c r="F341" s="25"/>
      <c r="G341" s="26"/>
      <c r="H341" s="24"/>
      <c r="I341" s="27" t="str">
        <f aca="false">IF(OR(H341="",H341="En cours"),"",IF(H341="Gagné",G341*(F341-1),IF(H341="Perdu",-G341,0)))</f>
        <v/>
      </c>
      <c r="J341" s="27" t="str">
        <f aca="false">IF(G341="","",$C$3+SUM($I$6:I341))</f>
        <v/>
      </c>
      <c r="K341" s="28" t="str">
        <f aca="false">IF(G341="","",IF(($C$3+SUM($I$5:I340))&gt;0,G341/($C$3+SUM($I$5:I340)),""))</f>
        <v/>
      </c>
      <c r="L341" s="29" t="str">
        <f aca="false">IF(H341="","",IF(H341="Perdu",N(L340)+1,IF(H341="Gagné",0,N(L340))))</f>
        <v/>
      </c>
      <c r="M341" s="24"/>
    </row>
    <row r="342" customFormat="false" ht="15" hidden="false" customHeight="false" outlineLevel="0" collapsed="false">
      <c r="A342" s="23"/>
      <c r="B342" s="24"/>
      <c r="C342" s="24"/>
      <c r="D342" s="24"/>
      <c r="E342" s="24"/>
      <c r="F342" s="25"/>
      <c r="G342" s="26"/>
      <c r="H342" s="24"/>
      <c r="I342" s="27" t="str">
        <f aca="false">IF(OR(H342="",H342="En cours"),"",IF(H342="Gagné",G342*(F342-1),IF(H342="Perdu",-G342,0)))</f>
        <v/>
      </c>
      <c r="J342" s="27" t="str">
        <f aca="false">IF(G342="","",$C$3+SUM($I$6:I342))</f>
        <v/>
      </c>
      <c r="K342" s="28" t="str">
        <f aca="false">IF(G342="","",IF(($C$3+SUM($I$5:I341))&gt;0,G342/($C$3+SUM($I$5:I341)),""))</f>
        <v/>
      </c>
      <c r="L342" s="29" t="str">
        <f aca="false">IF(H342="","",IF(H342="Perdu",N(L341)+1,IF(H342="Gagné",0,N(L341))))</f>
        <v/>
      </c>
      <c r="M342" s="24"/>
    </row>
    <row r="343" customFormat="false" ht="15" hidden="false" customHeight="false" outlineLevel="0" collapsed="false">
      <c r="A343" s="23"/>
      <c r="B343" s="24"/>
      <c r="C343" s="24"/>
      <c r="D343" s="24"/>
      <c r="E343" s="24"/>
      <c r="F343" s="25"/>
      <c r="G343" s="26"/>
      <c r="H343" s="24"/>
      <c r="I343" s="27" t="str">
        <f aca="false">IF(OR(H343="",H343="En cours"),"",IF(H343="Gagné",G343*(F343-1),IF(H343="Perdu",-G343,0)))</f>
        <v/>
      </c>
      <c r="J343" s="27" t="str">
        <f aca="false">IF(G343="","",$C$3+SUM($I$6:I343))</f>
        <v/>
      </c>
      <c r="K343" s="28" t="str">
        <f aca="false">IF(G343="","",IF(($C$3+SUM($I$5:I342))&gt;0,G343/($C$3+SUM($I$5:I342)),""))</f>
        <v/>
      </c>
      <c r="L343" s="29" t="str">
        <f aca="false">IF(H343="","",IF(H343="Perdu",N(L342)+1,IF(H343="Gagné",0,N(L342))))</f>
        <v/>
      </c>
      <c r="M343" s="24"/>
    </row>
    <row r="344" customFormat="false" ht="15" hidden="false" customHeight="false" outlineLevel="0" collapsed="false">
      <c r="A344" s="23"/>
      <c r="B344" s="24"/>
      <c r="C344" s="24"/>
      <c r="D344" s="24"/>
      <c r="E344" s="24"/>
      <c r="F344" s="25"/>
      <c r="G344" s="26"/>
      <c r="H344" s="24"/>
      <c r="I344" s="27" t="str">
        <f aca="false">IF(OR(H344="",H344="En cours"),"",IF(H344="Gagné",G344*(F344-1),IF(H344="Perdu",-G344,0)))</f>
        <v/>
      </c>
      <c r="J344" s="27" t="str">
        <f aca="false">IF(G344="","",$C$3+SUM($I$6:I344))</f>
        <v/>
      </c>
      <c r="K344" s="28" t="str">
        <f aca="false">IF(G344="","",IF(($C$3+SUM($I$5:I343))&gt;0,G344/($C$3+SUM($I$5:I343)),""))</f>
        <v/>
      </c>
      <c r="L344" s="29" t="str">
        <f aca="false">IF(H344="","",IF(H344="Perdu",N(L343)+1,IF(H344="Gagné",0,N(L343))))</f>
        <v/>
      </c>
      <c r="M344" s="24"/>
    </row>
    <row r="345" customFormat="false" ht="15" hidden="false" customHeight="false" outlineLevel="0" collapsed="false">
      <c r="A345" s="23"/>
      <c r="B345" s="24"/>
      <c r="C345" s="24"/>
      <c r="D345" s="24"/>
      <c r="E345" s="24"/>
      <c r="F345" s="25"/>
      <c r="G345" s="26"/>
      <c r="H345" s="24"/>
      <c r="I345" s="27" t="str">
        <f aca="false">IF(OR(H345="",H345="En cours"),"",IF(H345="Gagné",G345*(F345-1),IF(H345="Perdu",-G345,0)))</f>
        <v/>
      </c>
      <c r="J345" s="27" t="str">
        <f aca="false">IF(G345="","",$C$3+SUM($I$6:I345))</f>
        <v/>
      </c>
      <c r="K345" s="28" t="str">
        <f aca="false">IF(G345="","",IF(($C$3+SUM($I$5:I344))&gt;0,G345/($C$3+SUM($I$5:I344)),""))</f>
        <v/>
      </c>
      <c r="L345" s="29" t="str">
        <f aca="false">IF(H345="","",IF(H345="Perdu",N(L344)+1,IF(H345="Gagné",0,N(L344))))</f>
        <v/>
      </c>
      <c r="M345" s="24"/>
    </row>
    <row r="346" customFormat="false" ht="15" hidden="false" customHeight="false" outlineLevel="0" collapsed="false">
      <c r="A346" s="23"/>
      <c r="B346" s="24"/>
      <c r="C346" s="24"/>
      <c r="D346" s="24"/>
      <c r="E346" s="24"/>
      <c r="F346" s="25"/>
      <c r="G346" s="26"/>
      <c r="H346" s="24"/>
      <c r="I346" s="27" t="str">
        <f aca="false">IF(OR(H346="",H346="En cours"),"",IF(H346="Gagné",G346*(F346-1),IF(H346="Perdu",-G346,0)))</f>
        <v/>
      </c>
      <c r="J346" s="27" t="str">
        <f aca="false">IF(G346="","",$C$3+SUM($I$6:I346))</f>
        <v/>
      </c>
      <c r="K346" s="28" t="str">
        <f aca="false">IF(G346="","",IF(($C$3+SUM($I$5:I345))&gt;0,G346/($C$3+SUM($I$5:I345)),""))</f>
        <v/>
      </c>
      <c r="L346" s="29" t="str">
        <f aca="false">IF(H346="","",IF(H346="Perdu",N(L345)+1,IF(H346="Gagné",0,N(L345))))</f>
        <v/>
      </c>
      <c r="M346" s="24"/>
    </row>
    <row r="347" customFormat="false" ht="15" hidden="false" customHeight="false" outlineLevel="0" collapsed="false">
      <c r="A347" s="23"/>
      <c r="B347" s="24"/>
      <c r="C347" s="24"/>
      <c r="D347" s="24"/>
      <c r="E347" s="24"/>
      <c r="F347" s="25"/>
      <c r="G347" s="26"/>
      <c r="H347" s="24"/>
      <c r="I347" s="27" t="str">
        <f aca="false">IF(OR(H347="",H347="En cours"),"",IF(H347="Gagné",G347*(F347-1),IF(H347="Perdu",-G347,0)))</f>
        <v/>
      </c>
      <c r="J347" s="27" t="str">
        <f aca="false">IF(G347="","",$C$3+SUM($I$6:I347))</f>
        <v/>
      </c>
      <c r="K347" s="28" t="str">
        <f aca="false">IF(G347="","",IF(($C$3+SUM($I$5:I346))&gt;0,G347/($C$3+SUM($I$5:I346)),""))</f>
        <v/>
      </c>
      <c r="L347" s="29" t="str">
        <f aca="false">IF(H347="","",IF(H347="Perdu",N(L346)+1,IF(H347="Gagné",0,N(L346))))</f>
        <v/>
      </c>
      <c r="M347" s="24"/>
    </row>
    <row r="348" customFormat="false" ht="15" hidden="false" customHeight="false" outlineLevel="0" collapsed="false">
      <c r="A348" s="23"/>
      <c r="B348" s="24"/>
      <c r="C348" s="24"/>
      <c r="D348" s="24"/>
      <c r="E348" s="24"/>
      <c r="F348" s="25"/>
      <c r="G348" s="26"/>
      <c r="H348" s="24"/>
      <c r="I348" s="27" t="str">
        <f aca="false">IF(OR(H348="",H348="En cours"),"",IF(H348="Gagné",G348*(F348-1),IF(H348="Perdu",-G348,0)))</f>
        <v/>
      </c>
      <c r="J348" s="27" t="str">
        <f aca="false">IF(G348="","",$C$3+SUM($I$6:I348))</f>
        <v/>
      </c>
      <c r="K348" s="28" t="str">
        <f aca="false">IF(G348="","",IF(($C$3+SUM($I$5:I347))&gt;0,G348/($C$3+SUM($I$5:I347)),""))</f>
        <v/>
      </c>
      <c r="L348" s="29" t="str">
        <f aca="false">IF(H348="","",IF(H348="Perdu",N(L347)+1,IF(H348="Gagné",0,N(L347))))</f>
        <v/>
      </c>
      <c r="M348" s="24"/>
    </row>
    <row r="349" customFormat="false" ht="15" hidden="false" customHeight="false" outlineLevel="0" collapsed="false">
      <c r="A349" s="23"/>
      <c r="B349" s="24"/>
      <c r="C349" s="24"/>
      <c r="D349" s="24"/>
      <c r="E349" s="24"/>
      <c r="F349" s="25"/>
      <c r="G349" s="26"/>
      <c r="H349" s="24"/>
      <c r="I349" s="27" t="str">
        <f aca="false">IF(OR(H349="",H349="En cours"),"",IF(H349="Gagné",G349*(F349-1),IF(H349="Perdu",-G349,0)))</f>
        <v/>
      </c>
      <c r="J349" s="27" t="str">
        <f aca="false">IF(G349="","",$C$3+SUM($I$6:I349))</f>
        <v/>
      </c>
      <c r="K349" s="28" t="str">
        <f aca="false">IF(G349="","",IF(($C$3+SUM($I$5:I348))&gt;0,G349/($C$3+SUM($I$5:I348)),""))</f>
        <v/>
      </c>
      <c r="L349" s="29" t="str">
        <f aca="false">IF(H349="","",IF(H349="Perdu",N(L348)+1,IF(H349="Gagné",0,N(L348))))</f>
        <v/>
      </c>
      <c r="M349" s="24"/>
    </row>
    <row r="350" customFormat="false" ht="15" hidden="false" customHeight="false" outlineLevel="0" collapsed="false">
      <c r="A350" s="23"/>
      <c r="B350" s="24"/>
      <c r="C350" s="24"/>
      <c r="D350" s="24"/>
      <c r="E350" s="24"/>
      <c r="F350" s="25"/>
      <c r="G350" s="26"/>
      <c r="H350" s="24"/>
      <c r="I350" s="27" t="str">
        <f aca="false">IF(OR(H350="",H350="En cours"),"",IF(H350="Gagné",G350*(F350-1),IF(H350="Perdu",-G350,0)))</f>
        <v/>
      </c>
      <c r="J350" s="27" t="str">
        <f aca="false">IF(G350="","",$C$3+SUM($I$6:I350))</f>
        <v/>
      </c>
      <c r="K350" s="28" t="str">
        <f aca="false">IF(G350="","",IF(($C$3+SUM($I$5:I349))&gt;0,G350/($C$3+SUM($I$5:I349)),""))</f>
        <v/>
      </c>
      <c r="L350" s="29" t="str">
        <f aca="false">IF(H350="","",IF(H350="Perdu",N(L349)+1,IF(H350="Gagné",0,N(L349))))</f>
        <v/>
      </c>
      <c r="M350" s="24"/>
    </row>
    <row r="351" customFormat="false" ht="15" hidden="false" customHeight="false" outlineLevel="0" collapsed="false">
      <c r="A351" s="23"/>
      <c r="B351" s="24"/>
      <c r="C351" s="24"/>
      <c r="D351" s="24"/>
      <c r="E351" s="24"/>
      <c r="F351" s="25"/>
      <c r="G351" s="26"/>
      <c r="H351" s="24"/>
      <c r="I351" s="27" t="str">
        <f aca="false">IF(OR(H351="",H351="En cours"),"",IF(H351="Gagné",G351*(F351-1),IF(H351="Perdu",-G351,0)))</f>
        <v/>
      </c>
      <c r="J351" s="27" t="str">
        <f aca="false">IF(G351="","",$C$3+SUM($I$6:I351))</f>
        <v/>
      </c>
      <c r="K351" s="28" t="str">
        <f aca="false">IF(G351="","",IF(($C$3+SUM($I$5:I350))&gt;0,G351/($C$3+SUM($I$5:I350)),""))</f>
        <v/>
      </c>
      <c r="L351" s="29" t="str">
        <f aca="false">IF(H351="","",IF(H351="Perdu",N(L350)+1,IF(H351="Gagné",0,N(L350))))</f>
        <v/>
      </c>
      <c r="M351" s="24"/>
    </row>
    <row r="352" customFormat="false" ht="15" hidden="false" customHeight="false" outlineLevel="0" collapsed="false">
      <c r="A352" s="23"/>
      <c r="B352" s="24"/>
      <c r="C352" s="24"/>
      <c r="D352" s="24"/>
      <c r="E352" s="24"/>
      <c r="F352" s="25"/>
      <c r="G352" s="26"/>
      <c r="H352" s="24"/>
      <c r="I352" s="27" t="str">
        <f aca="false">IF(OR(H352="",H352="En cours"),"",IF(H352="Gagné",G352*(F352-1),IF(H352="Perdu",-G352,0)))</f>
        <v/>
      </c>
      <c r="J352" s="27" t="str">
        <f aca="false">IF(G352="","",$C$3+SUM($I$6:I352))</f>
        <v/>
      </c>
      <c r="K352" s="28" t="str">
        <f aca="false">IF(G352="","",IF(($C$3+SUM($I$5:I351))&gt;0,G352/($C$3+SUM($I$5:I351)),""))</f>
        <v/>
      </c>
      <c r="L352" s="29" t="str">
        <f aca="false">IF(H352="","",IF(H352="Perdu",N(L351)+1,IF(H352="Gagné",0,N(L351))))</f>
        <v/>
      </c>
      <c r="M352" s="24"/>
    </row>
    <row r="353" customFormat="false" ht="15" hidden="false" customHeight="false" outlineLevel="0" collapsed="false">
      <c r="A353" s="23"/>
      <c r="B353" s="24"/>
      <c r="C353" s="24"/>
      <c r="D353" s="24"/>
      <c r="E353" s="24"/>
      <c r="F353" s="25"/>
      <c r="G353" s="26"/>
      <c r="H353" s="24"/>
      <c r="I353" s="27" t="str">
        <f aca="false">IF(OR(H353="",H353="En cours"),"",IF(H353="Gagné",G353*(F353-1),IF(H353="Perdu",-G353,0)))</f>
        <v/>
      </c>
      <c r="J353" s="27" t="str">
        <f aca="false">IF(G353="","",$C$3+SUM($I$6:I353))</f>
        <v/>
      </c>
      <c r="K353" s="28" t="str">
        <f aca="false">IF(G353="","",IF(($C$3+SUM($I$5:I352))&gt;0,G353/($C$3+SUM($I$5:I352)),""))</f>
        <v/>
      </c>
      <c r="L353" s="29" t="str">
        <f aca="false">IF(H353="","",IF(H353="Perdu",N(L352)+1,IF(H353="Gagné",0,N(L352))))</f>
        <v/>
      </c>
      <c r="M353" s="24"/>
    </row>
    <row r="354" customFormat="false" ht="15" hidden="false" customHeight="false" outlineLevel="0" collapsed="false">
      <c r="A354" s="23"/>
      <c r="B354" s="24"/>
      <c r="C354" s="24"/>
      <c r="D354" s="24"/>
      <c r="E354" s="24"/>
      <c r="F354" s="25"/>
      <c r="G354" s="26"/>
      <c r="H354" s="24"/>
      <c r="I354" s="27" t="str">
        <f aca="false">IF(OR(H354="",H354="En cours"),"",IF(H354="Gagné",G354*(F354-1),IF(H354="Perdu",-G354,0)))</f>
        <v/>
      </c>
      <c r="J354" s="27" t="str">
        <f aca="false">IF(G354="","",$C$3+SUM($I$6:I354))</f>
        <v/>
      </c>
      <c r="K354" s="28" t="str">
        <f aca="false">IF(G354="","",IF(($C$3+SUM($I$5:I353))&gt;0,G354/($C$3+SUM($I$5:I353)),""))</f>
        <v/>
      </c>
      <c r="L354" s="29" t="str">
        <f aca="false">IF(H354="","",IF(H354="Perdu",N(L353)+1,IF(H354="Gagné",0,N(L353))))</f>
        <v/>
      </c>
      <c r="M354" s="24"/>
    </row>
    <row r="355" customFormat="false" ht="15" hidden="false" customHeight="false" outlineLevel="0" collapsed="false">
      <c r="A355" s="23"/>
      <c r="B355" s="24"/>
      <c r="C355" s="24"/>
      <c r="D355" s="24"/>
      <c r="E355" s="24"/>
      <c r="F355" s="25"/>
      <c r="G355" s="26"/>
      <c r="H355" s="24"/>
      <c r="I355" s="27" t="str">
        <f aca="false">IF(OR(H355="",H355="En cours"),"",IF(H355="Gagné",G355*(F355-1),IF(H355="Perdu",-G355,0)))</f>
        <v/>
      </c>
      <c r="J355" s="27" t="str">
        <f aca="false">IF(G355="","",$C$3+SUM($I$6:I355))</f>
        <v/>
      </c>
      <c r="K355" s="28" t="str">
        <f aca="false">IF(G355="","",IF(($C$3+SUM($I$5:I354))&gt;0,G355/($C$3+SUM($I$5:I354)),""))</f>
        <v/>
      </c>
      <c r="L355" s="29" t="str">
        <f aca="false">IF(H355="","",IF(H355="Perdu",N(L354)+1,IF(H355="Gagné",0,N(L354))))</f>
        <v/>
      </c>
      <c r="M355" s="24"/>
    </row>
    <row r="356" customFormat="false" ht="15" hidden="false" customHeight="false" outlineLevel="0" collapsed="false">
      <c r="A356" s="23"/>
      <c r="B356" s="24"/>
      <c r="C356" s="24"/>
      <c r="D356" s="24"/>
      <c r="E356" s="24"/>
      <c r="F356" s="25"/>
      <c r="G356" s="26"/>
      <c r="H356" s="24"/>
      <c r="I356" s="27" t="str">
        <f aca="false">IF(OR(H356="",H356="En cours"),"",IF(H356="Gagné",G356*(F356-1),IF(H356="Perdu",-G356,0)))</f>
        <v/>
      </c>
      <c r="J356" s="27" t="str">
        <f aca="false">IF(G356="","",$C$3+SUM($I$6:I356))</f>
        <v/>
      </c>
      <c r="K356" s="28" t="str">
        <f aca="false">IF(G356="","",IF(($C$3+SUM($I$5:I355))&gt;0,G356/($C$3+SUM($I$5:I355)),""))</f>
        <v/>
      </c>
      <c r="L356" s="29" t="str">
        <f aca="false">IF(H356="","",IF(H356="Perdu",N(L355)+1,IF(H356="Gagné",0,N(L355))))</f>
        <v/>
      </c>
      <c r="M356" s="24"/>
    </row>
    <row r="357" customFormat="false" ht="15" hidden="false" customHeight="false" outlineLevel="0" collapsed="false">
      <c r="A357" s="23"/>
      <c r="B357" s="24"/>
      <c r="C357" s="24"/>
      <c r="D357" s="24"/>
      <c r="E357" s="24"/>
      <c r="F357" s="25"/>
      <c r="G357" s="26"/>
      <c r="H357" s="24"/>
      <c r="I357" s="27" t="str">
        <f aca="false">IF(OR(H357="",H357="En cours"),"",IF(H357="Gagné",G357*(F357-1),IF(H357="Perdu",-G357,0)))</f>
        <v/>
      </c>
      <c r="J357" s="27" t="str">
        <f aca="false">IF(G357="","",$C$3+SUM($I$6:I357))</f>
        <v/>
      </c>
      <c r="K357" s="28" t="str">
        <f aca="false">IF(G357="","",IF(($C$3+SUM($I$5:I356))&gt;0,G357/($C$3+SUM($I$5:I356)),""))</f>
        <v/>
      </c>
      <c r="L357" s="29" t="str">
        <f aca="false">IF(H357="","",IF(H357="Perdu",N(L356)+1,IF(H357="Gagné",0,N(L356))))</f>
        <v/>
      </c>
      <c r="M357" s="24"/>
    </row>
    <row r="358" customFormat="false" ht="15" hidden="false" customHeight="false" outlineLevel="0" collapsed="false">
      <c r="A358" s="23"/>
      <c r="B358" s="24"/>
      <c r="C358" s="24"/>
      <c r="D358" s="24"/>
      <c r="E358" s="24"/>
      <c r="F358" s="25"/>
      <c r="G358" s="26"/>
      <c r="H358" s="24"/>
      <c r="I358" s="27" t="str">
        <f aca="false">IF(OR(H358="",H358="En cours"),"",IF(H358="Gagné",G358*(F358-1),IF(H358="Perdu",-G358,0)))</f>
        <v/>
      </c>
      <c r="J358" s="27" t="str">
        <f aca="false">IF(G358="","",$C$3+SUM($I$6:I358))</f>
        <v/>
      </c>
      <c r="K358" s="28" t="str">
        <f aca="false">IF(G358="","",IF(($C$3+SUM($I$5:I357))&gt;0,G358/($C$3+SUM($I$5:I357)),""))</f>
        <v/>
      </c>
      <c r="L358" s="29" t="str">
        <f aca="false">IF(H358="","",IF(H358="Perdu",N(L357)+1,IF(H358="Gagné",0,N(L357))))</f>
        <v/>
      </c>
      <c r="M358" s="24"/>
    </row>
    <row r="359" customFormat="false" ht="15" hidden="false" customHeight="false" outlineLevel="0" collapsed="false">
      <c r="A359" s="23"/>
      <c r="B359" s="24"/>
      <c r="C359" s="24"/>
      <c r="D359" s="24"/>
      <c r="E359" s="24"/>
      <c r="F359" s="25"/>
      <c r="G359" s="26"/>
      <c r="H359" s="24"/>
      <c r="I359" s="27" t="str">
        <f aca="false">IF(OR(H359="",H359="En cours"),"",IF(H359="Gagné",G359*(F359-1),IF(H359="Perdu",-G359,0)))</f>
        <v/>
      </c>
      <c r="J359" s="27" t="str">
        <f aca="false">IF(G359="","",$C$3+SUM($I$6:I359))</f>
        <v/>
      </c>
      <c r="K359" s="28" t="str">
        <f aca="false">IF(G359="","",IF(($C$3+SUM($I$5:I358))&gt;0,G359/($C$3+SUM($I$5:I358)),""))</f>
        <v/>
      </c>
      <c r="L359" s="29" t="str">
        <f aca="false">IF(H359="","",IF(H359="Perdu",N(L358)+1,IF(H359="Gagné",0,N(L358))))</f>
        <v/>
      </c>
      <c r="M359" s="24"/>
    </row>
    <row r="360" customFormat="false" ht="15" hidden="false" customHeight="false" outlineLevel="0" collapsed="false">
      <c r="A360" s="23"/>
      <c r="B360" s="24"/>
      <c r="C360" s="24"/>
      <c r="D360" s="24"/>
      <c r="E360" s="24"/>
      <c r="F360" s="25"/>
      <c r="G360" s="26"/>
      <c r="H360" s="24"/>
      <c r="I360" s="27" t="str">
        <f aca="false">IF(OR(H360="",H360="En cours"),"",IF(H360="Gagné",G360*(F360-1),IF(H360="Perdu",-G360,0)))</f>
        <v/>
      </c>
      <c r="J360" s="27" t="str">
        <f aca="false">IF(G360="","",$C$3+SUM($I$6:I360))</f>
        <v/>
      </c>
      <c r="K360" s="28" t="str">
        <f aca="false">IF(G360="","",IF(($C$3+SUM($I$5:I359))&gt;0,G360/($C$3+SUM($I$5:I359)),""))</f>
        <v/>
      </c>
      <c r="L360" s="29" t="str">
        <f aca="false">IF(H360="","",IF(H360="Perdu",N(L359)+1,IF(H360="Gagné",0,N(L359))))</f>
        <v/>
      </c>
      <c r="M360" s="24"/>
    </row>
    <row r="361" customFormat="false" ht="15" hidden="false" customHeight="false" outlineLevel="0" collapsed="false">
      <c r="A361" s="23"/>
      <c r="B361" s="24"/>
      <c r="C361" s="24"/>
      <c r="D361" s="24"/>
      <c r="E361" s="24"/>
      <c r="F361" s="25"/>
      <c r="G361" s="26"/>
      <c r="H361" s="24"/>
      <c r="I361" s="27" t="str">
        <f aca="false">IF(OR(H361="",H361="En cours"),"",IF(H361="Gagné",G361*(F361-1),IF(H361="Perdu",-G361,0)))</f>
        <v/>
      </c>
      <c r="J361" s="27" t="str">
        <f aca="false">IF(G361="","",$C$3+SUM($I$6:I361))</f>
        <v/>
      </c>
      <c r="K361" s="28" t="str">
        <f aca="false">IF(G361="","",IF(($C$3+SUM($I$5:I360))&gt;0,G361/($C$3+SUM($I$5:I360)),""))</f>
        <v/>
      </c>
      <c r="L361" s="29" t="str">
        <f aca="false">IF(H361="","",IF(H361="Perdu",N(L360)+1,IF(H361="Gagné",0,N(L360))))</f>
        <v/>
      </c>
      <c r="M361" s="24"/>
    </row>
    <row r="362" customFormat="false" ht="15" hidden="false" customHeight="false" outlineLevel="0" collapsed="false">
      <c r="A362" s="23"/>
      <c r="B362" s="24"/>
      <c r="C362" s="24"/>
      <c r="D362" s="24"/>
      <c r="E362" s="24"/>
      <c r="F362" s="25"/>
      <c r="G362" s="26"/>
      <c r="H362" s="24"/>
      <c r="I362" s="27" t="str">
        <f aca="false">IF(OR(H362="",H362="En cours"),"",IF(H362="Gagné",G362*(F362-1),IF(H362="Perdu",-G362,0)))</f>
        <v/>
      </c>
      <c r="J362" s="27" t="str">
        <f aca="false">IF(G362="","",$C$3+SUM($I$6:I362))</f>
        <v/>
      </c>
      <c r="K362" s="28" t="str">
        <f aca="false">IF(G362="","",IF(($C$3+SUM($I$5:I361))&gt;0,G362/($C$3+SUM($I$5:I361)),""))</f>
        <v/>
      </c>
      <c r="L362" s="29" t="str">
        <f aca="false">IF(H362="","",IF(H362="Perdu",N(L361)+1,IF(H362="Gagné",0,N(L361))))</f>
        <v/>
      </c>
      <c r="M362" s="24"/>
    </row>
    <row r="363" customFormat="false" ht="15" hidden="false" customHeight="false" outlineLevel="0" collapsed="false">
      <c r="A363" s="23"/>
      <c r="B363" s="24"/>
      <c r="C363" s="24"/>
      <c r="D363" s="24"/>
      <c r="E363" s="24"/>
      <c r="F363" s="25"/>
      <c r="G363" s="26"/>
      <c r="H363" s="24"/>
      <c r="I363" s="27" t="str">
        <f aca="false">IF(OR(H363="",H363="En cours"),"",IF(H363="Gagné",G363*(F363-1),IF(H363="Perdu",-G363,0)))</f>
        <v/>
      </c>
      <c r="J363" s="27" t="str">
        <f aca="false">IF(G363="","",$C$3+SUM($I$6:I363))</f>
        <v/>
      </c>
      <c r="K363" s="28" t="str">
        <f aca="false">IF(G363="","",IF(($C$3+SUM($I$5:I362))&gt;0,G363/($C$3+SUM($I$5:I362)),""))</f>
        <v/>
      </c>
      <c r="L363" s="29" t="str">
        <f aca="false">IF(H363="","",IF(H363="Perdu",N(L362)+1,IF(H363="Gagné",0,N(L362))))</f>
        <v/>
      </c>
      <c r="M363" s="24"/>
    </row>
    <row r="364" customFormat="false" ht="15" hidden="false" customHeight="false" outlineLevel="0" collapsed="false">
      <c r="A364" s="23"/>
      <c r="B364" s="24"/>
      <c r="C364" s="24"/>
      <c r="D364" s="24"/>
      <c r="E364" s="24"/>
      <c r="F364" s="25"/>
      <c r="G364" s="26"/>
      <c r="H364" s="24"/>
      <c r="I364" s="27" t="str">
        <f aca="false">IF(OR(H364="",H364="En cours"),"",IF(H364="Gagné",G364*(F364-1),IF(H364="Perdu",-G364,0)))</f>
        <v/>
      </c>
      <c r="J364" s="27" t="str">
        <f aca="false">IF(G364="","",$C$3+SUM($I$6:I364))</f>
        <v/>
      </c>
      <c r="K364" s="28" t="str">
        <f aca="false">IF(G364="","",IF(($C$3+SUM($I$5:I363))&gt;0,G364/($C$3+SUM($I$5:I363)),""))</f>
        <v/>
      </c>
      <c r="L364" s="29" t="str">
        <f aca="false">IF(H364="","",IF(H364="Perdu",N(L363)+1,IF(H364="Gagné",0,N(L363))))</f>
        <v/>
      </c>
      <c r="M364" s="24"/>
    </row>
    <row r="365" customFormat="false" ht="15" hidden="false" customHeight="false" outlineLevel="0" collapsed="false">
      <c r="A365" s="23"/>
      <c r="B365" s="24"/>
      <c r="C365" s="24"/>
      <c r="D365" s="24"/>
      <c r="E365" s="24"/>
      <c r="F365" s="25"/>
      <c r="G365" s="26"/>
      <c r="H365" s="24"/>
      <c r="I365" s="27" t="str">
        <f aca="false">IF(OR(H365="",H365="En cours"),"",IF(H365="Gagné",G365*(F365-1),IF(H365="Perdu",-G365,0)))</f>
        <v/>
      </c>
      <c r="J365" s="27" t="str">
        <f aca="false">IF(G365="","",$C$3+SUM($I$6:I365))</f>
        <v/>
      </c>
      <c r="K365" s="28" t="str">
        <f aca="false">IF(G365="","",IF(($C$3+SUM($I$5:I364))&gt;0,G365/($C$3+SUM($I$5:I364)),""))</f>
        <v/>
      </c>
      <c r="L365" s="29" t="str">
        <f aca="false">IF(H365="","",IF(H365="Perdu",N(L364)+1,IF(H365="Gagné",0,N(L364))))</f>
        <v/>
      </c>
      <c r="M365" s="24"/>
    </row>
    <row r="366" customFormat="false" ht="15" hidden="false" customHeight="false" outlineLevel="0" collapsed="false">
      <c r="A366" s="23"/>
      <c r="B366" s="24"/>
      <c r="C366" s="24"/>
      <c r="D366" s="24"/>
      <c r="E366" s="24"/>
      <c r="F366" s="25"/>
      <c r="G366" s="26"/>
      <c r="H366" s="24"/>
      <c r="I366" s="27" t="str">
        <f aca="false">IF(OR(H366="",H366="En cours"),"",IF(H366="Gagné",G366*(F366-1),IF(H366="Perdu",-G366,0)))</f>
        <v/>
      </c>
      <c r="J366" s="27" t="str">
        <f aca="false">IF(G366="","",$C$3+SUM($I$6:I366))</f>
        <v/>
      </c>
      <c r="K366" s="28" t="str">
        <f aca="false">IF(G366="","",IF(($C$3+SUM($I$5:I365))&gt;0,G366/($C$3+SUM($I$5:I365)),""))</f>
        <v/>
      </c>
      <c r="L366" s="29" t="str">
        <f aca="false">IF(H366="","",IF(H366="Perdu",N(L365)+1,IF(H366="Gagné",0,N(L365))))</f>
        <v/>
      </c>
      <c r="M366" s="24"/>
    </row>
    <row r="367" customFormat="false" ht="15" hidden="false" customHeight="false" outlineLevel="0" collapsed="false">
      <c r="A367" s="23"/>
      <c r="B367" s="24"/>
      <c r="C367" s="24"/>
      <c r="D367" s="24"/>
      <c r="E367" s="24"/>
      <c r="F367" s="25"/>
      <c r="G367" s="26"/>
      <c r="H367" s="24"/>
      <c r="I367" s="27" t="str">
        <f aca="false">IF(OR(H367="",H367="En cours"),"",IF(H367="Gagné",G367*(F367-1),IF(H367="Perdu",-G367,0)))</f>
        <v/>
      </c>
      <c r="J367" s="27" t="str">
        <f aca="false">IF(G367="","",$C$3+SUM($I$6:I367))</f>
        <v/>
      </c>
      <c r="K367" s="28" t="str">
        <f aca="false">IF(G367="","",IF(($C$3+SUM($I$5:I366))&gt;0,G367/($C$3+SUM($I$5:I366)),""))</f>
        <v/>
      </c>
      <c r="L367" s="29" t="str">
        <f aca="false">IF(H367="","",IF(H367="Perdu",N(L366)+1,IF(H367="Gagné",0,N(L366))))</f>
        <v/>
      </c>
      <c r="M367" s="24"/>
    </row>
    <row r="368" customFormat="false" ht="15" hidden="false" customHeight="false" outlineLevel="0" collapsed="false">
      <c r="A368" s="23"/>
      <c r="B368" s="24"/>
      <c r="C368" s="24"/>
      <c r="D368" s="24"/>
      <c r="E368" s="24"/>
      <c r="F368" s="25"/>
      <c r="G368" s="26"/>
      <c r="H368" s="24"/>
      <c r="I368" s="27" t="str">
        <f aca="false">IF(OR(H368="",H368="En cours"),"",IF(H368="Gagné",G368*(F368-1),IF(H368="Perdu",-G368,0)))</f>
        <v/>
      </c>
      <c r="J368" s="27" t="str">
        <f aca="false">IF(G368="","",$C$3+SUM($I$6:I368))</f>
        <v/>
      </c>
      <c r="K368" s="28" t="str">
        <f aca="false">IF(G368="","",IF(($C$3+SUM($I$5:I367))&gt;0,G368/($C$3+SUM($I$5:I367)),""))</f>
        <v/>
      </c>
      <c r="L368" s="29" t="str">
        <f aca="false">IF(H368="","",IF(H368="Perdu",N(L367)+1,IF(H368="Gagné",0,N(L367))))</f>
        <v/>
      </c>
      <c r="M368" s="24"/>
    </row>
    <row r="369" customFormat="false" ht="15" hidden="false" customHeight="false" outlineLevel="0" collapsed="false">
      <c r="A369" s="23"/>
      <c r="B369" s="24"/>
      <c r="C369" s="24"/>
      <c r="D369" s="24"/>
      <c r="E369" s="24"/>
      <c r="F369" s="25"/>
      <c r="G369" s="26"/>
      <c r="H369" s="24"/>
      <c r="I369" s="27" t="str">
        <f aca="false">IF(OR(H369="",H369="En cours"),"",IF(H369="Gagné",G369*(F369-1),IF(H369="Perdu",-G369,0)))</f>
        <v/>
      </c>
      <c r="J369" s="27" t="str">
        <f aca="false">IF(G369="","",$C$3+SUM($I$6:I369))</f>
        <v/>
      </c>
      <c r="K369" s="28" t="str">
        <f aca="false">IF(G369="","",IF(($C$3+SUM($I$5:I368))&gt;0,G369/($C$3+SUM($I$5:I368)),""))</f>
        <v/>
      </c>
      <c r="L369" s="29" t="str">
        <f aca="false">IF(H369="","",IF(H369="Perdu",N(L368)+1,IF(H369="Gagné",0,N(L368))))</f>
        <v/>
      </c>
      <c r="M369" s="24"/>
    </row>
    <row r="370" customFormat="false" ht="15" hidden="false" customHeight="false" outlineLevel="0" collapsed="false">
      <c r="A370" s="23"/>
      <c r="B370" s="24"/>
      <c r="C370" s="24"/>
      <c r="D370" s="24"/>
      <c r="E370" s="24"/>
      <c r="F370" s="25"/>
      <c r="G370" s="26"/>
      <c r="H370" s="24"/>
      <c r="I370" s="27" t="str">
        <f aca="false">IF(OR(H370="",H370="En cours"),"",IF(H370="Gagné",G370*(F370-1),IF(H370="Perdu",-G370,0)))</f>
        <v/>
      </c>
      <c r="J370" s="27" t="str">
        <f aca="false">IF(G370="","",$C$3+SUM($I$6:I370))</f>
        <v/>
      </c>
      <c r="K370" s="28" t="str">
        <f aca="false">IF(G370="","",IF(($C$3+SUM($I$5:I369))&gt;0,G370/($C$3+SUM($I$5:I369)),""))</f>
        <v/>
      </c>
      <c r="L370" s="29" t="str">
        <f aca="false">IF(H370="","",IF(H370="Perdu",N(L369)+1,IF(H370="Gagné",0,N(L369))))</f>
        <v/>
      </c>
      <c r="M370" s="24"/>
    </row>
    <row r="371" customFormat="false" ht="15" hidden="false" customHeight="false" outlineLevel="0" collapsed="false">
      <c r="A371" s="23"/>
      <c r="B371" s="24"/>
      <c r="C371" s="24"/>
      <c r="D371" s="24"/>
      <c r="E371" s="24"/>
      <c r="F371" s="25"/>
      <c r="G371" s="26"/>
      <c r="H371" s="24"/>
      <c r="I371" s="27" t="str">
        <f aca="false">IF(OR(H371="",H371="En cours"),"",IF(H371="Gagné",G371*(F371-1),IF(H371="Perdu",-G371,0)))</f>
        <v/>
      </c>
      <c r="J371" s="27" t="str">
        <f aca="false">IF(G371="","",$C$3+SUM($I$6:I371))</f>
        <v/>
      </c>
      <c r="K371" s="28" t="str">
        <f aca="false">IF(G371="","",IF(($C$3+SUM($I$5:I370))&gt;0,G371/($C$3+SUM($I$5:I370)),""))</f>
        <v/>
      </c>
      <c r="L371" s="29" t="str">
        <f aca="false">IF(H371="","",IF(H371="Perdu",N(L370)+1,IF(H371="Gagné",0,N(L370))))</f>
        <v/>
      </c>
      <c r="M371" s="24"/>
    </row>
    <row r="372" customFormat="false" ht="15" hidden="false" customHeight="false" outlineLevel="0" collapsed="false">
      <c r="A372" s="23"/>
      <c r="B372" s="24"/>
      <c r="C372" s="24"/>
      <c r="D372" s="24"/>
      <c r="E372" s="24"/>
      <c r="F372" s="25"/>
      <c r="G372" s="26"/>
      <c r="H372" s="24"/>
      <c r="I372" s="27" t="str">
        <f aca="false">IF(OR(H372="",H372="En cours"),"",IF(H372="Gagné",G372*(F372-1),IF(H372="Perdu",-G372,0)))</f>
        <v/>
      </c>
      <c r="J372" s="27" t="str">
        <f aca="false">IF(G372="","",$C$3+SUM($I$6:I372))</f>
        <v/>
      </c>
      <c r="K372" s="28" t="str">
        <f aca="false">IF(G372="","",IF(($C$3+SUM($I$5:I371))&gt;0,G372/($C$3+SUM($I$5:I371)),""))</f>
        <v/>
      </c>
      <c r="L372" s="29" t="str">
        <f aca="false">IF(H372="","",IF(H372="Perdu",N(L371)+1,IF(H372="Gagné",0,N(L371))))</f>
        <v/>
      </c>
      <c r="M372" s="24"/>
    </row>
    <row r="373" customFormat="false" ht="15" hidden="false" customHeight="false" outlineLevel="0" collapsed="false">
      <c r="A373" s="23"/>
      <c r="B373" s="24"/>
      <c r="C373" s="24"/>
      <c r="D373" s="24"/>
      <c r="E373" s="24"/>
      <c r="F373" s="25"/>
      <c r="G373" s="26"/>
      <c r="H373" s="24"/>
      <c r="I373" s="27" t="str">
        <f aca="false">IF(OR(H373="",H373="En cours"),"",IF(H373="Gagné",G373*(F373-1),IF(H373="Perdu",-G373,0)))</f>
        <v/>
      </c>
      <c r="J373" s="27" t="str">
        <f aca="false">IF(G373="","",$C$3+SUM($I$6:I373))</f>
        <v/>
      </c>
      <c r="K373" s="28" t="str">
        <f aca="false">IF(G373="","",IF(($C$3+SUM($I$5:I372))&gt;0,G373/($C$3+SUM($I$5:I372)),""))</f>
        <v/>
      </c>
      <c r="L373" s="29" t="str">
        <f aca="false">IF(H373="","",IF(H373="Perdu",N(L372)+1,IF(H373="Gagné",0,N(L372))))</f>
        <v/>
      </c>
      <c r="M373" s="24"/>
    </row>
    <row r="374" customFormat="false" ht="15" hidden="false" customHeight="false" outlineLevel="0" collapsed="false">
      <c r="A374" s="23"/>
      <c r="B374" s="24"/>
      <c r="C374" s="24"/>
      <c r="D374" s="24"/>
      <c r="E374" s="24"/>
      <c r="F374" s="25"/>
      <c r="G374" s="26"/>
      <c r="H374" s="24"/>
      <c r="I374" s="27" t="str">
        <f aca="false">IF(OR(H374="",H374="En cours"),"",IF(H374="Gagné",G374*(F374-1),IF(H374="Perdu",-G374,0)))</f>
        <v/>
      </c>
      <c r="J374" s="27" t="str">
        <f aca="false">IF(G374="","",$C$3+SUM($I$6:I374))</f>
        <v/>
      </c>
      <c r="K374" s="28" t="str">
        <f aca="false">IF(G374="","",IF(($C$3+SUM($I$5:I373))&gt;0,G374/($C$3+SUM($I$5:I373)),""))</f>
        <v/>
      </c>
      <c r="L374" s="29" t="str">
        <f aca="false">IF(H374="","",IF(H374="Perdu",N(L373)+1,IF(H374="Gagné",0,N(L373))))</f>
        <v/>
      </c>
      <c r="M374" s="24"/>
    </row>
    <row r="375" customFormat="false" ht="15" hidden="false" customHeight="false" outlineLevel="0" collapsed="false">
      <c r="A375" s="23"/>
      <c r="B375" s="24"/>
      <c r="C375" s="24"/>
      <c r="D375" s="24"/>
      <c r="E375" s="24"/>
      <c r="F375" s="25"/>
      <c r="G375" s="26"/>
      <c r="H375" s="24"/>
      <c r="I375" s="27" t="str">
        <f aca="false">IF(OR(H375="",H375="En cours"),"",IF(H375="Gagné",G375*(F375-1),IF(H375="Perdu",-G375,0)))</f>
        <v/>
      </c>
      <c r="J375" s="27" t="str">
        <f aca="false">IF(G375="","",$C$3+SUM($I$6:I375))</f>
        <v/>
      </c>
      <c r="K375" s="28" t="str">
        <f aca="false">IF(G375="","",IF(($C$3+SUM($I$5:I374))&gt;0,G375/($C$3+SUM($I$5:I374)),""))</f>
        <v/>
      </c>
      <c r="L375" s="29" t="str">
        <f aca="false">IF(H375="","",IF(H375="Perdu",N(L374)+1,IF(H375="Gagné",0,N(L374))))</f>
        <v/>
      </c>
      <c r="M375" s="24"/>
    </row>
    <row r="376" customFormat="false" ht="15" hidden="false" customHeight="false" outlineLevel="0" collapsed="false">
      <c r="A376" s="23"/>
      <c r="B376" s="24"/>
      <c r="C376" s="24"/>
      <c r="D376" s="24"/>
      <c r="E376" s="24"/>
      <c r="F376" s="25"/>
      <c r="G376" s="26"/>
      <c r="H376" s="24"/>
      <c r="I376" s="27" t="str">
        <f aca="false">IF(OR(H376="",H376="En cours"),"",IF(H376="Gagné",G376*(F376-1),IF(H376="Perdu",-G376,0)))</f>
        <v/>
      </c>
      <c r="J376" s="27" t="str">
        <f aca="false">IF(G376="","",$C$3+SUM($I$6:I376))</f>
        <v/>
      </c>
      <c r="K376" s="28" t="str">
        <f aca="false">IF(G376="","",IF(($C$3+SUM($I$5:I375))&gt;0,G376/($C$3+SUM($I$5:I375)),""))</f>
        <v/>
      </c>
      <c r="L376" s="29" t="str">
        <f aca="false">IF(H376="","",IF(H376="Perdu",N(L375)+1,IF(H376="Gagné",0,N(L375))))</f>
        <v/>
      </c>
      <c r="M376" s="24"/>
    </row>
    <row r="377" customFormat="false" ht="15" hidden="false" customHeight="false" outlineLevel="0" collapsed="false">
      <c r="A377" s="23"/>
      <c r="B377" s="24"/>
      <c r="C377" s="24"/>
      <c r="D377" s="24"/>
      <c r="E377" s="24"/>
      <c r="F377" s="25"/>
      <c r="G377" s="26"/>
      <c r="H377" s="24"/>
      <c r="I377" s="27" t="str">
        <f aca="false">IF(OR(H377="",H377="En cours"),"",IF(H377="Gagné",G377*(F377-1),IF(H377="Perdu",-G377,0)))</f>
        <v/>
      </c>
      <c r="J377" s="27" t="str">
        <f aca="false">IF(G377="","",$C$3+SUM($I$6:I377))</f>
        <v/>
      </c>
      <c r="K377" s="28" t="str">
        <f aca="false">IF(G377="","",IF(($C$3+SUM($I$5:I376))&gt;0,G377/($C$3+SUM($I$5:I376)),""))</f>
        <v/>
      </c>
      <c r="L377" s="29" t="str">
        <f aca="false">IF(H377="","",IF(H377="Perdu",N(L376)+1,IF(H377="Gagné",0,N(L376))))</f>
        <v/>
      </c>
      <c r="M377" s="24"/>
    </row>
    <row r="378" customFormat="false" ht="15" hidden="false" customHeight="false" outlineLevel="0" collapsed="false">
      <c r="A378" s="23"/>
      <c r="B378" s="24"/>
      <c r="C378" s="24"/>
      <c r="D378" s="24"/>
      <c r="E378" s="24"/>
      <c r="F378" s="25"/>
      <c r="G378" s="26"/>
      <c r="H378" s="24"/>
      <c r="I378" s="27" t="str">
        <f aca="false">IF(OR(H378="",H378="En cours"),"",IF(H378="Gagné",G378*(F378-1),IF(H378="Perdu",-G378,0)))</f>
        <v/>
      </c>
      <c r="J378" s="27" t="str">
        <f aca="false">IF(G378="","",$C$3+SUM($I$6:I378))</f>
        <v/>
      </c>
      <c r="K378" s="28" t="str">
        <f aca="false">IF(G378="","",IF(($C$3+SUM($I$5:I377))&gt;0,G378/($C$3+SUM($I$5:I377)),""))</f>
        <v/>
      </c>
      <c r="L378" s="29" t="str">
        <f aca="false">IF(H378="","",IF(H378="Perdu",N(L377)+1,IF(H378="Gagné",0,N(L377))))</f>
        <v/>
      </c>
      <c r="M378" s="24"/>
    </row>
    <row r="379" customFormat="false" ht="15" hidden="false" customHeight="false" outlineLevel="0" collapsed="false">
      <c r="A379" s="23"/>
      <c r="B379" s="24"/>
      <c r="C379" s="24"/>
      <c r="D379" s="24"/>
      <c r="E379" s="24"/>
      <c r="F379" s="25"/>
      <c r="G379" s="26"/>
      <c r="H379" s="24"/>
      <c r="I379" s="27" t="str">
        <f aca="false">IF(OR(H379="",H379="En cours"),"",IF(H379="Gagné",G379*(F379-1),IF(H379="Perdu",-G379,0)))</f>
        <v/>
      </c>
      <c r="J379" s="27" t="str">
        <f aca="false">IF(G379="","",$C$3+SUM($I$6:I379))</f>
        <v/>
      </c>
      <c r="K379" s="28" t="str">
        <f aca="false">IF(G379="","",IF(($C$3+SUM($I$5:I378))&gt;0,G379/($C$3+SUM($I$5:I378)),""))</f>
        <v/>
      </c>
      <c r="L379" s="29" t="str">
        <f aca="false">IF(H379="","",IF(H379="Perdu",N(L378)+1,IF(H379="Gagné",0,N(L378))))</f>
        <v/>
      </c>
      <c r="M379" s="24"/>
    </row>
    <row r="380" customFormat="false" ht="15" hidden="false" customHeight="false" outlineLevel="0" collapsed="false">
      <c r="A380" s="23"/>
      <c r="B380" s="24"/>
      <c r="C380" s="24"/>
      <c r="D380" s="24"/>
      <c r="E380" s="24"/>
      <c r="F380" s="25"/>
      <c r="G380" s="26"/>
      <c r="H380" s="24"/>
      <c r="I380" s="27" t="str">
        <f aca="false">IF(OR(H380="",H380="En cours"),"",IF(H380="Gagné",G380*(F380-1),IF(H380="Perdu",-G380,0)))</f>
        <v/>
      </c>
      <c r="J380" s="27" t="str">
        <f aca="false">IF(G380="","",$C$3+SUM($I$6:I380))</f>
        <v/>
      </c>
      <c r="K380" s="28" t="str">
        <f aca="false">IF(G380="","",IF(($C$3+SUM($I$5:I379))&gt;0,G380/($C$3+SUM($I$5:I379)),""))</f>
        <v/>
      </c>
      <c r="L380" s="29" t="str">
        <f aca="false">IF(H380="","",IF(H380="Perdu",N(L379)+1,IF(H380="Gagné",0,N(L379))))</f>
        <v/>
      </c>
      <c r="M380" s="24"/>
    </row>
    <row r="381" customFormat="false" ht="15" hidden="false" customHeight="false" outlineLevel="0" collapsed="false">
      <c r="A381" s="23"/>
      <c r="B381" s="24"/>
      <c r="C381" s="24"/>
      <c r="D381" s="24"/>
      <c r="E381" s="24"/>
      <c r="F381" s="25"/>
      <c r="G381" s="26"/>
      <c r="H381" s="24"/>
      <c r="I381" s="27" t="str">
        <f aca="false">IF(OR(H381="",H381="En cours"),"",IF(H381="Gagné",G381*(F381-1),IF(H381="Perdu",-G381,0)))</f>
        <v/>
      </c>
      <c r="J381" s="27" t="str">
        <f aca="false">IF(G381="","",$C$3+SUM($I$6:I381))</f>
        <v/>
      </c>
      <c r="K381" s="28" t="str">
        <f aca="false">IF(G381="","",IF(($C$3+SUM($I$5:I380))&gt;0,G381/($C$3+SUM($I$5:I380)),""))</f>
        <v/>
      </c>
      <c r="L381" s="29" t="str">
        <f aca="false">IF(H381="","",IF(H381="Perdu",N(L380)+1,IF(H381="Gagné",0,N(L380))))</f>
        <v/>
      </c>
      <c r="M381" s="24"/>
    </row>
    <row r="382" customFormat="false" ht="15" hidden="false" customHeight="false" outlineLevel="0" collapsed="false">
      <c r="A382" s="23"/>
      <c r="B382" s="24"/>
      <c r="C382" s="24"/>
      <c r="D382" s="24"/>
      <c r="E382" s="24"/>
      <c r="F382" s="25"/>
      <c r="G382" s="26"/>
      <c r="H382" s="24"/>
      <c r="I382" s="27" t="str">
        <f aca="false">IF(OR(H382="",H382="En cours"),"",IF(H382="Gagné",G382*(F382-1),IF(H382="Perdu",-G382,0)))</f>
        <v/>
      </c>
      <c r="J382" s="27" t="str">
        <f aca="false">IF(G382="","",$C$3+SUM($I$6:I382))</f>
        <v/>
      </c>
      <c r="K382" s="28" t="str">
        <f aca="false">IF(G382="","",IF(($C$3+SUM($I$5:I381))&gt;0,G382/($C$3+SUM($I$5:I381)),""))</f>
        <v/>
      </c>
      <c r="L382" s="29" t="str">
        <f aca="false">IF(H382="","",IF(H382="Perdu",N(L381)+1,IF(H382="Gagné",0,N(L381))))</f>
        <v/>
      </c>
      <c r="M382" s="24"/>
    </row>
    <row r="383" customFormat="false" ht="15" hidden="false" customHeight="false" outlineLevel="0" collapsed="false">
      <c r="A383" s="23"/>
      <c r="B383" s="24"/>
      <c r="C383" s="24"/>
      <c r="D383" s="24"/>
      <c r="E383" s="24"/>
      <c r="F383" s="25"/>
      <c r="G383" s="26"/>
      <c r="H383" s="24"/>
      <c r="I383" s="27" t="str">
        <f aca="false">IF(OR(H383="",H383="En cours"),"",IF(H383="Gagné",G383*(F383-1),IF(H383="Perdu",-G383,0)))</f>
        <v/>
      </c>
      <c r="J383" s="27" t="str">
        <f aca="false">IF(G383="","",$C$3+SUM($I$6:I383))</f>
        <v/>
      </c>
      <c r="K383" s="28" t="str">
        <f aca="false">IF(G383="","",IF(($C$3+SUM($I$5:I382))&gt;0,G383/($C$3+SUM($I$5:I382)),""))</f>
        <v/>
      </c>
      <c r="L383" s="29" t="str">
        <f aca="false">IF(H383="","",IF(H383="Perdu",N(L382)+1,IF(H383="Gagné",0,N(L382))))</f>
        <v/>
      </c>
      <c r="M383" s="24"/>
    </row>
    <row r="384" customFormat="false" ht="15" hidden="false" customHeight="false" outlineLevel="0" collapsed="false">
      <c r="A384" s="23"/>
      <c r="B384" s="24"/>
      <c r="C384" s="24"/>
      <c r="D384" s="24"/>
      <c r="E384" s="24"/>
      <c r="F384" s="25"/>
      <c r="G384" s="26"/>
      <c r="H384" s="24"/>
      <c r="I384" s="27" t="str">
        <f aca="false">IF(OR(H384="",H384="En cours"),"",IF(H384="Gagné",G384*(F384-1),IF(H384="Perdu",-G384,0)))</f>
        <v/>
      </c>
      <c r="J384" s="27" t="str">
        <f aca="false">IF(G384="","",$C$3+SUM($I$6:I384))</f>
        <v/>
      </c>
      <c r="K384" s="28" t="str">
        <f aca="false">IF(G384="","",IF(($C$3+SUM($I$5:I383))&gt;0,G384/($C$3+SUM($I$5:I383)),""))</f>
        <v/>
      </c>
      <c r="L384" s="29" t="str">
        <f aca="false">IF(H384="","",IF(H384="Perdu",N(L383)+1,IF(H384="Gagné",0,N(L383))))</f>
        <v/>
      </c>
      <c r="M384" s="24"/>
    </row>
    <row r="385" customFormat="false" ht="15" hidden="false" customHeight="false" outlineLevel="0" collapsed="false">
      <c r="A385" s="23"/>
      <c r="B385" s="24"/>
      <c r="C385" s="24"/>
      <c r="D385" s="24"/>
      <c r="E385" s="24"/>
      <c r="F385" s="25"/>
      <c r="G385" s="26"/>
      <c r="H385" s="24"/>
      <c r="I385" s="27" t="str">
        <f aca="false">IF(OR(H385="",H385="En cours"),"",IF(H385="Gagné",G385*(F385-1),IF(H385="Perdu",-G385,0)))</f>
        <v/>
      </c>
      <c r="J385" s="27" t="str">
        <f aca="false">IF(G385="","",$C$3+SUM($I$6:I385))</f>
        <v/>
      </c>
      <c r="K385" s="28" t="str">
        <f aca="false">IF(G385="","",IF(($C$3+SUM($I$5:I384))&gt;0,G385/($C$3+SUM($I$5:I384)),""))</f>
        <v/>
      </c>
      <c r="L385" s="29" t="str">
        <f aca="false">IF(H385="","",IF(H385="Perdu",N(L384)+1,IF(H385="Gagné",0,N(L384))))</f>
        <v/>
      </c>
      <c r="M385" s="24"/>
    </row>
    <row r="386" customFormat="false" ht="15" hidden="false" customHeight="false" outlineLevel="0" collapsed="false">
      <c r="A386" s="23"/>
      <c r="B386" s="24"/>
      <c r="C386" s="24"/>
      <c r="D386" s="24"/>
      <c r="E386" s="24"/>
      <c r="F386" s="25"/>
      <c r="G386" s="26"/>
      <c r="H386" s="24"/>
      <c r="I386" s="27" t="str">
        <f aca="false">IF(OR(H386="",H386="En cours"),"",IF(H386="Gagné",G386*(F386-1),IF(H386="Perdu",-G386,0)))</f>
        <v/>
      </c>
      <c r="J386" s="27" t="str">
        <f aca="false">IF(G386="","",$C$3+SUM($I$6:I386))</f>
        <v/>
      </c>
      <c r="K386" s="28" t="str">
        <f aca="false">IF(G386="","",IF(($C$3+SUM($I$5:I385))&gt;0,G386/($C$3+SUM($I$5:I385)),""))</f>
        <v/>
      </c>
      <c r="L386" s="29" t="str">
        <f aca="false">IF(H386="","",IF(H386="Perdu",N(L385)+1,IF(H386="Gagné",0,N(L385))))</f>
        <v/>
      </c>
      <c r="M386" s="24"/>
    </row>
    <row r="387" customFormat="false" ht="15" hidden="false" customHeight="false" outlineLevel="0" collapsed="false">
      <c r="A387" s="23"/>
      <c r="B387" s="24"/>
      <c r="C387" s="24"/>
      <c r="D387" s="24"/>
      <c r="E387" s="24"/>
      <c r="F387" s="25"/>
      <c r="G387" s="26"/>
      <c r="H387" s="24"/>
      <c r="I387" s="27" t="str">
        <f aca="false">IF(OR(H387="",H387="En cours"),"",IF(H387="Gagné",G387*(F387-1),IF(H387="Perdu",-G387,0)))</f>
        <v/>
      </c>
      <c r="J387" s="27" t="str">
        <f aca="false">IF(G387="","",$C$3+SUM($I$6:I387))</f>
        <v/>
      </c>
      <c r="K387" s="28" t="str">
        <f aca="false">IF(G387="","",IF(($C$3+SUM($I$5:I386))&gt;0,G387/($C$3+SUM($I$5:I386)),""))</f>
        <v/>
      </c>
      <c r="L387" s="29" t="str">
        <f aca="false">IF(H387="","",IF(H387="Perdu",N(L386)+1,IF(H387="Gagné",0,N(L386))))</f>
        <v/>
      </c>
      <c r="M387" s="24"/>
    </row>
    <row r="388" customFormat="false" ht="15" hidden="false" customHeight="false" outlineLevel="0" collapsed="false">
      <c r="A388" s="23"/>
      <c r="B388" s="24"/>
      <c r="C388" s="24"/>
      <c r="D388" s="24"/>
      <c r="E388" s="24"/>
      <c r="F388" s="25"/>
      <c r="G388" s="26"/>
      <c r="H388" s="24"/>
      <c r="I388" s="27" t="str">
        <f aca="false">IF(OR(H388="",H388="En cours"),"",IF(H388="Gagné",G388*(F388-1),IF(H388="Perdu",-G388,0)))</f>
        <v/>
      </c>
      <c r="J388" s="27" t="str">
        <f aca="false">IF(G388="","",$C$3+SUM($I$6:I388))</f>
        <v/>
      </c>
      <c r="K388" s="28" t="str">
        <f aca="false">IF(G388="","",IF(($C$3+SUM($I$5:I387))&gt;0,G388/($C$3+SUM($I$5:I387)),""))</f>
        <v/>
      </c>
      <c r="L388" s="29" t="str">
        <f aca="false">IF(H388="","",IF(H388="Perdu",N(L387)+1,IF(H388="Gagné",0,N(L387))))</f>
        <v/>
      </c>
      <c r="M388" s="24"/>
    </row>
    <row r="389" customFormat="false" ht="15" hidden="false" customHeight="false" outlineLevel="0" collapsed="false">
      <c r="A389" s="23"/>
      <c r="B389" s="24"/>
      <c r="C389" s="24"/>
      <c r="D389" s="24"/>
      <c r="E389" s="24"/>
      <c r="F389" s="25"/>
      <c r="G389" s="26"/>
      <c r="H389" s="24"/>
      <c r="I389" s="27" t="str">
        <f aca="false">IF(OR(H389="",H389="En cours"),"",IF(H389="Gagné",G389*(F389-1),IF(H389="Perdu",-G389,0)))</f>
        <v/>
      </c>
      <c r="J389" s="27" t="str">
        <f aca="false">IF(G389="","",$C$3+SUM($I$6:I389))</f>
        <v/>
      </c>
      <c r="K389" s="28" t="str">
        <f aca="false">IF(G389="","",IF(($C$3+SUM($I$5:I388))&gt;0,G389/($C$3+SUM($I$5:I388)),""))</f>
        <v/>
      </c>
      <c r="L389" s="29" t="str">
        <f aca="false">IF(H389="","",IF(H389="Perdu",N(L388)+1,IF(H389="Gagné",0,N(L388))))</f>
        <v/>
      </c>
      <c r="M389" s="24"/>
    </row>
    <row r="390" customFormat="false" ht="15" hidden="false" customHeight="false" outlineLevel="0" collapsed="false">
      <c r="A390" s="23"/>
      <c r="B390" s="24"/>
      <c r="C390" s="24"/>
      <c r="D390" s="24"/>
      <c r="E390" s="24"/>
      <c r="F390" s="25"/>
      <c r="G390" s="26"/>
      <c r="H390" s="24"/>
      <c r="I390" s="27" t="str">
        <f aca="false">IF(OR(H390="",H390="En cours"),"",IF(H390="Gagné",G390*(F390-1),IF(H390="Perdu",-G390,0)))</f>
        <v/>
      </c>
      <c r="J390" s="27" t="str">
        <f aca="false">IF(G390="","",$C$3+SUM($I$6:I390))</f>
        <v/>
      </c>
      <c r="K390" s="28" t="str">
        <f aca="false">IF(G390="","",IF(($C$3+SUM($I$5:I389))&gt;0,G390/($C$3+SUM($I$5:I389)),""))</f>
        <v/>
      </c>
      <c r="L390" s="29" t="str">
        <f aca="false">IF(H390="","",IF(H390="Perdu",N(L389)+1,IF(H390="Gagné",0,N(L389))))</f>
        <v/>
      </c>
      <c r="M390" s="24"/>
    </row>
    <row r="391" customFormat="false" ht="15" hidden="false" customHeight="false" outlineLevel="0" collapsed="false">
      <c r="A391" s="23"/>
      <c r="B391" s="24"/>
      <c r="C391" s="24"/>
      <c r="D391" s="24"/>
      <c r="E391" s="24"/>
      <c r="F391" s="25"/>
      <c r="G391" s="26"/>
      <c r="H391" s="24"/>
      <c r="I391" s="27" t="str">
        <f aca="false">IF(OR(H391="",H391="En cours"),"",IF(H391="Gagné",G391*(F391-1),IF(H391="Perdu",-G391,0)))</f>
        <v/>
      </c>
      <c r="J391" s="27" t="str">
        <f aca="false">IF(G391="","",$C$3+SUM($I$6:I391))</f>
        <v/>
      </c>
      <c r="K391" s="28" t="str">
        <f aca="false">IF(G391="","",IF(($C$3+SUM($I$5:I390))&gt;0,G391/($C$3+SUM($I$5:I390)),""))</f>
        <v/>
      </c>
      <c r="L391" s="29" t="str">
        <f aca="false">IF(H391="","",IF(H391="Perdu",N(L390)+1,IF(H391="Gagné",0,N(L390))))</f>
        <v/>
      </c>
      <c r="M391" s="24"/>
    </row>
    <row r="392" customFormat="false" ht="15" hidden="false" customHeight="false" outlineLevel="0" collapsed="false">
      <c r="A392" s="23"/>
      <c r="B392" s="24"/>
      <c r="C392" s="24"/>
      <c r="D392" s="24"/>
      <c r="E392" s="24"/>
      <c r="F392" s="25"/>
      <c r="G392" s="26"/>
      <c r="H392" s="24"/>
      <c r="I392" s="27" t="str">
        <f aca="false">IF(OR(H392="",H392="En cours"),"",IF(H392="Gagné",G392*(F392-1),IF(H392="Perdu",-G392,0)))</f>
        <v/>
      </c>
      <c r="J392" s="27" t="str">
        <f aca="false">IF(G392="","",$C$3+SUM($I$6:I392))</f>
        <v/>
      </c>
      <c r="K392" s="28" t="str">
        <f aca="false">IF(G392="","",IF(($C$3+SUM($I$5:I391))&gt;0,G392/($C$3+SUM($I$5:I391)),""))</f>
        <v/>
      </c>
      <c r="L392" s="29" t="str">
        <f aca="false">IF(H392="","",IF(H392="Perdu",N(L391)+1,IF(H392="Gagné",0,N(L391))))</f>
        <v/>
      </c>
      <c r="M392" s="24"/>
    </row>
    <row r="393" customFormat="false" ht="15" hidden="false" customHeight="false" outlineLevel="0" collapsed="false">
      <c r="A393" s="23"/>
      <c r="B393" s="24"/>
      <c r="C393" s="24"/>
      <c r="D393" s="24"/>
      <c r="E393" s="24"/>
      <c r="F393" s="25"/>
      <c r="G393" s="26"/>
      <c r="H393" s="24"/>
      <c r="I393" s="27" t="str">
        <f aca="false">IF(OR(H393="",H393="En cours"),"",IF(H393="Gagné",G393*(F393-1),IF(H393="Perdu",-G393,0)))</f>
        <v/>
      </c>
      <c r="J393" s="27" t="str">
        <f aca="false">IF(G393="","",$C$3+SUM($I$6:I393))</f>
        <v/>
      </c>
      <c r="K393" s="28" t="str">
        <f aca="false">IF(G393="","",IF(($C$3+SUM($I$5:I392))&gt;0,G393/($C$3+SUM($I$5:I392)),""))</f>
        <v/>
      </c>
      <c r="L393" s="29" t="str">
        <f aca="false">IF(H393="","",IF(H393="Perdu",N(L392)+1,IF(H393="Gagné",0,N(L392))))</f>
        <v/>
      </c>
      <c r="M393" s="24"/>
    </row>
    <row r="394" customFormat="false" ht="15" hidden="false" customHeight="false" outlineLevel="0" collapsed="false">
      <c r="A394" s="23"/>
      <c r="B394" s="24"/>
      <c r="C394" s="24"/>
      <c r="D394" s="24"/>
      <c r="E394" s="24"/>
      <c r="F394" s="25"/>
      <c r="G394" s="26"/>
      <c r="H394" s="24"/>
      <c r="I394" s="27" t="str">
        <f aca="false">IF(OR(H394="",H394="En cours"),"",IF(H394="Gagné",G394*(F394-1),IF(H394="Perdu",-G394,0)))</f>
        <v/>
      </c>
      <c r="J394" s="27" t="str">
        <f aca="false">IF(G394="","",$C$3+SUM($I$6:I394))</f>
        <v/>
      </c>
      <c r="K394" s="28" t="str">
        <f aca="false">IF(G394="","",IF(($C$3+SUM($I$5:I393))&gt;0,G394/($C$3+SUM($I$5:I393)),""))</f>
        <v/>
      </c>
      <c r="L394" s="29" t="str">
        <f aca="false">IF(H394="","",IF(H394="Perdu",N(L393)+1,IF(H394="Gagné",0,N(L393))))</f>
        <v/>
      </c>
      <c r="M394" s="24"/>
    </row>
    <row r="395" customFormat="false" ht="15" hidden="false" customHeight="false" outlineLevel="0" collapsed="false">
      <c r="A395" s="23"/>
      <c r="B395" s="24"/>
      <c r="C395" s="24"/>
      <c r="D395" s="24"/>
      <c r="E395" s="24"/>
      <c r="F395" s="25"/>
      <c r="G395" s="26"/>
      <c r="H395" s="24"/>
      <c r="I395" s="27" t="str">
        <f aca="false">IF(OR(H395="",H395="En cours"),"",IF(H395="Gagné",G395*(F395-1),IF(H395="Perdu",-G395,0)))</f>
        <v/>
      </c>
      <c r="J395" s="27" t="str">
        <f aca="false">IF(G395="","",$C$3+SUM($I$6:I395))</f>
        <v/>
      </c>
      <c r="K395" s="28" t="str">
        <f aca="false">IF(G395="","",IF(($C$3+SUM($I$5:I394))&gt;0,G395/($C$3+SUM($I$5:I394)),""))</f>
        <v/>
      </c>
      <c r="L395" s="29" t="str">
        <f aca="false">IF(H395="","",IF(H395="Perdu",N(L394)+1,IF(H395="Gagné",0,N(L394))))</f>
        <v/>
      </c>
      <c r="M395" s="24"/>
    </row>
    <row r="396" customFormat="false" ht="15" hidden="false" customHeight="false" outlineLevel="0" collapsed="false">
      <c r="A396" s="23"/>
      <c r="B396" s="24"/>
      <c r="C396" s="24"/>
      <c r="D396" s="24"/>
      <c r="E396" s="24"/>
      <c r="F396" s="25"/>
      <c r="G396" s="26"/>
      <c r="H396" s="24"/>
      <c r="I396" s="27" t="str">
        <f aca="false">IF(OR(H396="",H396="En cours"),"",IF(H396="Gagné",G396*(F396-1),IF(H396="Perdu",-G396,0)))</f>
        <v/>
      </c>
      <c r="J396" s="27" t="str">
        <f aca="false">IF(G396="","",$C$3+SUM($I$6:I396))</f>
        <v/>
      </c>
      <c r="K396" s="28" t="str">
        <f aca="false">IF(G396="","",IF(($C$3+SUM($I$5:I395))&gt;0,G396/($C$3+SUM($I$5:I395)),""))</f>
        <v/>
      </c>
      <c r="L396" s="29" t="str">
        <f aca="false">IF(H396="","",IF(H396="Perdu",N(L395)+1,IF(H396="Gagné",0,N(L395))))</f>
        <v/>
      </c>
      <c r="M396" s="24"/>
    </row>
    <row r="397" customFormat="false" ht="15" hidden="false" customHeight="false" outlineLevel="0" collapsed="false">
      <c r="A397" s="23"/>
      <c r="B397" s="24"/>
      <c r="C397" s="24"/>
      <c r="D397" s="24"/>
      <c r="E397" s="24"/>
      <c r="F397" s="25"/>
      <c r="G397" s="26"/>
      <c r="H397" s="24"/>
      <c r="I397" s="27" t="str">
        <f aca="false">IF(OR(H397="",H397="En cours"),"",IF(H397="Gagné",G397*(F397-1),IF(H397="Perdu",-G397,0)))</f>
        <v/>
      </c>
      <c r="J397" s="27" t="str">
        <f aca="false">IF(G397="","",$C$3+SUM($I$6:I397))</f>
        <v/>
      </c>
      <c r="K397" s="28" t="str">
        <f aca="false">IF(G397="","",IF(($C$3+SUM($I$5:I396))&gt;0,G397/($C$3+SUM($I$5:I396)),""))</f>
        <v/>
      </c>
      <c r="L397" s="29" t="str">
        <f aca="false">IF(H397="","",IF(H397="Perdu",N(L396)+1,IF(H397="Gagné",0,N(L396))))</f>
        <v/>
      </c>
      <c r="M397" s="24"/>
    </row>
    <row r="398" customFormat="false" ht="15" hidden="false" customHeight="false" outlineLevel="0" collapsed="false">
      <c r="A398" s="23"/>
      <c r="B398" s="24"/>
      <c r="C398" s="24"/>
      <c r="D398" s="24"/>
      <c r="E398" s="24"/>
      <c r="F398" s="25"/>
      <c r="G398" s="26"/>
      <c r="H398" s="24"/>
      <c r="I398" s="27" t="str">
        <f aca="false">IF(OR(H398="",H398="En cours"),"",IF(H398="Gagné",G398*(F398-1),IF(H398="Perdu",-G398,0)))</f>
        <v/>
      </c>
      <c r="J398" s="27" t="str">
        <f aca="false">IF(G398="","",$C$3+SUM($I$6:I398))</f>
        <v/>
      </c>
      <c r="K398" s="28" t="str">
        <f aca="false">IF(G398="","",IF(($C$3+SUM($I$5:I397))&gt;0,G398/($C$3+SUM($I$5:I397)),""))</f>
        <v/>
      </c>
      <c r="L398" s="29" t="str">
        <f aca="false">IF(H398="","",IF(H398="Perdu",N(L397)+1,IF(H398="Gagné",0,N(L397))))</f>
        <v/>
      </c>
      <c r="M398" s="24"/>
    </row>
    <row r="399" customFormat="false" ht="15" hidden="false" customHeight="false" outlineLevel="0" collapsed="false">
      <c r="A399" s="23"/>
      <c r="B399" s="24"/>
      <c r="C399" s="24"/>
      <c r="D399" s="24"/>
      <c r="E399" s="24"/>
      <c r="F399" s="25"/>
      <c r="G399" s="26"/>
      <c r="H399" s="24"/>
      <c r="I399" s="27" t="str">
        <f aca="false">IF(OR(H399="",H399="En cours"),"",IF(H399="Gagné",G399*(F399-1),IF(H399="Perdu",-G399,0)))</f>
        <v/>
      </c>
      <c r="J399" s="27" t="str">
        <f aca="false">IF(G399="","",$C$3+SUM($I$6:I399))</f>
        <v/>
      </c>
      <c r="K399" s="28" t="str">
        <f aca="false">IF(G399="","",IF(($C$3+SUM($I$5:I398))&gt;0,G399/($C$3+SUM($I$5:I398)),""))</f>
        <v/>
      </c>
      <c r="L399" s="29" t="str">
        <f aca="false">IF(H399="","",IF(H399="Perdu",N(L398)+1,IF(H399="Gagné",0,N(L398))))</f>
        <v/>
      </c>
      <c r="M399" s="24"/>
    </row>
    <row r="400" customFormat="false" ht="15" hidden="false" customHeight="false" outlineLevel="0" collapsed="false">
      <c r="A400" s="23"/>
      <c r="B400" s="24"/>
      <c r="C400" s="24"/>
      <c r="D400" s="24"/>
      <c r="E400" s="24"/>
      <c r="F400" s="25"/>
      <c r="G400" s="26"/>
      <c r="H400" s="24"/>
      <c r="I400" s="27" t="str">
        <f aca="false">IF(OR(H400="",H400="En cours"),"",IF(H400="Gagné",G400*(F400-1),IF(H400="Perdu",-G400,0)))</f>
        <v/>
      </c>
      <c r="J400" s="27" t="str">
        <f aca="false">IF(G400="","",$C$3+SUM($I$6:I400))</f>
        <v/>
      </c>
      <c r="K400" s="28" t="str">
        <f aca="false">IF(G400="","",IF(($C$3+SUM($I$5:I399))&gt;0,G400/($C$3+SUM($I$5:I399)),""))</f>
        <v/>
      </c>
      <c r="L400" s="29" t="str">
        <f aca="false">IF(H400="","",IF(H400="Perdu",N(L399)+1,IF(H400="Gagné",0,N(L399))))</f>
        <v/>
      </c>
      <c r="M400" s="24"/>
    </row>
    <row r="401" customFormat="false" ht="15" hidden="false" customHeight="false" outlineLevel="0" collapsed="false">
      <c r="A401" s="23"/>
      <c r="B401" s="24"/>
      <c r="C401" s="24"/>
      <c r="D401" s="24"/>
      <c r="E401" s="24"/>
      <c r="F401" s="25"/>
      <c r="G401" s="26"/>
      <c r="H401" s="24"/>
      <c r="I401" s="27" t="str">
        <f aca="false">IF(OR(H401="",H401="En cours"),"",IF(H401="Gagné",G401*(F401-1),IF(H401="Perdu",-G401,0)))</f>
        <v/>
      </c>
      <c r="J401" s="27" t="str">
        <f aca="false">IF(G401="","",$C$3+SUM($I$6:I401))</f>
        <v/>
      </c>
      <c r="K401" s="28" t="str">
        <f aca="false">IF(G401="","",IF(($C$3+SUM($I$5:I400))&gt;0,G401/($C$3+SUM($I$5:I400)),""))</f>
        <v/>
      </c>
      <c r="L401" s="29" t="str">
        <f aca="false">IF(H401="","",IF(H401="Perdu",N(L400)+1,IF(H401="Gagné",0,N(L400))))</f>
        <v/>
      </c>
      <c r="M401" s="24"/>
    </row>
    <row r="402" customFormat="false" ht="15" hidden="false" customHeight="false" outlineLevel="0" collapsed="false">
      <c r="A402" s="23"/>
      <c r="B402" s="24"/>
      <c r="C402" s="24"/>
      <c r="D402" s="24"/>
      <c r="E402" s="24"/>
      <c r="F402" s="25"/>
      <c r="G402" s="26"/>
      <c r="H402" s="24"/>
      <c r="I402" s="27" t="str">
        <f aca="false">IF(OR(H402="",H402="En cours"),"",IF(H402="Gagné",G402*(F402-1),IF(H402="Perdu",-G402,0)))</f>
        <v/>
      </c>
      <c r="J402" s="27" t="str">
        <f aca="false">IF(G402="","",$C$3+SUM($I$6:I402))</f>
        <v/>
      </c>
      <c r="K402" s="28" t="str">
        <f aca="false">IF(G402="","",IF(($C$3+SUM($I$5:I401))&gt;0,G402/($C$3+SUM($I$5:I401)),""))</f>
        <v/>
      </c>
      <c r="L402" s="29" t="str">
        <f aca="false">IF(H402="","",IF(H402="Perdu",N(L401)+1,IF(H402="Gagné",0,N(L401))))</f>
        <v/>
      </c>
      <c r="M402" s="24"/>
    </row>
    <row r="403" customFormat="false" ht="15" hidden="false" customHeight="false" outlineLevel="0" collapsed="false">
      <c r="A403" s="23"/>
      <c r="B403" s="24"/>
      <c r="C403" s="24"/>
      <c r="D403" s="24"/>
      <c r="E403" s="24"/>
      <c r="F403" s="25"/>
      <c r="G403" s="26"/>
      <c r="H403" s="24"/>
      <c r="I403" s="27" t="str">
        <f aca="false">IF(OR(H403="",H403="En cours"),"",IF(H403="Gagné",G403*(F403-1),IF(H403="Perdu",-G403,0)))</f>
        <v/>
      </c>
      <c r="J403" s="27" t="str">
        <f aca="false">IF(G403="","",$C$3+SUM($I$6:I403))</f>
        <v/>
      </c>
      <c r="K403" s="28" t="str">
        <f aca="false">IF(G403="","",IF(($C$3+SUM($I$5:I402))&gt;0,G403/($C$3+SUM($I$5:I402)),""))</f>
        <v/>
      </c>
      <c r="L403" s="29" t="str">
        <f aca="false">IF(H403="","",IF(H403="Perdu",N(L402)+1,IF(H403="Gagné",0,N(L402))))</f>
        <v/>
      </c>
      <c r="M403" s="24"/>
    </row>
    <row r="404" customFormat="false" ht="15" hidden="false" customHeight="false" outlineLevel="0" collapsed="false">
      <c r="A404" s="23"/>
      <c r="B404" s="24"/>
      <c r="C404" s="24"/>
      <c r="D404" s="24"/>
      <c r="E404" s="24"/>
      <c r="F404" s="25"/>
      <c r="G404" s="26"/>
      <c r="H404" s="24"/>
      <c r="I404" s="27" t="str">
        <f aca="false">IF(OR(H404="",H404="En cours"),"",IF(H404="Gagné",G404*(F404-1),IF(H404="Perdu",-G404,0)))</f>
        <v/>
      </c>
      <c r="J404" s="27" t="str">
        <f aca="false">IF(G404="","",$C$3+SUM($I$6:I404))</f>
        <v/>
      </c>
      <c r="K404" s="28" t="str">
        <f aca="false">IF(G404="","",IF(($C$3+SUM($I$5:I403))&gt;0,G404/($C$3+SUM($I$5:I403)),""))</f>
        <v/>
      </c>
      <c r="L404" s="29" t="str">
        <f aca="false">IF(H404="","",IF(H404="Perdu",N(L403)+1,IF(H404="Gagné",0,N(L403))))</f>
        <v/>
      </c>
      <c r="M404" s="24"/>
    </row>
    <row r="405" customFormat="false" ht="15" hidden="false" customHeight="false" outlineLevel="0" collapsed="false">
      <c r="A405" s="23"/>
      <c r="B405" s="24"/>
      <c r="C405" s="24"/>
      <c r="D405" s="24"/>
      <c r="E405" s="24"/>
      <c r="F405" s="25"/>
      <c r="G405" s="26"/>
      <c r="H405" s="24"/>
      <c r="I405" s="27" t="str">
        <f aca="false">IF(OR(H405="",H405="En cours"),"",IF(H405="Gagné",G405*(F405-1),IF(H405="Perdu",-G405,0)))</f>
        <v/>
      </c>
      <c r="J405" s="27" t="str">
        <f aca="false">IF(G405="","",$C$3+SUM($I$6:I405))</f>
        <v/>
      </c>
      <c r="K405" s="28" t="str">
        <f aca="false">IF(G405="","",IF(($C$3+SUM($I$5:I404))&gt;0,G405/($C$3+SUM($I$5:I404)),""))</f>
        <v/>
      </c>
      <c r="L405" s="29" t="str">
        <f aca="false">IF(H405="","",IF(H405="Perdu",N(L404)+1,IF(H405="Gagné",0,N(L404))))</f>
        <v/>
      </c>
      <c r="M405" s="24"/>
    </row>
    <row r="406" customFormat="false" ht="15" hidden="false" customHeight="false" outlineLevel="0" collapsed="false">
      <c r="A406" s="23"/>
      <c r="B406" s="24"/>
      <c r="C406" s="24"/>
      <c r="D406" s="24"/>
      <c r="E406" s="24"/>
      <c r="F406" s="25"/>
      <c r="G406" s="26"/>
      <c r="H406" s="24"/>
      <c r="I406" s="27" t="str">
        <f aca="false">IF(OR(H406="",H406="En cours"),"",IF(H406="Gagné",G406*(F406-1),IF(H406="Perdu",-G406,0)))</f>
        <v/>
      </c>
      <c r="J406" s="27" t="str">
        <f aca="false">IF(G406="","",$C$3+SUM($I$6:I406))</f>
        <v/>
      </c>
      <c r="K406" s="28" t="str">
        <f aca="false">IF(G406="","",IF(($C$3+SUM($I$5:I405))&gt;0,G406/($C$3+SUM($I$5:I405)),""))</f>
        <v/>
      </c>
      <c r="L406" s="29" t="str">
        <f aca="false">IF(H406="","",IF(H406="Perdu",N(L405)+1,IF(H406="Gagné",0,N(L405))))</f>
        <v/>
      </c>
      <c r="M406" s="24"/>
    </row>
    <row r="407" customFormat="false" ht="15" hidden="false" customHeight="false" outlineLevel="0" collapsed="false">
      <c r="A407" s="23"/>
      <c r="B407" s="24"/>
      <c r="C407" s="24"/>
      <c r="D407" s="24"/>
      <c r="E407" s="24"/>
      <c r="F407" s="25"/>
      <c r="G407" s="26"/>
      <c r="H407" s="24"/>
      <c r="I407" s="27" t="str">
        <f aca="false">IF(OR(H407="",H407="En cours"),"",IF(H407="Gagné",G407*(F407-1),IF(H407="Perdu",-G407,0)))</f>
        <v/>
      </c>
      <c r="J407" s="27" t="str">
        <f aca="false">IF(G407="","",$C$3+SUM($I$6:I407))</f>
        <v/>
      </c>
      <c r="K407" s="28" t="str">
        <f aca="false">IF(G407="","",IF(($C$3+SUM($I$5:I406))&gt;0,G407/($C$3+SUM($I$5:I406)),""))</f>
        <v/>
      </c>
      <c r="L407" s="29" t="str">
        <f aca="false">IF(H407="","",IF(H407="Perdu",N(L406)+1,IF(H407="Gagné",0,N(L406))))</f>
        <v/>
      </c>
      <c r="M407" s="24"/>
    </row>
    <row r="408" customFormat="false" ht="15" hidden="false" customHeight="false" outlineLevel="0" collapsed="false">
      <c r="A408" s="23"/>
      <c r="B408" s="24"/>
      <c r="C408" s="24"/>
      <c r="D408" s="24"/>
      <c r="E408" s="24"/>
      <c r="F408" s="25"/>
      <c r="G408" s="26"/>
      <c r="H408" s="24"/>
      <c r="I408" s="27" t="str">
        <f aca="false">IF(OR(H408="",H408="En cours"),"",IF(H408="Gagné",G408*(F408-1),IF(H408="Perdu",-G408,0)))</f>
        <v/>
      </c>
      <c r="J408" s="27" t="str">
        <f aca="false">IF(G408="","",$C$3+SUM($I$6:I408))</f>
        <v/>
      </c>
      <c r="K408" s="28" t="str">
        <f aca="false">IF(G408="","",IF(($C$3+SUM($I$5:I407))&gt;0,G408/($C$3+SUM($I$5:I407)),""))</f>
        <v/>
      </c>
      <c r="L408" s="29" t="str">
        <f aca="false">IF(H408="","",IF(H408="Perdu",N(L407)+1,IF(H408="Gagné",0,N(L407))))</f>
        <v/>
      </c>
      <c r="M408" s="24"/>
    </row>
    <row r="409" customFormat="false" ht="15" hidden="false" customHeight="false" outlineLevel="0" collapsed="false">
      <c r="A409" s="23"/>
      <c r="B409" s="24"/>
      <c r="C409" s="24"/>
      <c r="D409" s="24"/>
      <c r="E409" s="24"/>
      <c r="F409" s="25"/>
      <c r="G409" s="26"/>
      <c r="H409" s="24"/>
      <c r="I409" s="27" t="str">
        <f aca="false">IF(OR(H409="",H409="En cours"),"",IF(H409="Gagné",G409*(F409-1),IF(H409="Perdu",-G409,0)))</f>
        <v/>
      </c>
      <c r="J409" s="27" t="str">
        <f aca="false">IF(G409="","",$C$3+SUM($I$6:I409))</f>
        <v/>
      </c>
      <c r="K409" s="28" t="str">
        <f aca="false">IF(G409="","",IF(($C$3+SUM($I$5:I408))&gt;0,G409/($C$3+SUM($I$5:I408)),""))</f>
        <v/>
      </c>
      <c r="L409" s="29" t="str">
        <f aca="false">IF(H409="","",IF(H409="Perdu",N(L408)+1,IF(H409="Gagné",0,N(L408))))</f>
        <v/>
      </c>
      <c r="M409" s="24"/>
    </row>
    <row r="410" customFormat="false" ht="15" hidden="false" customHeight="false" outlineLevel="0" collapsed="false">
      <c r="A410" s="23"/>
      <c r="B410" s="24"/>
      <c r="C410" s="24"/>
      <c r="D410" s="24"/>
      <c r="E410" s="24"/>
      <c r="F410" s="25"/>
      <c r="G410" s="26"/>
      <c r="H410" s="24"/>
      <c r="I410" s="27" t="str">
        <f aca="false">IF(OR(H410="",H410="En cours"),"",IF(H410="Gagné",G410*(F410-1),IF(H410="Perdu",-G410,0)))</f>
        <v/>
      </c>
      <c r="J410" s="27" t="str">
        <f aca="false">IF(G410="","",$C$3+SUM($I$6:I410))</f>
        <v/>
      </c>
      <c r="K410" s="28" t="str">
        <f aca="false">IF(G410="","",IF(($C$3+SUM($I$5:I409))&gt;0,G410/($C$3+SUM($I$5:I409)),""))</f>
        <v/>
      </c>
      <c r="L410" s="29" t="str">
        <f aca="false">IF(H410="","",IF(H410="Perdu",N(L409)+1,IF(H410="Gagné",0,N(L409))))</f>
        <v/>
      </c>
      <c r="M410" s="24"/>
    </row>
    <row r="411" customFormat="false" ht="15" hidden="false" customHeight="false" outlineLevel="0" collapsed="false">
      <c r="A411" s="23"/>
      <c r="B411" s="24"/>
      <c r="C411" s="24"/>
      <c r="D411" s="24"/>
      <c r="E411" s="24"/>
      <c r="F411" s="25"/>
      <c r="G411" s="26"/>
      <c r="H411" s="24"/>
      <c r="I411" s="27" t="str">
        <f aca="false">IF(OR(H411="",H411="En cours"),"",IF(H411="Gagné",G411*(F411-1),IF(H411="Perdu",-G411,0)))</f>
        <v/>
      </c>
      <c r="J411" s="27" t="str">
        <f aca="false">IF(G411="","",$C$3+SUM($I$6:I411))</f>
        <v/>
      </c>
      <c r="K411" s="28" t="str">
        <f aca="false">IF(G411="","",IF(($C$3+SUM($I$5:I410))&gt;0,G411/($C$3+SUM($I$5:I410)),""))</f>
        <v/>
      </c>
      <c r="L411" s="29" t="str">
        <f aca="false">IF(H411="","",IF(H411="Perdu",N(L410)+1,IF(H411="Gagné",0,N(L410))))</f>
        <v/>
      </c>
      <c r="M411" s="24"/>
    </row>
    <row r="412" customFormat="false" ht="15" hidden="false" customHeight="false" outlineLevel="0" collapsed="false">
      <c r="A412" s="23"/>
      <c r="B412" s="24"/>
      <c r="C412" s="24"/>
      <c r="D412" s="24"/>
      <c r="E412" s="24"/>
      <c r="F412" s="25"/>
      <c r="G412" s="26"/>
      <c r="H412" s="24"/>
      <c r="I412" s="27" t="str">
        <f aca="false">IF(OR(H412="",H412="En cours"),"",IF(H412="Gagné",G412*(F412-1),IF(H412="Perdu",-G412,0)))</f>
        <v/>
      </c>
      <c r="J412" s="27" t="str">
        <f aca="false">IF(G412="","",$C$3+SUM($I$6:I412))</f>
        <v/>
      </c>
      <c r="K412" s="28" t="str">
        <f aca="false">IF(G412="","",IF(($C$3+SUM($I$5:I411))&gt;0,G412/($C$3+SUM($I$5:I411)),""))</f>
        <v/>
      </c>
      <c r="L412" s="29" t="str">
        <f aca="false">IF(H412="","",IF(H412="Perdu",N(L411)+1,IF(H412="Gagné",0,N(L411))))</f>
        <v/>
      </c>
      <c r="M412" s="24"/>
    </row>
    <row r="413" customFormat="false" ht="15" hidden="false" customHeight="false" outlineLevel="0" collapsed="false">
      <c r="A413" s="23"/>
      <c r="B413" s="24"/>
      <c r="C413" s="24"/>
      <c r="D413" s="24"/>
      <c r="E413" s="24"/>
      <c r="F413" s="25"/>
      <c r="G413" s="26"/>
      <c r="H413" s="24"/>
      <c r="I413" s="27" t="str">
        <f aca="false">IF(OR(H413="",H413="En cours"),"",IF(H413="Gagné",G413*(F413-1),IF(H413="Perdu",-G413,0)))</f>
        <v/>
      </c>
      <c r="J413" s="27" t="str">
        <f aca="false">IF(G413="","",$C$3+SUM($I$6:I413))</f>
        <v/>
      </c>
      <c r="K413" s="28" t="str">
        <f aca="false">IF(G413="","",IF(($C$3+SUM($I$5:I412))&gt;0,G413/($C$3+SUM($I$5:I412)),""))</f>
        <v/>
      </c>
      <c r="L413" s="29" t="str">
        <f aca="false">IF(H413="","",IF(H413="Perdu",N(L412)+1,IF(H413="Gagné",0,N(L412))))</f>
        <v/>
      </c>
      <c r="M413" s="24"/>
    </row>
    <row r="414" customFormat="false" ht="15" hidden="false" customHeight="false" outlineLevel="0" collapsed="false">
      <c r="A414" s="23"/>
      <c r="B414" s="24"/>
      <c r="C414" s="24"/>
      <c r="D414" s="24"/>
      <c r="E414" s="24"/>
      <c r="F414" s="25"/>
      <c r="G414" s="26"/>
      <c r="H414" s="24"/>
      <c r="I414" s="27" t="str">
        <f aca="false">IF(OR(H414="",H414="En cours"),"",IF(H414="Gagné",G414*(F414-1),IF(H414="Perdu",-G414,0)))</f>
        <v/>
      </c>
      <c r="J414" s="27" t="str">
        <f aca="false">IF(G414="","",$C$3+SUM($I$6:I414))</f>
        <v/>
      </c>
      <c r="K414" s="28" t="str">
        <f aca="false">IF(G414="","",IF(($C$3+SUM($I$5:I413))&gt;0,G414/($C$3+SUM($I$5:I413)),""))</f>
        <v/>
      </c>
      <c r="L414" s="29" t="str">
        <f aca="false">IF(H414="","",IF(H414="Perdu",N(L413)+1,IF(H414="Gagné",0,N(L413))))</f>
        <v/>
      </c>
      <c r="M414" s="24"/>
    </row>
    <row r="415" customFormat="false" ht="15" hidden="false" customHeight="false" outlineLevel="0" collapsed="false">
      <c r="A415" s="23"/>
      <c r="B415" s="24"/>
      <c r="C415" s="24"/>
      <c r="D415" s="24"/>
      <c r="E415" s="24"/>
      <c r="F415" s="25"/>
      <c r="G415" s="26"/>
      <c r="H415" s="24"/>
      <c r="I415" s="27" t="str">
        <f aca="false">IF(OR(H415="",H415="En cours"),"",IF(H415="Gagné",G415*(F415-1),IF(H415="Perdu",-G415,0)))</f>
        <v/>
      </c>
      <c r="J415" s="27" t="str">
        <f aca="false">IF(G415="","",$C$3+SUM($I$6:I415))</f>
        <v/>
      </c>
      <c r="K415" s="28" t="str">
        <f aca="false">IF(G415="","",IF(($C$3+SUM($I$5:I414))&gt;0,G415/($C$3+SUM($I$5:I414)),""))</f>
        <v/>
      </c>
      <c r="L415" s="29" t="str">
        <f aca="false">IF(H415="","",IF(H415="Perdu",N(L414)+1,IF(H415="Gagné",0,N(L414))))</f>
        <v/>
      </c>
      <c r="M415" s="24"/>
    </row>
    <row r="416" customFormat="false" ht="15" hidden="false" customHeight="false" outlineLevel="0" collapsed="false">
      <c r="A416" s="23"/>
      <c r="B416" s="24"/>
      <c r="C416" s="24"/>
      <c r="D416" s="24"/>
      <c r="E416" s="24"/>
      <c r="F416" s="25"/>
      <c r="G416" s="26"/>
      <c r="H416" s="24"/>
      <c r="I416" s="27" t="str">
        <f aca="false">IF(OR(H416="",H416="En cours"),"",IF(H416="Gagné",G416*(F416-1),IF(H416="Perdu",-G416,0)))</f>
        <v/>
      </c>
      <c r="J416" s="27" t="str">
        <f aca="false">IF(G416="","",$C$3+SUM($I$6:I416))</f>
        <v/>
      </c>
      <c r="K416" s="28" t="str">
        <f aca="false">IF(G416="","",IF(($C$3+SUM($I$5:I415))&gt;0,G416/($C$3+SUM($I$5:I415)),""))</f>
        <v/>
      </c>
      <c r="L416" s="29" t="str">
        <f aca="false">IF(H416="","",IF(H416="Perdu",N(L415)+1,IF(H416="Gagné",0,N(L415))))</f>
        <v/>
      </c>
      <c r="M416" s="24"/>
    </row>
    <row r="417" customFormat="false" ht="15" hidden="false" customHeight="false" outlineLevel="0" collapsed="false">
      <c r="A417" s="23"/>
      <c r="B417" s="24"/>
      <c r="C417" s="24"/>
      <c r="D417" s="24"/>
      <c r="E417" s="24"/>
      <c r="F417" s="25"/>
      <c r="G417" s="26"/>
      <c r="H417" s="24"/>
      <c r="I417" s="27" t="str">
        <f aca="false">IF(OR(H417="",H417="En cours"),"",IF(H417="Gagné",G417*(F417-1),IF(H417="Perdu",-G417,0)))</f>
        <v/>
      </c>
      <c r="J417" s="27" t="str">
        <f aca="false">IF(G417="","",$C$3+SUM($I$6:I417))</f>
        <v/>
      </c>
      <c r="K417" s="28" t="str">
        <f aca="false">IF(G417="","",IF(($C$3+SUM($I$5:I416))&gt;0,G417/($C$3+SUM($I$5:I416)),""))</f>
        <v/>
      </c>
      <c r="L417" s="29" t="str">
        <f aca="false">IF(H417="","",IF(H417="Perdu",N(L416)+1,IF(H417="Gagné",0,N(L416))))</f>
        <v/>
      </c>
      <c r="M417" s="24"/>
    </row>
    <row r="418" customFormat="false" ht="15" hidden="false" customHeight="false" outlineLevel="0" collapsed="false">
      <c r="A418" s="23"/>
      <c r="B418" s="24"/>
      <c r="C418" s="24"/>
      <c r="D418" s="24"/>
      <c r="E418" s="24"/>
      <c r="F418" s="25"/>
      <c r="G418" s="26"/>
      <c r="H418" s="24"/>
      <c r="I418" s="27" t="str">
        <f aca="false">IF(OR(H418="",H418="En cours"),"",IF(H418="Gagné",G418*(F418-1),IF(H418="Perdu",-G418,0)))</f>
        <v/>
      </c>
      <c r="J418" s="27" t="str">
        <f aca="false">IF(G418="","",$C$3+SUM($I$6:I418))</f>
        <v/>
      </c>
      <c r="K418" s="28" t="str">
        <f aca="false">IF(G418="","",IF(($C$3+SUM($I$5:I417))&gt;0,G418/($C$3+SUM($I$5:I417)),""))</f>
        <v/>
      </c>
      <c r="L418" s="29" t="str">
        <f aca="false">IF(H418="","",IF(H418="Perdu",N(L417)+1,IF(H418="Gagné",0,N(L417))))</f>
        <v/>
      </c>
      <c r="M418" s="24"/>
    </row>
    <row r="419" customFormat="false" ht="15" hidden="false" customHeight="false" outlineLevel="0" collapsed="false">
      <c r="A419" s="23"/>
      <c r="B419" s="24"/>
      <c r="C419" s="24"/>
      <c r="D419" s="24"/>
      <c r="E419" s="24"/>
      <c r="F419" s="25"/>
      <c r="G419" s="26"/>
      <c r="H419" s="24"/>
      <c r="I419" s="27" t="str">
        <f aca="false">IF(OR(H419="",H419="En cours"),"",IF(H419="Gagné",G419*(F419-1),IF(H419="Perdu",-G419,0)))</f>
        <v/>
      </c>
      <c r="J419" s="27" t="str">
        <f aca="false">IF(G419="","",$C$3+SUM($I$6:I419))</f>
        <v/>
      </c>
      <c r="K419" s="28" t="str">
        <f aca="false">IF(G419="","",IF(($C$3+SUM($I$5:I418))&gt;0,G419/($C$3+SUM($I$5:I418)),""))</f>
        <v/>
      </c>
      <c r="L419" s="29" t="str">
        <f aca="false">IF(H419="","",IF(H419="Perdu",N(L418)+1,IF(H419="Gagné",0,N(L418))))</f>
        <v/>
      </c>
      <c r="M419" s="24"/>
    </row>
    <row r="420" customFormat="false" ht="15" hidden="false" customHeight="false" outlineLevel="0" collapsed="false">
      <c r="A420" s="23"/>
      <c r="B420" s="24"/>
      <c r="C420" s="24"/>
      <c r="D420" s="24"/>
      <c r="E420" s="24"/>
      <c r="F420" s="25"/>
      <c r="G420" s="26"/>
      <c r="H420" s="24"/>
      <c r="I420" s="27" t="str">
        <f aca="false">IF(OR(H420="",H420="En cours"),"",IF(H420="Gagné",G420*(F420-1),IF(H420="Perdu",-G420,0)))</f>
        <v/>
      </c>
      <c r="J420" s="27" t="str">
        <f aca="false">IF(G420="","",$C$3+SUM($I$6:I420))</f>
        <v/>
      </c>
      <c r="K420" s="28" t="str">
        <f aca="false">IF(G420="","",IF(($C$3+SUM($I$5:I419))&gt;0,G420/($C$3+SUM($I$5:I419)),""))</f>
        <v/>
      </c>
      <c r="L420" s="29" t="str">
        <f aca="false">IF(H420="","",IF(H420="Perdu",N(L419)+1,IF(H420="Gagné",0,N(L419))))</f>
        <v/>
      </c>
      <c r="M420" s="24"/>
    </row>
    <row r="421" customFormat="false" ht="15" hidden="false" customHeight="false" outlineLevel="0" collapsed="false">
      <c r="A421" s="23"/>
      <c r="B421" s="24"/>
      <c r="C421" s="24"/>
      <c r="D421" s="24"/>
      <c r="E421" s="24"/>
      <c r="F421" s="25"/>
      <c r="G421" s="26"/>
      <c r="H421" s="24"/>
      <c r="I421" s="27" t="str">
        <f aca="false">IF(OR(H421="",H421="En cours"),"",IF(H421="Gagné",G421*(F421-1),IF(H421="Perdu",-G421,0)))</f>
        <v/>
      </c>
      <c r="J421" s="27" t="str">
        <f aca="false">IF(G421="","",$C$3+SUM($I$6:I421))</f>
        <v/>
      </c>
      <c r="K421" s="28" t="str">
        <f aca="false">IF(G421="","",IF(($C$3+SUM($I$5:I420))&gt;0,G421/($C$3+SUM($I$5:I420)),""))</f>
        <v/>
      </c>
      <c r="L421" s="29" t="str">
        <f aca="false">IF(H421="","",IF(H421="Perdu",N(L420)+1,IF(H421="Gagné",0,N(L420))))</f>
        <v/>
      </c>
      <c r="M421" s="24"/>
    </row>
    <row r="422" customFormat="false" ht="15" hidden="false" customHeight="false" outlineLevel="0" collapsed="false">
      <c r="A422" s="23"/>
      <c r="B422" s="24"/>
      <c r="C422" s="24"/>
      <c r="D422" s="24"/>
      <c r="E422" s="24"/>
      <c r="F422" s="25"/>
      <c r="G422" s="26"/>
      <c r="H422" s="24"/>
      <c r="I422" s="27" t="str">
        <f aca="false">IF(OR(H422="",H422="En cours"),"",IF(H422="Gagné",G422*(F422-1),IF(H422="Perdu",-G422,0)))</f>
        <v/>
      </c>
      <c r="J422" s="27" t="str">
        <f aca="false">IF(G422="","",$C$3+SUM($I$6:I422))</f>
        <v/>
      </c>
      <c r="K422" s="28" t="str">
        <f aca="false">IF(G422="","",IF(($C$3+SUM($I$5:I421))&gt;0,G422/($C$3+SUM($I$5:I421)),""))</f>
        <v/>
      </c>
      <c r="L422" s="29" t="str">
        <f aca="false">IF(H422="","",IF(H422="Perdu",N(L421)+1,IF(H422="Gagné",0,N(L421))))</f>
        <v/>
      </c>
      <c r="M422" s="24"/>
    </row>
    <row r="423" customFormat="false" ht="15" hidden="false" customHeight="false" outlineLevel="0" collapsed="false">
      <c r="A423" s="23"/>
      <c r="B423" s="24"/>
      <c r="C423" s="24"/>
      <c r="D423" s="24"/>
      <c r="E423" s="24"/>
      <c r="F423" s="25"/>
      <c r="G423" s="26"/>
      <c r="H423" s="24"/>
      <c r="I423" s="27" t="str">
        <f aca="false">IF(OR(H423="",H423="En cours"),"",IF(H423="Gagné",G423*(F423-1),IF(H423="Perdu",-G423,0)))</f>
        <v/>
      </c>
      <c r="J423" s="27" t="str">
        <f aca="false">IF(G423="","",$C$3+SUM($I$6:I423))</f>
        <v/>
      </c>
      <c r="K423" s="28" t="str">
        <f aca="false">IF(G423="","",IF(($C$3+SUM($I$5:I422))&gt;0,G423/($C$3+SUM($I$5:I422)),""))</f>
        <v/>
      </c>
      <c r="L423" s="29" t="str">
        <f aca="false">IF(H423="","",IF(H423="Perdu",N(L422)+1,IF(H423="Gagné",0,N(L422))))</f>
        <v/>
      </c>
      <c r="M423" s="24"/>
    </row>
    <row r="424" customFormat="false" ht="15" hidden="false" customHeight="false" outlineLevel="0" collapsed="false">
      <c r="A424" s="23"/>
      <c r="B424" s="24"/>
      <c r="C424" s="24"/>
      <c r="D424" s="24"/>
      <c r="E424" s="24"/>
      <c r="F424" s="25"/>
      <c r="G424" s="26"/>
      <c r="H424" s="24"/>
      <c r="I424" s="27" t="str">
        <f aca="false">IF(OR(H424="",H424="En cours"),"",IF(H424="Gagné",G424*(F424-1),IF(H424="Perdu",-G424,0)))</f>
        <v/>
      </c>
      <c r="J424" s="27" t="str">
        <f aca="false">IF(G424="","",$C$3+SUM($I$6:I424))</f>
        <v/>
      </c>
      <c r="K424" s="28" t="str">
        <f aca="false">IF(G424="","",IF(($C$3+SUM($I$5:I423))&gt;0,G424/($C$3+SUM($I$5:I423)),""))</f>
        <v/>
      </c>
      <c r="L424" s="29" t="str">
        <f aca="false">IF(H424="","",IF(H424="Perdu",N(L423)+1,IF(H424="Gagné",0,N(L423))))</f>
        <v/>
      </c>
      <c r="M424" s="24"/>
    </row>
    <row r="425" customFormat="false" ht="15" hidden="false" customHeight="false" outlineLevel="0" collapsed="false">
      <c r="A425" s="23"/>
      <c r="B425" s="24"/>
      <c r="C425" s="24"/>
      <c r="D425" s="24"/>
      <c r="E425" s="24"/>
      <c r="F425" s="25"/>
      <c r="G425" s="26"/>
      <c r="H425" s="24"/>
      <c r="I425" s="27" t="str">
        <f aca="false">IF(OR(H425="",H425="En cours"),"",IF(H425="Gagné",G425*(F425-1),IF(H425="Perdu",-G425,0)))</f>
        <v/>
      </c>
      <c r="J425" s="27" t="str">
        <f aca="false">IF(G425="","",$C$3+SUM($I$6:I425))</f>
        <v/>
      </c>
      <c r="K425" s="28" t="str">
        <f aca="false">IF(G425="","",IF(($C$3+SUM($I$5:I424))&gt;0,G425/($C$3+SUM($I$5:I424)),""))</f>
        <v/>
      </c>
      <c r="L425" s="29" t="str">
        <f aca="false">IF(H425="","",IF(H425="Perdu",N(L424)+1,IF(H425="Gagné",0,N(L424))))</f>
        <v/>
      </c>
      <c r="M425" s="24"/>
    </row>
    <row r="426" customFormat="false" ht="15" hidden="false" customHeight="false" outlineLevel="0" collapsed="false">
      <c r="A426" s="23"/>
      <c r="B426" s="24"/>
      <c r="C426" s="24"/>
      <c r="D426" s="24"/>
      <c r="E426" s="24"/>
      <c r="F426" s="25"/>
      <c r="G426" s="26"/>
      <c r="H426" s="24"/>
      <c r="I426" s="27" t="str">
        <f aca="false">IF(OR(H426="",H426="En cours"),"",IF(H426="Gagné",G426*(F426-1),IF(H426="Perdu",-G426,0)))</f>
        <v/>
      </c>
      <c r="J426" s="27" t="str">
        <f aca="false">IF(G426="","",$C$3+SUM($I$6:I426))</f>
        <v/>
      </c>
      <c r="K426" s="28" t="str">
        <f aca="false">IF(G426="","",IF(($C$3+SUM($I$5:I425))&gt;0,G426/($C$3+SUM($I$5:I425)),""))</f>
        <v/>
      </c>
      <c r="L426" s="29" t="str">
        <f aca="false">IF(H426="","",IF(H426="Perdu",N(L425)+1,IF(H426="Gagné",0,N(L425))))</f>
        <v/>
      </c>
      <c r="M426" s="24"/>
    </row>
    <row r="427" customFormat="false" ht="15" hidden="false" customHeight="false" outlineLevel="0" collapsed="false">
      <c r="A427" s="23"/>
      <c r="B427" s="24"/>
      <c r="C427" s="24"/>
      <c r="D427" s="24"/>
      <c r="E427" s="24"/>
      <c r="F427" s="25"/>
      <c r="G427" s="26"/>
      <c r="H427" s="24"/>
      <c r="I427" s="27" t="str">
        <f aca="false">IF(OR(H427="",H427="En cours"),"",IF(H427="Gagné",G427*(F427-1),IF(H427="Perdu",-G427,0)))</f>
        <v/>
      </c>
      <c r="J427" s="27" t="str">
        <f aca="false">IF(G427="","",$C$3+SUM($I$6:I427))</f>
        <v/>
      </c>
      <c r="K427" s="28" t="str">
        <f aca="false">IF(G427="","",IF(($C$3+SUM($I$5:I426))&gt;0,G427/($C$3+SUM($I$5:I426)),""))</f>
        <v/>
      </c>
      <c r="L427" s="29" t="str">
        <f aca="false">IF(H427="","",IF(H427="Perdu",N(L426)+1,IF(H427="Gagné",0,N(L426))))</f>
        <v/>
      </c>
      <c r="M427" s="24"/>
    </row>
    <row r="428" customFormat="false" ht="15" hidden="false" customHeight="false" outlineLevel="0" collapsed="false">
      <c r="A428" s="23"/>
      <c r="B428" s="24"/>
      <c r="C428" s="24"/>
      <c r="D428" s="24"/>
      <c r="E428" s="24"/>
      <c r="F428" s="25"/>
      <c r="G428" s="26"/>
      <c r="H428" s="24"/>
      <c r="I428" s="27" t="str">
        <f aca="false">IF(OR(H428="",H428="En cours"),"",IF(H428="Gagné",G428*(F428-1),IF(H428="Perdu",-G428,0)))</f>
        <v/>
      </c>
      <c r="J428" s="27" t="str">
        <f aca="false">IF(G428="","",$C$3+SUM($I$6:I428))</f>
        <v/>
      </c>
      <c r="K428" s="28" t="str">
        <f aca="false">IF(G428="","",IF(($C$3+SUM($I$5:I427))&gt;0,G428/($C$3+SUM($I$5:I427)),""))</f>
        <v/>
      </c>
      <c r="L428" s="29" t="str">
        <f aca="false">IF(H428="","",IF(H428="Perdu",N(L427)+1,IF(H428="Gagné",0,N(L427))))</f>
        <v/>
      </c>
      <c r="M428" s="24"/>
    </row>
    <row r="429" customFormat="false" ht="15" hidden="false" customHeight="false" outlineLevel="0" collapsed="false">
      <c r="A429" s="23"/>
      <c r="B429" s="24"/>
      <c r="C429" s="24"/>
      <c r="D429" s="24"/>
      <c r="E429" s="24"/>
      <c r="F429" s="25"/>
      <c r="G429" s="26"/>
      <c r="H429" s="24"/>
      <c r="I429" s="27" t="str">
        <f aca="false">IF(OR(H429="",H429="En cours"),"",IF(H429="Gagné",G429*(F429-1),IF(H429="Perdu",-G429,0)))</f>
        <v/>
      </c>
      <c r="J429" s="27" t="str">
        <f aca="false">IF(G429="","",$C$3+SUM($I$6:I429))</f>
        <v/>
      </c>
      <c r="K429" s="28" t="str">
        <f aca="false">IF(G429="","",IF(($C$3+SUM($I$5:I428))&gt;0,G429/($C$3+SUM($I$5:I428)),""))</f>
        <v/>
      </c>
      <c r="L429" s="29" t="str">
        <f aca="false">IF(H429="","",IF(H429="Perdu",N(L428)+1,IF(H429="Gagné",0,N(L428))))</f>
        <v/>
      </c>
      <c r="M429" s="24"/>
    </row>
    <row r="430" customFormat="false" ht="15" hidden="false" customHeight="false" outlineLevel="0" collapsed="false">
      <c r="A430" s="23"/>
      <c r="B430" s="24"/>
      <c r="C430" s="24"/>
      <c r="D430" s="24"/>
      <c r="E430" s="24"/>
      <c r="F430" s="25"/>
      <c r="G430" s="26"/>
      <c r="H430" s="24"/>
      <c r="I430" s="27" t="str">
        <f aca="false">IF(OR(H430="",H430="En cours"),"",IF(H430="Gagné",G430*(F430-1),IF(H430="Perdu",-G430,0)))</f>
        <v/>
      </c>
      <c r="J430" s="27" t="str">
        <f aca="false">IF(G430="","",$C$3+SUM($I$6:I430))</f>
        <v/>
      </c>
      <c r="K430" s="28" t="str">
        <f aca="false">IF(G430="","",IF(($C$3+SUM($I$5:I429))&gt;0,G430/($C$3+SUM($I$5:I429)),""))</f>
        <v/>
      </c>
      <c r="L430" s="29" t="str">
        <f aca="false">IF(H430="","",IF(H430="Perdu",N(L429)+1,IF(H430="Gagné",0,N(L429))))</f>
        <v/>
      </c>
      <c r="M430" s="24"/>
    </row>
    <row r="431" customFormat="false" ht="15" hidden="false" customHeight="false" outlineLevel="0" collapsed="false">
      <c r="A431" s="23"/>
      <c r="B431" s="24"/>
      <c r="C431" s="24"/>
      <c r="D431" s="24"/>
      <c r="E431" s="24"/>
      <c r="F431" s="25"/>
      <c r="G431" s="26"/>
      <c r="H431" s="24"/>
      <c r="I431" s="27" t="str">
        <f aca="false">IF(OR(H431="",H431="En cours"),"",IF(H431="Gagné",G431*(F431-1),IF(H431="Perdu",-G431,0)))</f>
        <v/>
      </c>
      <c r="J431" s="27" t="str">
        <f aca="false">IF(G431="","",$C$3+SUM($I$6:I431))</f>
        <v/>
      </c>
      <c r="K431" s="28" t="str">
        <f aca="false">IF(G431="","",IF(($C$3+SUM($I$5:I430))&gt;0,G431/($C$3+SUM($I$5:I430)),""))</f>
        <v/>
      </c>
      <c r="L431" s="29" t="str">
        <f aca="false">IF(H431="","",IF(H431="Perdu",N(L430)+1,IF(H431="Gagné",0,N(L430))))</f>
        <v/>
      </c>
      <c r="M431" s="24"/>
    </row>
    <row r="432" customFormat="false" ht="15" hidden="false" customHeight="false" outlineLevel="0" collapsed="false">
      <c r="A432" s="23"/>
      <c r="B432" s="24"/>
      <c r="C432" s="24"/>
      <c r="D432" s="24"/>
      <c r="E432" s="24"/>
      <c r="F432" s="25"/>
      <c r="G432" s="26"/>
      <c r="H432" s="24"/>
      <c r="I432" s="27" t="str">
        <f aca="false">IF(OR(H432="",H432="En cours"),"",IF(H432="Gagné",G432*(F432-1),IF(H432="Perdu",-G432,0)))</f>
        <v/>
      </c>
      <c r="J432" s="27" t="str">
        <f aca="false">IF(G432="","",$C$3+SUM($I$6:I432))</f>
        <v/>
      </c>
      <c r="K432" s="28" t="str">
        <f aca="false">IF(G432="","",IF(($C$3+SUM($I$5:I431))&gt;0,G432/($C$3+SUM($I$5:I431)),""))</f>
        <v/>
      </c>
      <c r="L432" s="29" t="str">
        <f aca="false">IF(H432="","",IF(H432="Perdu",N(L431)+1,IF(H432="Gagné",0,N(L431))))</f>
        <v/>
      </c>
      <c r="M432" s="24"/>
    </row>
    <row r="433" customFormat="false" ht="15" hidden="false" customHeight="false" outlineLevel="0" collapsed="false">
      <c r="A433" s="23"/>
      <c r="B433" s="24"/>
      <c r="C433" s="24"/>
      <c r="D433" s="24"/>
      <c r="E433" s="24"/>
      <c r="F433" s="25"/>
      <c r="G433" s="26"/>
      <c r="H433" s="24"/>
      <c r="I433" s="27" t="str">
        <f aca="false">IF(OR(H433="",H433="En cours"),"",IF(H433="Gagné",G433*(F433-1),IF(H433="Perdu",-G433,0)))</f>
        <v/>
      </c>
      <c r="J433" s="27" t="str">
        <f aca="false">IF(G433="","",$C$3+SUM($I$6:I433))</f>
        <v/>
      </c>
      <c r="K433" s="28" t="str">
        <f aca="false">IF(G433="","",IF(($C$3+SUM($I$5:I432))&gt;0,G433/($C$3+SUM($I$5:I432)),""))</f>
        <v/>
      </c>
      <c r="L433" s="29" t="str">
        <f aca="false">IF(H433="","",IF(H433="Perdu",N(L432)+1,IF(H433="Gagné",0,N(L432))))</f>
        <v/>
      </c>
      <c r="M433" s="24"/>
    </row>
    <row r="434" customFormat="false" ht="15" hidden="false" customHeight="false" outlineLevel="0" collapsed="false">
      <c r="A434" s="23"/>
      <c r="B434" s="24"/>
      <c r="C434" s="24"/>
      <c r="D434" s="24"/>
      <c r="E434" s="24"/>
      <c r="F434" s="25"/>
      <c r="G434" s="26"/>
      <c r="H434" s="24"/>
      <c r="I434" s="27" t="str">
        <f aca="false">IF(OR(H434="",H434="En cours"),"",IF(H434="Gagné",G434*(F434-1),IF(H434="Perdu",-G434,0)))</f>
        <v/>
      </c>
      <c r="J434" s="27" t="str">
        <f aca="false">IF(G434="","",$C$3+SUM($I$6:I434))</f>
        <v/>
      </c>
      <c r="K434" s="28" t="str">
        <f aca="false">IF(G434="","",IF(($C$3+SUM($I$5:I433))&gt;0,G434/($C$3+SUM($I$5:I433)),""))</f>
        <v/>
      </c>
      <c r="L434" s="29" t="str">
        <f aca="false">IF(H434="","",IF(H434="Perdu",N(L433)+1,IF(H434="Gagné",0,N(L433))))</f>
        <v/>
      </c>
      <c r="M434" s="24"/>
    </row>
    <row r="435" customFormat="false" ht="15" hidden="false" customHeight="false" outlineLevel="0" collapsed="false">
      <c r="A435" s="23"/>
      <c r="B435" s="24"/>
      <c r="C435" s="24"/>
      <c r="D435" s="24"/>
      <c r="E435" s="24"/>
      <c r="F435" s="25"/>
      <c r="G435" s="26"/>
      <c r="H435" s="24"/>
      <c r="I435" s="27" t="str">
        <f aca="false">IF(OR(H435="",H435="En cours"),"",IF(H435="Gagné",G435*(F435-1),IF(H435="Perdu",-G435,0)))</f>
        <v/>
      </c>
      <c r="J435" s="27" t="str">
        <f aca="false">IF(G435="","",$C$3+SUM($I$6:I435))</f>
        <v/>
      </c>
      <c r="K435" s="28" t="str">
        <f aca="false">IF(G435="","",IF(($C$3+SUM($I$5:I434))&gt;0,G435/($C$3+SUM($I$5:I434)),""))</f>
        <v/>
      </c>
      <c r="L435" s="29" t="str">
        <f aca="false">IF(H435="","",IF(H435="Perdu",N(L434)+1,IF(H435="Gagné",0,N(L434))))</f>
        <v/>
      </c>
      <c r="M435" s="24"/>
    </row>
    <row r="436" customFormat="false" ht="15" hidden="false" customHeight="false" outlineLevel="0" collapsed="false">
      <c r="A436" s="23"/>
      <c r="B436" s="24"/>
      <c r="C436" s="24"/>
      <c r="D436" s="24"/>
      <c r="E436" s="24"/>
      <c r="F436" s="25"/>
      <c r="G436" s="26"/>
      <c r="H436" s="24"/>
      <c r="I436" s="27" t="str">
        <f aca="false">IF(OR(H436="",H436="En cours"),"",IF(H436="Gagné",G436*(F436-1),IF(H436="Perdu",-G436,0)))</f>
        <v/>
      </c>
      <c r="J436" s="27" t="str">
        <f aca="false">IF(G436="","",$C$3+SUM($I$6:I436))</f>
        <v/>
      </c>
      <c r="K436" s="28" t="str">
        <f aca="false">IF(G436="","",IF(($C$3+SUM($I$5:I435))&gt;0,G436/($C$3+SUM($I$5:I435)),""))</f>
        <v/>
      </c>
      <c r="L436" s="29" t="str">
        <f aca="false">IF(H436="","",IF(H436="Perdu",N(L435)+1,IF(H436="Gagné",0,N(L435))))</f>
        <v/>
      </c>
      <c r="M436" s="24"/>
    </row>
    <row r="437" customFormat="false" ht="15" hidden="false" customHeight="false" outlineLevel="0" collapsed="false">
      <c r="A437" s="23"/>
      <c r="B437" s="24"/>
      <c r="C437" s="24"/>
      <c r="D437" s="24"/>
      <c r="E437" s="24"/>
      <c r="F437" s="25"/>
      <c r="G437" s="26"/>
      <c r="H437" s="24"/>
      <c r="I437" s="27" t="str">
        <f aca="false">IF(OR(H437="",H437="En cours"),"",IF(H437="Gagné",G437*(F437-1),IF(H437="Perdu",-G437,0)))</f>
        <v/>
      </c>
      <c r="J437" s="27" t="str">
        <f aca="false">IF(G437="","",$C$3+SUM($I$6:I437))</f>
        <v/>
      </c>
      <c r="K437" s="28" t="str">
        <f aca="false">IF(G437="","",IF(($C$3+SUM($I$5:I436))&gt;0,G437/($C$3+SUM($I$5:I436)),""))</f>
        <v/>
      </c>
      <c r="L437" s="29" t="str">
        <f aca="false">IF(H437="","",IF(H437="Perdu",N(L436)+1,IF(H437="Gagné",0,N(L436))))</f>
        <v/>
      </c>
      <c r="M437" s="24"/>
    </row>
    <row r="438" customFormat="false" ht="15" hidden="false" customHeight="false" outlineLevel="0" collapsed="false">
      <c r="A438" s="23"/>
      <c r="B438" s="24"/>
      <c r="C438" s="24"/>
      <c r="D438" s="24"/>
      <c r="E438" s="24"/>
      <c r="F438" s="25"/>
      <c r="G438" s="26"/>
      <c r="H438" s="24"/>
      <c r="I438" s="27" t="str">
        <f aca="false">IF(OR(H438="",H438="En cours"),"",IF(H438="Gagné",G438*(F438-1),IF(H438="Perdu",-G438,0)))</f>
        <v/>
      </c>
      <c r="J438" s="27" t="str">
        <f aca="false">IF(G438="","",$C$3+SUM($I$6:I438))</f>
        <v/>
      </c>
      <c r="K438" s="28" t="str">
        <f aca="false">IF(G438="","",IF(($C$3+SUM($I$5:I437))&gt;0,G438/($C$3+SUM($I$5:I437)),""))</f>
        <v/>
      </c>
      <c r="L438" s="29" t="str">
        <f aca="false">IF(H438="","",IF(H438="Perdu",N(L437)+1,IF(H438="Gagné",0,N(L437))))</f>
        <v/>
      </c>
      <c r="M438" s="24"/>
    </row>
    <row r="439" customFormat="false" ht="15" hidden="false" customHeight="false" outlineLevel="0" collapsed="false">
      <c r="A439" s="23"/>
      <c r="B439" s="24"/>
      <c r="C439" s="24"/>
      <c r="D439" s="24"/>
      <c r="E439" s="24"/>
      <c r="F439" s="25"/>
      <c r="G439" s="26"/>
      <c r="H439" s="24"/>
      <c r="I439" s="27" t="str">
        <f aca="false">IF(OR(H439="",H439="En cours"),"",IF(H439="Gagné",G439*(F439-1),IF(H439="Perdu",-G439,0)))</f>
        <v/>
      </c>
      <c r="J439" s="27" t="str">
        <f aca="false">IF(G439="","",$C$3+SUM($I$6:I439))</f>
        <v/>
      </c>
      <c r="K439" s="28" t="str">
        <f aca="false">IF(G439="","",IF(($C$3+SUM($I$5:I438))&gt;0,G439/($C$3+SUM($I$5:I438)),""))</f>
        <v/>
      </c>
      <c r="L439" s="29" t="str">
        <f aca="false">IF(H439="","",IF(H439="Perdu",N(L438)+1,IF(H439="Gagné",0,N(L438))))</f>
        <v/>
      </c>
      <c r="M439" s="24"/>
    </row>
    <row r="440" customFormat="false" ht="15" hidden="false" customHeight="false" outlineLevel="0" collapsed="false">
      <c r="A440" s="23"/>
      <c r="B440" s="24"/>
      <c r="C440" s="24"/>
      <c r="D440" s="24"/>
      <c r="E440" s="24"/>
      <c r="F440" s="25"/>
      <c r="G440" s="26"/>
      <c r="H440" s="24"/>
      <c r="I440" s="27" t="str">
        <f aca="false">IF(OR(H440="",H440="En cours"),"",IF(H440="Gagné",G440*(F440-1),IF(H440="Perdu",-G440,0)))</f>
        <v/>
      </c>
      <c r="J440" s="27" t="str">
        <f aca="false">IF(G440="","",$C$3+SUM($I$6:I440))</f>
        <v/>
      </c>
      <c r="K440" s="28" t="str">
        <f aca="false">IF(G440="","",IF(($C$3+SUM($I$5:I439))&gt;0,G440/($C$3+SUM($I$5:I439)),""))</f>
        <v/>
      </c>
      <c r="L440" s="29" t="str">
        <f aca="false">IF(H440="","",IF(H440="Perdu",N(L439)+1,IF(H440="Gagné",0,N(L439))))</f>
        <v/>
      </c>
      <c r="M440" s="24"/>
    </row>
    <row r="441" customFormat="false" ht="15" hidden="false" customHeight="false" outlineLevel="0" collapsed="false">
      <c r="A441" s="23"/>
      <c r="B441" s="24"/>
      <c r="C441" s="24"/>
      <c r="D441" s="24"/>
      <c r="E441" s="24"/>
      <c r="F441" s="25"/>
      <c r="G441" s="26"/>
      <c r="H441" s="24"/>
      <c r="I441" s="27" t="str">
        <f aca="false">IF(OR(H441="",H441="En cours"),"",IF(H441="Gagné",G441*(F441-1),IF(H441="Perdu",-G441,0)))</f>
        <v/>
      </c>
      <c r="J441" s="27" t="str">
        <f aca="false">IF(G441="","",$C$3+SUM($I$6:I441))</f>
        <v/>
      </c>
      <c r="K441" s="28" t="str">
        <f aca="false">IF(G441="","",IF(($C$3+SUM($I$5:I440))&gt;0,G441/($C$3+SUM($I$5:I440)),""))</f>
        <v/>
      </c>
      <c r="L441" s="29" t="str">
        <f aca="false">IF(H441="","",IF(H441="Perdu",N(L440)+1,IF(H441="Gagné",0,N(L440))))</f>
        <v/>
      </c>
      <c r="M441" s="24"/>
    </row>
    <row r="442" customFormat="false" ht="15" hidden="false" customHeight="false" outlineLevel="0" collapsed="false">
      <c r="A442" s="23"/>
      <c r="B442" s="24"/>
      <c r="C442" s="24"/>
      <c r="D442" s="24"/>
      <c r="E442" s="24"/>
      <c r="F442" s="25"/>
      <c r="G442" s="26"/>
      <c r="H442" s="24"/>
      <c r="I442" s="27" t="str">
        <f aca="false">IF(OR(H442="",H442="En cours"),"",IF(H442="Gagné",G442*(F442-1),IF(H442="Perdu",-G442,0)))</f>
        <v/>
      </c>
      <c r="J442" s="27" t="str">
        <f aca="false">IF(G442="","",$C$3+SUM($I$6:I442))</f>
        <v/>
      </c>
      <c r="K442" s="28" t="str">
        <f aca="false">IF(G442="","",IF(($C$3+SUM($I$5:I441))&gt;0,G442/($C$3+SUM($I$5:I441)),""))</f>
        <v/>
      </c>
      <c r="L442" s="29" t="str">
        <f aca="false">IF(H442="","",IF(H442="Perdu",N(L441)+1,IF(H442="Gagné",0,N(L441))))</f>
        <v/>
      </c>
      <c r="M442" s="24"/>
    </row>
    <row r="443" customFormat="false" ht="15" hidden="false" customHeight="false" outlineLevel="0" collapsed="false">
      <c r="A443" s="23"/>
      <c r="B443" s="24"/>
      <c r="C443" s="24"/>
      <c r="D443" s="24"/>
      <c r="E443" s="24"/>
      <c r="F443" s="25"/>
      <c r="G443" s="26"/>
      <c r="H443" s="24"/>
      <c r="I443" s="27" t="str">
        <f aca="false">IF(OR(H443="",H443="En cours"),"",IF(H443="Gagné",G443*(F443-1),IF(H443="Perdu",-G443,0)))</f>
        <v/>
      </c>
      <c r="J443" s="27" t="str">
        <f aca="false">IF(G443="","",$C$3+SUM($I$6:I443))</f>
        <v/>
      </c>
      <c r="K443" s="28" t="str">
        <f aca="false">IF(G443="","",IF(($C$3+SUM($I$5:I442))&gt;0,G443/($C$3+SUM($I$5:I442)),""))</f>
        <v/>
      </c>
      <c r="L443" s="29" t="str">
        <f aca="false">IF(H443="","",IF(H443="Perdu",N(L442)+1,IF(H443="Gagné",0,N(L442))))</f>
        <v/>
      </c>
      <c r="M443" s="24"/>
    </row>
    <row r="444" customFormat="false" ht="15" hidden="false" customHeight="false" outlineLevel="0" collapsed="false">
      <c r="A444" s="23"/>
      <c r="B444" s="24"/>
      <c r="C444" s="24"/>
      <c r="D444" s="24"/>
      <c r="E444" s="24"/>
      <c r="F444" s="25"/>
      <c r="G444" s="26"/>
      <c r="H444" s="24"/>
      <c r="I444" s="27" t="str">
        <f aca="false">IF(OR(H444="",H444="En cours"),"",IF(H444="Gagné",G444*(F444-1),IF(H444="Perdu",-G444,0)))</f>
        <v/>
      </c>
      <c r="J444" s="27" t="str">
        <f aca="false">IF(G444="","",$C$3+SUM($I$6:I444))</f>
        <v/>
      </c>
      <c r="K444" s="28" t="str">
        <f aca="false">IF(G444="","",IF(($C$3+SUM($I$5:I443))&gt;0,G444/($C$3+SUM($I$5:I443)),""))</f>
        <v/>
      </c>
      <c r="L444" s="29" t="str">
        <f aca="false">IF(H444="","",IF(H444="Perdu",N(L443)+1,IF(H444="Gagné",0,N(L443))))</f>
        <v/>
      </c>
      <c r="M444" s="24"/>
    </row>
    <row r="445" customFormat="false" ht="15" hidden="false" customHeight="false" outlineLevel="0" collapsed="false">
      <c r="A445" s="23"/>
      <c r="B445" s="24"/>
      <c r="C445" s="24"/>
      <c r="D445" s="24"/>
      <c r="E445" s="24"/>
      <c r="F445" s="25"/>
      <c r="G445" s="26"/>
      <c r="H445" s="24"/>
      <c r="I445" s="27" t="str">
        <f aca="false">IF(OR(H445="",H445="En cours"),"",IF(H445="Gagné",G445*(F445-1),IF(H445="Perdu",-G445,0)))</f>
        <v/>
      </c>
      <c r="J445" s="27" t="str">
        <f aca="false">IF(G445="","",$C$3+SUM($I$6:I445))</f>
        <v/>
      </c>
      <c r="K445" s="28" t="str">
        <f aca="false">IF(G445="","",IF(($C$3+SUM($I$5:I444))&gt;0,G445/($C$3+SUM($I$5:I444)),""))</f>
        <v/>
      </c>
      <c r="L445" s="29" t="str">
        <f aca="false">IF(H445="","",IF(H445="Perdu",N(L444)+1,IF(H445="Gagné",0,N(L444))))</f>
        <v/>
      </c>
      <c r="M445" s="24"/>
    </row>
    <row r="446" customFormat="false" ht="15" hidden="false" customHeight="false" outlineLevel="0" collapsed="false">
      <c r="A446" s="23"/>
      <c r="B446" s="24"/>
      <c r="C446" s="24"/>
      <c r="D446" s="24"/>
      <c r="E446" s="24"/>
      <c r="F446" s="25"/>
      <c r="G446" s="26"/>
      <c r="H446" s="24"/>
      <c r="I446" s="27" t="str">
        <f aca="false">IF(OR(H446="",H446="En cours"),"",IF(H446="Gagné",G446*(F446-1),IF(H446="Perdu",-G446,0)))</f>
        <v/>
      </c>
      <c r="J446" s="27" t="str">
        <f aca="false">IF(G446="","",$C$3+SUM($I$6:I446))</f>
        <v/>
      </c>
      <c r="K446" s="28" t="str">
        <f aca="false">IF(G446="","",IF(($C$3+SUM($I$5:I445))&gt;0,G446/($C$3+SUM($I$5:I445)),""))</f>
        <v/>
      </c>
      <c r="L446" s="29" t="str">
        <f aca="false">IF(H446="","",IF(H446="Perdu",N(L445)+1,IF(H446="Gagné",0,N(L445))))</f>
        <v/>
      </c>
      <c r="M446" s="24"/>
    </row>
    <row r="447" customFormat="false" ht="15" hidden="false" customHeight="false" outlineLevel="0" collapsed="false">
      <c r="A447" s="23"/>
      <c r="B447" s="24"/>
      <c r="C447" s="24"/>
      <c r="D447" s="24"/>
      <c r="E447" s="24"/>
      <c r="F447" s="25"/>
      <c r="G447" s="26"/>
      <c r="H447" s="24"/>
      <c r="I447" s="27" t="str">
        <f aca="false">IF(OR(H447="",H447="En cours"),"",IF(H447="Gagné",G447*(F447-1),IF(H447="Perdu",-G447,0)))</f>
        <v/>
      </c>
      <c r="J447" s="27" t="str">
        <f aca="false">IF(G447="","",$C$3+SUM($I$6:I447))</f>
        <v/>
      </c>
      <c r="K447" s="28" t="str">
        <f aca="false">IF(G447="","",IF(($C$3+SUM($I$5:I446))&gt;0,G447/($C$3+SUM($I$5:I446)),""))</f>
        <v/>
      </c>
      <c r="L447" s="29" t="str">
        <f aca="false">IF(H447="","",IF(H447="Perdu",N(L446)+1,IF(H447="Gagné",0,N(L446))))</f>
        <v/>
      </c>
      <c r="M447" s="24"/>
    </row>
    <row r="448" customFormat="false" ht="15" hidden="false" customHeight="false" outlineLevel="0" collapsed="false">
      <c r="A448" s="23"/>
      <c r="B448" s="24"/>
      <c r="C448" s="24"/>
      <c r="D448" s="24"/>
      <c r="E448" s="24"/>
      <c r="F448" s="25"/>
      <c r="G448" s="26"/>
      <c r="H448" s="24"/>
      <c r="I448" s="27" t="str">
        <f aca="false">IF(OR(H448="",H448="En cours"),"",IF(H448="Gagné",G448*(F448-1),IF(H448="Perdu",-G448,0)))</f>
        <v/>
      </c>
      <c r="J448" s="27" t="str">
        <f aca="false">IF(G448="","",$C$3+SUM($I$6:I448))</f>
        <v/>
      </c>
      <c r="K448" s="28" t="str">
        <f aca="false">IF(G448="","",IF(($C$3+SUM($I$5:I447))&gt;0,G448/($C$3+SUM($I$5:I447)),""))</f>
        <v/>
      </c>
      <c r="L448" s="29" t="str">
        <f aca="false">IF(H448="","",IF(H448="Perdu",N(L447)+1,IF(H448="Gagné",0,N(L447))))</f>
        <v/>
      </c>
      <c r="M448" s="24"/>
    </row>
    <row r="449" customFormat="false" ht="15" hidden="false" customHeight="false" outlineLevel="0" collapsed="false">
      <c r="A449" s="23"/>
      <c r="B449" s="24"/>
      <c r="C449" s="24"/>
      <c r="D449" s="24"/>
      <c r="E449" s="24"/>
      <c r="F449" s="25"/>
      <c r="G449" s="26"/>
      <c r="H449" s="24"/>
      <c r="I449" s="27" t="str">
        <f aca="false">IF(OR(H449="",H449="En cours"),"",IF(H449="Gagné",G449*(F449-1),IF(H449="Perdu",-G449,0)))</f>
        <v/>
      </c>
      <c r="J449" s="27" t="str">
        <f aca="false">IF(G449="","",$C$3+SUM($I$6:I449))</f>
        <v/>
      </c>
      <c r="K449" s="28" t="str">
        <f aca="false">IF(G449="","",IF(($C$3+SUM($I$5:I448))&gt;0,G449/($C$3+SUM($I$5:I448)),""))</f>
        <v/>
      </c>
      <c r="L449" s="29" t="str">
        <f aca="false">IF(H449="","",IF(H449="Perdu",N(L448)+1,IF(H449="Gagné",0,N(L448))))</f>
        <v/>
      </c>
      <c r="M449" s="24"/>
    </row>
    <row r="450" customFormat="false" ht="15" hidden="false" customHeight="false" outlineLevel="0" collapsed="false">
      <c r="A450" s="23"/>
      <c r="B450" s="24"/>
      <c r="C450" s="24"/>
      <c r="D450" s="24"/>
      <c r="E450" s="24"/>
      <c r="F450" s="25"/>
      <c r="G450" s="26"/>
      <c r="H450" s="24"/>
      <c r="I450" s="27" t="str">
        <f aca="false">IF(OR(H450="",H450="En cours"),"",IF(H450="Gagné",G450*(F450-1),IF(H450="Perdu",-G450,0)))</f>
        <v/>
      </c>
      <c r="J450" s="27" t="str">
        <f aca="false">IF(G450="","",$C$3+SUM($I$6:I450))</f>
        <v/>
      </c>
      <c r="K450" s="28" t="str">
        <f aca="false">IF(G450="","",IF(($C$3+SUM($I$5:I449))&gt;0,G450/($C$3+SUM($I$5:I449)),""))</f>
        <v/>
      </c>
      <c r="L450" s="29" t="str">
        <f aca="false">IF(H450="","",IF(H450="Perdu",N(L449)+1,IF(H450="Gagné",0,N(L449))))</f>
        <v/>
      </c>
      <c r="M450" s="24"/>
    </row>
    <row r="451" customFormat="false" ht="15" hidden="false" customHeight="false" outlineLevel="0" collapsed="false">
      <c r="A451" s="23"/>
      <c r="B451" s="24"/>
      <c r="C451" s="24"/>
      <c r="D451" s="24"/>
      <c r="E451" s="24"/>
      <c r="F451" s="25"/>
      <c r="G451" s="26"/>
      <c r="H451" s="24"/>
      <c r="I451" s="27" t="str">
        <f aca="false">IF(OR(H451="",H451="En cours"),"",IF(H451="Gagné",G451*(F451-1),IF(H451="Perdu",-G451,0)))</f>
        <v/>
      </c>
      <c r="J451" s="27" t="str">
        <f aca="false">IF(G451="","",$C$3+SUM($I$6:I451))</f>
        <v/>
      </c>
      <c r="K451" s="28" t="str">
        <f aca="false">IF(G451="","",IF(($C$3+SUM($I$5:I450))&gt;0,G451/($C$3+SUM($I$5:I450)),""))</f>
        <v/>
      </c>
      <c r="L451" s="29" t="str">
        <f aca="false">IF(H451="","",IF(H451="Perdu",N(L450)+1,IF(H451="Gagné",0,N(L450))))</f>
        <v/>
      </c>
      <c r="M451" s="24"/>
    </row>
    <row r="452" customFormat="false" ht="15" hidden="false" customHeight="false" outlineLevel="0" collapsed="false">
      <c r="A452" s="23"/>
      <c r="B452" s="24"/>
      <c r="C452" s="24"/>
      <c r="D452" s="24"/>
      <c r="E452" s="24"/>
      <c r="F452" s="25"/>
      <c r="G452" s="26"/>
      <c r="H452" s="24"/>
      <c r="I452" s="27" t="str">
        <f aca="false">IF(OR(H452="",H452="En cours"),"",IF(H452="Gagné",G452*(F452-1),IF(H452="Perdu",-G452,0)))</f>
        <v/>
      </c>
      <c r="J452" s="27" t="str">
        <f aca="false">IF(G452="","",$C$3+SUM($I$6:I452))</f>
        <v/>
      </c>
      <c r="K452" s="28" t="str">
        <f aca="false">IF(G452="","",IF(($C$3+SUM($I$5:I451))&gt;0,G452/($C$3+SUM($I$5:I451)),""))</f>
        <v/>
      </c>
      <c r="L452" s="29" t="str">
        <f aca="false">IF(H452="","",IF(H452="Perdu",N(L451)+1,IF(H452="Gagné",0,N(L451))))</f>
        <v/>
      </c>
      <c r="M452" s="24"/>
    </row>
    <row r="453" customFormat="false" ht="15" hidden="false" customHeight="false" outlineLevel="0" collapsed="false">
      <c r="A453" s="23"/>
      <c r="B453" s="24"/>
      <c r="C453" s="24"/>
      <c r="D453" s="24"/>
      <c r="E453" s="24"/>
      <c r="F453" s="25"/>
      <c r="G453" s="26"/>
      <c r="H453" s="24"/>
      <c r="I453" s="27" t="str">
        <f aca="false">IF(OR(H453="",H453="En cours"),"",IF(H453="Gagné",G453*(F453-1),IF(H453="Perdu",-G453,0)))</f>
        <v/>
      </c>
      <c r="J453" s="27" t="str">
        <f aca="false">IF(G453="","",$C$3+SUM($I$6:I453))</f>
        <v/>
      </c>
      <c r="K453" s="28" t="str">
        <f aca="false">IF(G453="","",IF(($C$3+SUM($I$5:I452))&gt;0,G453/($C$3+SUM($I$5:I452)),""))</f>
        <v/>
      </c>
      <c r="L453" s="29" t="str">
        <f aca="false">IF(H453="","",IF(H453="Perdu",N(L452)+1,IF(H453="Gagné",0,N(L452))))</f>
        <v/>
      </c>
      <c r="M453" s="24"/>
    </row>
    <row r="454" customFormat="false" ht="15" hidden="false" customHeight="false" outlineLevel="0" collapsed="false">
      <c r="A454" s="23"/>
      <c r="B454" s="24"/>
      <c r="C454" s="24"/>
      <c r="D454" s="24"/>
      <c r="E454" s="24"/>
      <c r="F454" s="25"/>
      <c r="G454" s="26"/>
      <c r="H454" s="24"/>
      <c r="I454" s="27" t="str">
        <f aca="false">IF(OR(H454="",H454="En cours"),"",IF(H454="Gagné",G454*(F454-1),IF(H454="Perdu",-G454,0)))</f>
        <v/>
      </c>
      <c r="J454" s="27" t="str">
        <f aca="false">IF(G454="","",$C$3+SUM($I$6:I454))</f>
        <v/>
      </c>
      <c r="K454" s="28" t="str">
        <f aca="false">IF(G454="","",IF(($C$3+SUM($I$5:I453))&gt;0,G454/($C$3+SUM($I$5:I453)),""))</f>
        <v/>
      </c>
      <c r="L454" s="29" t="str">
        <f aca="false">IF(H454="","",IF(H454="Perdu",N(L453)+1,IF(H454="Gagné",0,N(L453))))</f>
        <v/>
      </c>
      <c r="M454" s="24"/>
    </row>
    <row r="455" customFormat="false" ht="15" hidden="false" customHeight="false" outlineLevel="0" collapsed="false">
      <c r="A455" s="23"/>
      <c r="B455" s="24"/>
      <c r="C455" s="24"/>
      <c r="D455" s="24"/>
      <c r="E455" s="24"/>
      <c r="F455" s="25"/>
      <c r="G455" s="26"/>
      <c r="H455" s="24"/>
      <c r="I455" s="27" t="str">
        <f aca="false">IF(OR(H455="",H455="En cours"),"",IF(H455="Gagné",G455*(F455-1),IF(H455="Perdu",-G455,0)))</f>
        <v/>
      </c>
      <c r="J455" s="27" t="str">
        <f aca="false">IF(G455="","",$C$3+SUM($I$6:I455))</f>
        <v/>
      </c>
      <c r="K455" s="28" t="str">
        <f aca="false">IF(G455="","",IF(($C$3+SUM($I$5:I454))&gt;0,G455/($C$3+SUM($I$5:I454)),""))</f>
        <v/>
      </c>
      <c r="L455" s="29" t="str">
        <f aca="false">IF(H455="","",IF(H455="Perdu",N(L454)+1,IF(H455="Gagné",0,N(L454))))</f>
        <v/>
      </c>
      <c r="M455" s="24"/>
    </row>
    <row r="456" customFormat="false" ht="15" hidden="false" customHeight="false" outlineLevel="0" collapsed="false">
      <c r="A456" s="23"/>
      <c r="B456" s="24"/>
      <c r="C456" s="24"/>
      <c r="D456" s="24"/>
      <c r="E456" s="24"/>
      <c r="F456" s="25"/>
      <c r="G456" s="26"/>
      <c r="H456" s="24"/>
      <c r="I456" s="27" t="str">
        <f aca="false">IF(OR(H456="",H456="En cours"),"",IF(H456="Gagné",G456*(F456-1),IF(H456="Perdu",-G456,0)))</f>
        <v/>
      </c>
      <c r="J456" s="27" t="str">
        <f aca="false">IF(G456="","",$C$3+SUM($I$6:I456))</f>
        <v/>
      </c>
      <c r="K456" s="28" t="str">
        <f aca="false">IF(G456="","",IF(($C$3+SUM($I$5:I455))&gt;0,G456/($C$3+SUM($I$5:I455)),""))</f>
        <v/>
      </c>
      <c r="L456" s="29" t="str">
        <f aca="false">IF(H456="","",IF(H456="Perdu",N(L455)+1,IF(H456="Gagné",0,N(L455))))</f>
        <v/>
      </c>
      <c r="M456" s="24"/>
    </row>
    <row r="457" customFormat="false" ht="15" hidden="false" customHeight="false" outlineLevel="0" collapsed="false">
      <c r="A457" s="23"/>
      <c r="B457" s="24"/>
      <c r="C457" s="24"/>
      <c r="D457" s="24"/>
      <c r="E457" s="24"/>
      <c r="F457" s="25"/>
      <c r="G457" s="26"/>
      <c r="H457" s="24"/>
      <c r="I457" s="27" t="str">
        <f aca="false">IF(OR(H457="",H457="En cours"),"",IF(H457="Gagné",G457*(F457-1),IF(H457="Perdu",-G457,0)))</f>
        <v/>
      </c>
      <c r="J457" s="27" t="str">
        <f aca="false">IF(G457="","",$C$3+SUM($I$6:I457))</f>
        <v/>
      </c>
      <c r="K457" s="28" t="str">
        <f aca="false">IF(G457="","",IF(($C$3+SUM($I$5:I456))&gt;0,G457/($C$3+SUM($I$5:I456)),""))</f>
        <v/>
      </c>
      <c r="L457" s="29" t="str">
        <f aca="false">IF(H457="","",IF(H457="Perdu",N(L456)+1,IF(H457="Gagné",0,N(L456))))</f>
        <v/>
      </c>
      <c r="M457" s="24"/>
    </row>
    <row r="458" customFormat="false" ht="15" hidden="false" customHeight="false" outlineLevel="0" collapsed="false">
      <c r="A458" s="23"/>
      <c r="B458" s="24"/>
      <c r="C458" s="24"/>
      <c r="D458" s="24"/>
      <c r="E458" s="24"/>
      <c r="F458" s="25"/>
      <c r="G458" s="26"/>
      <c r="H458" s="24"/>
      <c r="I458" s="27" t="str">
        <f aca="false">IF(OR(H458="",H458="En cours"),"",IF(H458="Gagné",G458*(F458-1),IF(H458="Perdu",-G458,0)))</f>
        <v/>
      </c>
      <c r="J458" s="27" t="str">
        <f aca="false">IF(G458="","",$C$3+SUM($I$6:I458))</f>
        <v/>
      </c>
      <c r="K458" s="28" t="str">
        <f aca="false">IF(G458="","",IF(($C$3+SUM($I$5:I457))&gt;0,G458/($C$3+SUM($I$5:I457)),""))</f>
        <v/>
      </c>
      <c r="L458" s="29" t="str">
        <f aca="false">IF(H458="","",IF(H458="Perdu",N(L457)+1,IF(H458="Gagné",0,N(L457))))</f>
        <v/>
      </c>
      <c r="M458" s="24"/>
    </row>
    <row r="459" customFormat="false" ht="15" hidden="false" customHeight="false" outlineLevel="0" collapsed="false">
      <c r="A459" s="23"/>
      <c r="B459" s="24"/>
      <c r="C459" s="24"/>
      <c r="D459" s="24"/>
      <c r="E459" s="24"/>
      <c r="F459" s="25"/>
      <c r="G459" s="26"/>
      <c r="H459" s="24"/>
      <c r="I459" s="27" t="str">
        <f aca="false">IF(OR(H459="",H459="En cours"),"",IF(H459="Gagné",G459*(F459-1),IF(H459="Perdu",-G459,0)))</f>
        <v/>
      </c>
      <c r="J459" s="27" t="str">
        <f aca="false">IF(G459="","",$C$3+SUM($I$6:I459))</f>
        <v/>
      </c>
      <c r="K459" s="28" t="str">
        <f aca="false">IF(G459="","",IF(($C$3+SUM($I$5:I458))&gt;0,G459/($C$3+SUM($I$5:I458)),""))</f>
        <v/>
      </c>
      <c r="L459" s="29" t="str">
        <f aca="false">IF(H459="","",IF(H459="Perdu",N(L458)+1,IF(H459="Gagné",0,N(L458))))</f>
        <v/>
      </c>
      <c r="M459" s="24"/>
    </row>
    <row r="460" customFormat="false" ht="15" hidden="false" customHeight="false" outlineLevel="0" collapsed="false">
      <c r="A460" s="23"/>
      <c r="B460" s="24"/>
      <c r="C460" s="24"/>
      <c r="D460" s="24"/>
      <c r="E460" s="24"/>
      <c r="F460" s="25"/>
      <c r="G460" s="26"/>
      <c r="H460" s="24"/>
      <c r="I460" s="27" t="str">
        <f aca="false">IF(OR(H460="",H460="En cours"),"",IF(H460="Gagné",G460*(F460-1),IF(H460="Perdu",-G460,0)))</f>
        <v/>
      </c>
      <c r="J460" s="27" t="str">
        <f aca="false">IF(G460="","",$C$3+SUM($I$6:I460))</f>
        <v/>
      </c>
      <c r="K460" s="28" t="str">
        <f aca="false">IF(G460="","",IF(($C$3+SUM($I$5:I459))&gt;0,G460/($C$3+SUM($I$5:I459)),""))</f>
        <v/>
      </c>
      <c r="L460" s="29" t="str">
        <f aca="false">IF(H460="","",IF(H460="Perdu",N(L459)+1,IF(H460="Gagné",0,N(L459))))</f>
        <v/>
      </c>
      <c r="M460" s="24"/>
    </row>
    <row r="461" customFormat="false" ht="15" hidden="false" customHeight="false" outlineLevel="0" collapsed="false">
      <c r="A461" s="23"/>
      <c r="B461" s="24"/>
      <c r="C461" s="24"/>
      <c r="D461" s="24"/>
      <c r="E461" s="24"/>
      <c r="F461" s="25"/>
      <c r="G461" s="26"/>
      <c r="H461" s="24"/>
      <c r="I461" s="27" t="str">
        <f aca="false">IF(OR(H461="",H461="En cours"),"",IF(H461="Gagné",G461*(F461-1),IF(H461="Perdu",-G461,0)))</f>
        <v/>
      </c>
      <c r="J461" s="27" t="str">
        <f aca="false">IF(G461="","",$C$3+SUM($I$6:I461))</f>
        <v/>
      </c>
      <c r="K461" s="28" t="str">
        <f aca="false">IF(G461="","",IF(($C$3+SUM($I$5:I460))&gt;0,G461/($C$3+SUM($I$5:I460)),""))</f>
        <v/>
      </c>
      <c r="L461" s="29" t="str">
        <f aca="false">IF(H461="","",IF(H461="Perdu",N(L460)+1,IF(H461="Gagné",0,N(L460))))</f>
        <v/>
      </c>
      <c r="M461" s="24"/>
    </row>
    <row r="462" customFormat="false" ht="15" hidden="false" customHeight="false" outlineLevel="0" collapsed="false">
      <c r="A462" s="23"/>
      <c r="B462" s="24"/>
      <c r="C462" s="24"/>
      <c r="D462" s="24"/>
      <c r="E462" s="24"/>
      <c r="F462" s="25"/>
      <c r="G462" s="26"/>
      <c r="H462" s="24"/>
      <c r="I462" s="27" t="str">
        <f aca="false">IF(OR(H462="",H462="En cours"),"",IF(H462="Gagné",G462*(F462-1),IF(H462="Perdu",-G462,0)))</f>
        <v/>
      </c>
      <c r="J462" s="27" t="str">
        <f aca="false">IF(G462="","",$C$3+SUM($I$6:I462))</f>
        <v/>
      </c>
      <c r="K462" s="28" t="str">
        <f aca="false">IF(G462="","",IF(($C$3+SUM($I$5:I461))&gt;0,G462/($C$3+SUM($I$5:I461)),""))</f>
        <v/>
      </c>
      <c r="L462" s="29" t="str">
        <f aca="false">IF(H462="","",IF(H462="Perdu",N(L461)+1,IF(H462="Gagné",0,N(L461))))</f>
        <v/>
      </c>
      <c r="M462" s="24"/>
    </row>
    <row r="463" customFormat="false" ht="15" hidden="false" customHeight="false" outlineLevel="0" collapsed="false">
      <c r="A463" s="23"/>
      <c r="B463" s="24"/>
      <c r="C463" s="24"/>
      <c r="D463" s="24"/>
      <c r="E463" s="24"/>
      <c r="F463" s="25"/>
      <c r="G463" s="26"/>
      <c r="H463" s="24"/>
      <c r="I463" s="27" t="str">
        <f aca="false">IF(OR(H463="",H463="En cours"),"",IF(H463="Gagné",G463*(F463-1),IF(H463="Perdu",-G463,0)))</f>
        <v/>
      </c>
      <c r="J463" s="27" t="str">
        <f aca="false">IF(G463="","",$C$3+SUM($I$6:I463))</f>
        <v/>
      </c>
      <c r="K463" s="28" t="str">
        <f aca="false">IF(G463="","",IF(($C$3+SUM($I$5:I462))&gt;0,G463/($C$3+SUM($I$5:I462)),""))</f>
        <v/>
      </c>
      <c r="L463" s="29" t="str">
        <f aca="false">IF(H463="","",IF(H463="Perdu",N(L462)+1,IF(H463="Gagné",0,N(L462))))</f>
        <v/>
      </c>
      <c r="M463" s="24"/>
    </row>
    <row r="464" customFormat="false" ht="15" hidden="false" customHeight="false" outlineLevel="0" collapsed="false">
      <c r="A464" s="23"/>
      <c r="B464" s="24"/>
      <c r="C464" s="24"/>
      <c r="D464" s="24"/>
      <c r="E464" s="24"/>
      <c r="F464" s="25"/>
      <c r="G464" s="26"/>
      <c r="H464" s="24"/>
      <c r="I464" s="27" t="str">
        <f aca="false">IF(OR(H464="",H464="En cours"),"",IF(H464="Gagné",G464*(F464-1),IF(H464="Perdu",-G464,0)))</f>
        <v/>
      </c>
      <c r="J464" s="27" t="str">
        <f aca="false">IF(G464="","",$C$3+SUM($I$6:I464))</f>
        <v/>
      </c>
      <c r="K464" s="28" t="str">
        <f aca="false">IF(G464="","",IF(($C$3+SUM($I$5:I463))&gt;0,G464/($C$3+SUM($I$5:I463)),""))</f>
        <v/>
      </c>
      <c r="L464" s="29" t="str">
        <f aca="false">IF(H464="","",IF(H464="Perdu",N(L463)+1,IF(H464="Gagné",0,N(L463))))</f>
        <v/>
      </c>
      <c r="M464" s="24"/>
    </row>
    <row r="465" customFormat="false" ht="15" hidden="false" customHeight="false" outlineLevel="0" collapsed="false">
      <c r="A465" s="23"/>
      <c r="B465" s="24"/>
      <c r="C465" s="24"/>
      <c r="D465" s="24"/>
      <c r="E465" s="24"/>
      <c r="F465" s="25"/>
      <c r="G465" s="26"/>
      <c r="H465" s="24"/>
      <c r="I465" s="27" t="str">
        <f aca="false">IF(OR(H465="",H465="En cours"),"",IF(H465="Gagné",G465*(F465-1),IF(H465="Perdu",-G465,0)))</f>
        <v/>
      </c>
      <c r="J465" s="27" t="str">
        <f aca="false">IF(G465="","",$C$3+SUM($I$6:I465))</f>
        <v/>
      </c>
      <c r="K465" s="28" t="str">
        <f aca="false">IF(G465="","",IF(($C$3+SUM($I$5:I464))&gt;0,G465/($C$3+SUM($I$5:I464)),""))</f>
        <v/>
      </c>
      <c r="L465" s="29" t="str">
        <f aca="false">IF(H465="","",IF(H465="Perdu",N(L464)+1,IF(H465="Gagné",0,N(L464))))</f>
        <v/>
      </c>
      <c r="M465" s="24"/>
    </row>
    <row r="466" customFormat="false" ht="15" hidden="false" customHeight="false" outlineLevel="0" collapsed="false">
      <c r="A466" s="23"/>
      <c r="B466" s="24"/>
      <c r="C466" s="24"/>
      <c r="D466" s="24"/>
      <c r="E466" s="24"/>
      <c r="F466" s="25"/>
      <c r="G466" s="26"/>
      <c r="H466" s="24"/>
      <c r="I466" s="27" t="str">
        <f aca="false">IF(OR(H466="",H466="En cours"),"",IF(H466="Gagné",G466*(F466-1),IF(H466="Perdu",-G466,0)))</f>
        <v/>
      </c>
      <c r="J466" s="27" t="str">
        <f aca="false">IF(G466="","",$C$3+SUM($I$6:I466))</f>
        <v/>
      </c>
      <c r="K466" s="28" t="str">
        <f aca="false">IF(G466="","",IF(($C$3+SUM($I$5:I465))&gt;0,G466/($C$3+SUM($I$5:I465)),""))</f>
        <v/>
      </c>
      <c r="L466" s="29" t="str">
        <f aca="false">IF(H466="","",IF(H466="Perdu",N(L465)+1,IF(H466="Gagné",0,N(L465))))</f>
        <v/>
      </c>
      <c r="M466" s="24"/>
    </row>
    <row r="467" customFormat="false" ht="15" hidden="false" customHeight="false" outlineLevel="0" collapsed="false">
      <c r="A467" s="23"/>
      <c r="B467" s="24"/>
      <c r="C467" s="24"/>
      <c r="D467" s="24"/>
      <c r="E467" s="24"/>
      <c r="F467" s="25"/>
      <c r="G467" s="26"/>
      <c r="H467" s="24"/>
      <c r="I467" s="27" t="str">
        <f aca="false">IF(OR(H467="",H467="En cours"),"",IF(H467="Gagné",G467*(F467-1),IF(H467="Perdu",-G467,0)))</f>
        <v/>
      </c>
      <c r="J467" s="27" t="str">
        <f aca="false">IF(G467="","",$C$3+SUM($I$6:I467))</f>
        <v/>
      </c>
      <c r="K467" s="28" t="str">
        <f aca="false">IF(G467="","",IF(($C$3+SUM($I$5:I466))&gt;0,G467/($C$3+SUM($I$5:I466)),""))</f>
        <v/>
      </c>
      <c r="L467" s="29" t="str">
        <f aca="false">IF(H467="","",IF(H467="Perdu",N(L466)+1,IF(H467="Gagné",0,N(L466))))</f>
        <v/>
      </c>
      <c r="M467" s="24"/>
    </row>
    <row r="468" customFormat="false" ht="15" hidden="false" customHeight="false" outlineLevel="0" collapsed="false">
      <c r="A468" s="23"/>
      <c r="B468" s="24"/>
      <c r="C468" s="24"/>
      <c r="D468" s="24"/>
      <c r="E468" s="24"/>
      <c r="F468" s="25"/>
      <c r="G468" s="26"/>
      <c r="H468" s="24"/>
      <c r="I468" s="27" t="str">
        <f aca="false">IF(OR(H468="",H468="En cours"),"",IF(H468="Gagné",G468*(F468-1),IF(H468="Perdu",-G468,0)))</f>
        <v/>
      </c>
      <c r="J468" s="27" t="str">
        <f aca="false">IF(G468="","",$C$3+SUM($I$6:I468))</f>
        <v/>
      </c>
      <c r="K468" s="28" t="str">
        <f aca="false">IF(G468="","",IF(($C$3+SUM($I$5:I467))&gt;0,G468/($C$3+SUM($I$5:I467)),""))</f>
        <v/>
      </c>
      <c r="L468" s="29" t="str">
        <f aca="false">IF(H468="","",IF(H468="Perdu",N(L467)+1,IF(H468="Gagné",0,N(L467))))</f>
        <v/>
      </c>
      <c r="M468" s="24"/>
    </row>
    <row r="469" customFormat="false" ht="15" hidden="false" customHeight="false" outlineLevel="0" collapsed="false">
      <c r="A469" s="23"/>
      <c r="B469" s="24"/>
      <c r="C469" s="24"/>
      <c r="D469" s="24"/>
      <c r="E469" s="24"/>
      <c r="F469" s="25"/>
      <c r="G469" s="26"/>
      <c r="H469" s="24"/>
      <c r="I469" s="27" t="str">
        <f aca="false">IF(OR(H469="",H469="En cours"),"",IF(H469="Gagné",G469*(F469-1),IF(H469="Perdu",-G469,0)))</f>
        <v/>
      </c>
      <c r="J469" s="27" t="str">
        <f aca="false">IF(G469="","",$C$3+SUM($I$6:I469))</f>
        <v/>
      </c>
      <c r="K469" s="28" t="str">
        <f aca="false">IF(G469="","",IF(($C$3+SUM($I$5:I468))&gt;0,G469/($C$3+SUM($I$5:I468)),""))</f>
        <v/>
      </c>
      <c r="L469" s="29" t="str">
        <f aca="false">IF(H469="","",IF(H469="Perdu",N(L468)+1,IF(H469="Gagné",0,N(L468))))</f>
        <v/>
      </c>
      <c r="M469" s="24"/>
    </row>
    <row r="470" customFormat="false" ht="15" hidden="false" customHeight="false" outlineLevel="0" collapsed="false">
      <c r="A470" s="23"/>
      <c r="B470" s="24"/>
      <c r="C470" s="24"/>
      <c r="D470" s="24"/>
      <c r="E470" s="24"/>
      <c r="F470" s="25"/>
      <c r="G470" s="26"/>
      <c r="H470" s="24"/>
      <c r="I470" s="27" t="str">
        <f aca="false">IF(OR(H470="",H470="En cours"),"",IF(H470="Gagné",G470*(F470-1),IF(H470="Perdu",-G470,0)))</f>
        <v/>
      </c>
      <c r="J470" s="27" t="str">
        <f aca="false">IF(G470="","",$C$3+SUM($I$6:I470))</f>
        <v/>
      </c>
      <c r="K470" s="28" t="str">
        <f aca="false">IF(G470="","",IF(($C$3+SUM($I$5:I469))&gt;0,G470/($C$3+SUM($I$5:I469)),""))</f>
        <v/>
      </c>
      <c r="L470" s="29" t="str">
        <f aca="false">IF(H470="","",IF(H470="Perdu",N(L469)+1,IF(H470="Gagné",0,N(L469))))</f>
        <v/>
      </c>
      <c r="M470" s="24"/>
    </row>
    <row r="471" customFormat="false" ht="15" hidden="false" customHeight="false" outlineLevel="0" collapsed="false">
      <c r="A471" s="23"/>
      <c r="B471" s="24"/>
      <c r="C471" s="24"/>
      <c r="D471" s="24"/>
      <c r="E471" s="24"/>
      <c r="F471" s="25"/>
      <c r="G471" s="26"/>
      <c r="H471" s="24"/>
      <c r="I471" s="27" t="str">
        <f aca="false">IF(OR(H471="",H471="En cours"),"",IF(H471="Gagné",G471*(F471-1),IF(H471="Perdu",-G471,0)))</f>
        <v/>
      </c>
      <c r="J471" s="27" t="str">
        <f aca="false">IF(G471="","",$C$3+SUM($I$6:I471))</f>
        <v/>
      </c>
      <c r="K471" s="28" t="str">
        <f aca="false">IF(G471="","",IF(($C$3+SUM($I$5:I470))&gt;0,G471/($C$3+SUM($I$5:I470)),""))</f>
        <v/>
      </c>
      <c r="L471" s="29" t="str">
        <f aca="false">IF(H471="","",IF(H471="Perdu",N(L470)+1,IF(H471="Gagné",0,N(L470))))</f>
        <v/>
      </c>
      <c r="M471" s="24"/>
    </row>
    <row r="472" customFormat="false" ht="15" hidden="false" customHeight="false" outlineLevel="0" collapsed="false">
      <c r="A472" s="23"/>
      <c r="B472" s="24"/>
      <c r="C472" s="24"/>
      <c r="D472" s="24"/>
      <c r="E472" s="24"/>
      <c r="F472" s="25"/>
      <c r="G472" s="26"/>
      <c r="H472" s="24"/>
      <c r="I472" s="27" t="str">
        <f aca="false">IF(OR(H472="",H472="En cours"),"",IF(H472="Gagné",G472*(F472-1),IF(H472="Perdu",-G472,0)))</f>
        <v/>
      </c>
      <c r="J472" s="27" t="str">
        <f aca="false">IF(G472="","",$C$3+SUM($I$6:I472))</f>
        <v/>
      </c>
      <c r="K472" s="28" t="str">
        <f aca="false">IF(G472="","",IF(($C$3+SUM($I$5:I471))&gt;0,G472/($C$3+SUM($I$5:I471)),""))</f>
        <v/>
      </c>
      <c r="L472" s="29" t="str">
        <f aca="false">IF(H472="","",IF(H472="Perdu",N(L471)+1,IF(H472="Gagné",0,N(L471))))</f>
        <v/>
      </c>
      <c r="M472" s="24"/>
    </row>
    <row r="473" customFormat="false" ht="15" hidden="false" customHeight="false" outlineLevel="0" collapsed="false">
      <c r="A473" s="23"/>
      <c r="B473" s="24"/>
      <c r="C473" s="24"/>
      <c r="D473" s="24"/>
      <c r="E473" s="24"/>
      <c r="F473" s="25"/>
      <c r="G473" s="26"/>
      <c r="H473" s="24"/>
      <c r="I473" s="27" t="str">
        <f aca="false">IF(OR(H473="",H473="En cours"),"",IF(H473="Gagné",G473*(F473-1),IF(H473="Perdu",-G473,0)))</f>
        <v/>
      </c>
      <c r="J473" s="27" t="str">
        <f aca="false">IF(G473="","",$C$3+SUM($I$6:I473))</f>
        <v/>
      </c>
      <c r="K473" s="28" t="str">
        <f aca="false">IF(G473="","",IF(($C$3+SUM($I$5:I472))&gt;0,G473/($C$3+SUM($I$5:I472)),""))</f>
        <v/>
      </c>
      <c r="L473" s="29" t="str">
        <f aca="false">IF(H473="","",IF(H473="Perdu",N(L472)+1,IF(H473="Gagné",0,N(L472))))</f>
        <v/>
      </c>
      <c r="M473" s="24"/>
    </row>
    <row r="474" customFormat="false" ht="15" hidden="false" customHeight="false" outlineLevel="0" collapsed="false">
      <c r="A474" s="23"/>
      <c r="B474" s="24"/>
      <c r="C474" s="24"/>
      <c r="D474" s="24"/>
      <c r="E474" s="24"/>
      <c r="F474" s="25"/>
      <c r="G474" s="26"/>
      <c r="H474" s="24"/>
      <c r="I474" s="27" t="str">
        <f aca="false">IF(OR(H474="",H474="En cours"),"",IF(H474="Gagné",G474*(F474-1),IF(H474="Perdu",-G474,0)))</f>
        <v/>
      </c>
      <c r="J474" s="27" t="str">
        <f aca="false">IF(G474="","",$C$3+SUM($I$6:I474))</f>
        <v/>
      </c>
      <c r="K474" s="28" t="str">
        <f aca="false">IF(G474="","",IF(($C$3+SUM($I$5:I473))&gt;0,G474/($C$3+SUM($I$5:I473)),""))</f>
        <v/>
      </c>
      <c r="L474" s="29" t="str">
        <f aca="false">IF(H474="","",IF(H474="Perdu",N(L473)+1,IF(H474="Gagné",0,N(L473))))</f>
        <v/>
      </c>
      <c r="M474" s="24"/>
    </row>
    <row r="475" customFormat="false" ht="15" hidden="false" customHeight="false" outlineLevel="0" collapsed="false">
      <c r="A475" s="23"/>
      <c r="B475" s="24"/>
      <c r="C475" s="24"/>
      <c r="D475" s="24"/>
      <c r="E475" s="24"/>
      <c r="F475" s="25"/>
      <c r="G475" s="26"/>
      <c r="H475" s="24"/>
      <c r="I475" s="27" t="str">
        <f aca="false">IF(OR(H475="",H475="En cours"),"",IF(H475="Gagné",G475*(F475-1),IF(H475="Perdu",-G475,0)))</f>
        <v/>
      </c>
      <c r="J475" s="27" t="str">
        <f aca="false">IF(G475="","",$C$3+SUM($I$6:I475))</f>
        <v/>
      </c>
      <c r="K475" s="28" t="str">
        <f aca="false">IF(G475="","",IF(($C$3+SUM($I$5:I474))&gt;0,G475/($C$3+SUM($I$5:I474)),""))</f>
        <v/>
      </c>
      <c r="L475" s="29" t="str">
        <f aca="false">IF(H475="","",IF(H475="Perdu",N(L474)+1,IF(H475="Gagné",0,N(L474))))</f>
        <v/>
      </c>
      <c r="M475" s="24"/>
    </row>
    <row r="476" customFormat="false" ht="15" hidden="false" customHeight="false" outlineLevel="0" collapsed="false">
      <c r="A476" s="23"/>
      <c r="B476" s="24"/>
      <c r="C476" s="24"/>
      <c r="D476" s="24"/>
      <c r="E476" s="24"/>
      <c r="F476" s="25"/>
      <c r="G476" s="26"/>
      <c r="H476" s="24"/>
      <c r="I476" s="27" t="str">
        <f aca="false">IF(OR(H476="",H476="En cours"),"",IF(H476="Gagné",G476*(F476-1),IF(H476="Perdu",-G476,0)))</f>
        <v/>
      </c>
      <c r="J476" s="27" t="str">
        <f aca="false">IF(G476="","",$C$3+SUM($I$6:I476))</f>
        <v/>
      </c>
      <c r="K476" s="28" t="str">
        <f aca="false">IF(G476="","",IF(($C$3+SUM($I$5:I475))&gt;0,G476/($C$3+SUM($I$5:I475)),""))</f>
        <v/>
      </c>
      <c r="L476" s="29" t="str">
        <f aca="false">IF(H476="","",IF(H476="Perdu",N(L475)+1,IF(H476="Gagné",0,N(L475))))</f>
        <v/>
      </c>
      <c r="M476" s="24"/>
    </row>
    <row r="477" customFormat="false" ht="15" hidden="false" customHeight="false" outlineLevel="0" collapsed="false">
      <c r="A477" s="23"/>
      <c r="B477" s="24"/>
      <c r="C477" s="24"/>
      <c r="D477" s="24"/>
      <c r="E477" s="24"/>
      <c r="F477" s="25"/>
      <c r="G477" s="26"/>
      <c r="H477" s="24"/>
      <c r="I477" s="27" t="str">
        <f aca="false">IF(OR(H477="",H477="En cours"),"",IF(H477="Gagné",G477*(F477-1),IF(H477="Perdu",-G477,0)))</f>
        <v/>
      </c>
      <c r="J477" s="27" t="str">
        <f aca="false">IF(G477="","",$C$3+SUM($I$6:I477))</f>
        <v/>
      </c>
      <c r="K477" s="28" t="str">
        <f aca="false">IF(G477="","",IF(($C$3+SUM($I$5:I476))&gt;0,G477/($C$3+SUM($I$5:I476)),""))</f>
        <v/>
      </c>
      <c r="L477" s="29" t="str">
        <f aca="false">IF(H477="","",IF(H477="Perdu",N(L476)+1,IF(H477="Gagné",0,N(L476))))</f>
        <v/>
      </c>
      <c r="M477" s="24"/>
    </row>
    <row r="478" customFormat="false" ht="15" hidden="false" customHeight="false" outlineLevel="0" collapsed="false">
      <c r="A478" s="23"/>
      <c r="B478" s="24"/>
      <c r="C478" s="24"/>
      <c r="D478" s="24"/>
      <c r="E478" s="24"/>
      <c r="F478" s="25"/>
      <c r="G478" s="26"/>
      <c r="H478" s="24"/>
      <c r="I478" s="27" t="str">
        <f aca="false">IF(OR(H478="",H478="En cours"),"",IF(H478="Gagné",G478*(F478-1),IF(H478="Perdu",-G478,0)))</f>
        <v/>
      </c>
      <c r="J478" s="27" t="str">
        <f aca="false">IF(G478="","",$C$3+SUM($I$6:I478))</f>
        <v/>
      </c>
      <c r="K478" s="28" t="str">
        <f aca="false">IF(G478="","",IF(($C$3+SUM($I$5:I477))&gt;0,G478/($C$3+SUM($I$5:I477)),""))</f>
        <v/>
      </c>
      <c r="L478" s="29" t="str">
        <f aca="false">IF(H478="","",IF(H478="Perdu",N(L477)+1,IF(H478="Gagné",0,N(L477))))</f>
        <v/>
      </c>
      <c r="M478" s="24"/>
    </row>
    <row r="479" customFormat="false" ht="15" hidden="false" customHeight="false" outlineLevel="0" collapsed="false">
      <c r="A479" s="23"/>
      <c r="B479" s="24"/>
      <c r="C479" s="24"/>
      <c r="D479" s="24"/>
      <c r="E479" s="24"/>
      <c r="F479" s="25"/>
      <c r="G479" s="26"/>
      <c r="H479" s="24"/>
      <c r="I479" s="27" t="str">
        <f aca="false">IF(OR(H479="",H479="En cours"),"",IF(H479="Gagné",G479*(F479-1),IF(H479="Perdu",-G479,0)))</f>
        <v/>
      </c>
      <c r="J479" s="27" t="str">
        <f aca="false">IF(G479="","",$C$3+SUM($I$6:I479))</f>
        <v/>
      </c>
      <c r="K479" s="28" t="str">
        <f aca="false">IF(G479="","",IF(($C$3+SUM($I$5:I478))&gt;0,G479/($C$3+SUM($I$5:I478)),""))</f>
        <v/>
      </c>
      <c r="L479" s="29" t="str">
        <f aca="false">IF(H479="","",IF(H479="Perdu",N(L478)+1,IF(H479="Gagné",0,N(L478))))</f>
        <v/>
      </c>
      <c r="M479" s="24"/>
    </row>
    <row r="480" customFormat="false" ht="15" hidden="false" customHeight="false" outlineLevel="0" collapsed="false">
      <c r="A480" s="23"/>
      <c r="B480" s="24"/>
      <c r="C480" s="24"/>
      <c r="D480" s="24"/>
      <c r="E480" s="24"/>
      <c r="F480" s="25"/>
      <c r="G480" s="26"/>
      <c r="H480" s="24"/>
      <c r="I480" s="27" t="str">
        <f aca="false">IF(OR(H480="",H480="En cours"),"",IF(H480="Gagné",G480*(F480-1),IF(H480="Perdu",-G480,0)))</f>
        <v/>
      </c>
      <c r="J480" s="27" t="str">
        <f aca="false">IF(G480="","",$C$3+SUM($I$6:I480))</f>
        <v/>
      </c>
      <c r="K480" s="28" t="str">
        <f aca="false">IF(G480="","",IF(($C$3+SUM($I$5:I479))&gt;0,G480/($C$3+SUM($I$5:I479)),""))</f>
        <v/>
      </c>
      <c r="L480" s="29" t="str">
        <f aca="false">IF(H480="","",IF(H480="Perdu",N(L479)+1,IF(H480="Gagné",0,N(L479))))</f>
        <v/>
      </c>
      <c r="M480" s="24"/>
    </row>
    <row r="481" customFormat="false" ht="15" hidden="false" customHeight="false" outlineLevel="0" collapsed="false">
      <c r="A481" s="23"/>
      <c r="B481" s="24"/>
      <c r="C481" s="24"/>
      <c r="D481" s="24"/>
      <c r="E481" s="24"/>
      <c r="F481" s="25"/>
      <c r="G481" s="26"/>
      <c r="H481" s="24"/>
      <c r="I481" s="27" t="str">
        <f aca="false">IF(OR(H481="",H481="En cours"),"",IF(H481="Gagné",G481*(F481-1),IF(H481="Perdu",-G481,0)))</f>
        <v/>
      </c>
      <c r="J481" s="27" t="str">
        <f aca="false">IF(G481="","",$C$3+SUM($I$6:I481))</f>
        <v/>
      </c>
      <c r="K481" s="28" t="str">
        <f aca="false">IF(G481="","",IF(($C$3+SUM($I$5:I480))&gt;0,G481/($C$3+SUM($I$5:I480)),""))</f>
        <v/>
      </c>
      <c r="L481" s="29" t="str">
        <f aca="false">IF(H481="","",IF(H481="Perdu",N(L480)+1,IF(H481="Gagné",0,N(L480))))</f>
        <v/>
      </c>
      <c r="M481" s="24"/>
    </row>
    <row r="482" customFormat="false" ht="15" hidden="false" customHeight="false" outlineLevel="0" collapsed="false">
      <c r="A482" s="23"/>
      <c r="B482" s="24"/>
      <c r="C482" s="24"/>
      <c r="D482" s="24"/>
      <c r="E482" s="24"/>
      <c r="F482" s="25"/>
      <c r="G482" s="26"/>
      <c r="H482" s="24"/>
      <c r="I482" s="27" t="str">
        <f aca="false">IF(OR(H482="",H482="En cours"),"",IF(H482="Gagné",G482*(F482-1),IF(H482="Perdu",-G482,0)))</f>
        <v/>
      </c>
      <c r="J482" s="27" t="str">
        <f aca="false">IF(G482="","",$C$3+SUM($I$6:I482))</f>
        <v/>
      </c>
      <c r="K482" s="28" t="str">
        <f aca="false">IF(G482="","",IF(($C$3+SUM($I$5:I481))&gt;0,G482/($C$3+SUM($I$5:I481)),""))</f>
        <v/>
      </c>
      <c r="L482" s="29" t="str">
        <f aca="false">IF(H482="","",IF(H482="Perdu",N(L481)+1,IF(H482="Gagné",0,N(L481))))</f>
        <v/>
      </c>
      <c r="M482" s="24"/>
    </row>
    <row r="483" customFormat="false" ht="15" hidden="false" customHeight="false" outlineLevel="0" collapsed="false">
      <c r="A483" s="23"/>
      <c r="B483" s="24"/>
      <c r="C483" s="24"/>
      <c r="D483" s="24"/>
      <c r="E483" s="24"/>
      <c r="F483" s="25"/>
      <c r="G483" s="26"/>
      <c r="H483" s="24"/>
      <c r="I483" s="27" t="str">
        <f aca="false">IF(OR(H483="",H483="En cours"),"",IF(H483="Gagné",G483*(F483-1),IF(H483="Perdu",-G483,0)))</f>
        <v/>
      </c>
      <c r="J483" s="27" t="str">
        <f aca="false">IF(G483="","",$C$3+SUM($I$6:I483))</f>
        <v/>
      </c>
      <c r="K483" s="28" t="str">
        <f aca="false">IF(G483="","",IF(($C$3+SUM($I$5:I482))&gt;0,G483/($C$3+SUM($I$5:I482)),""))</f>
        <v/>
      </c>
      <c r="L483" s="29" t="str">
        <f aca="false">IF(H483="","",IF(H483="Perdu",N(L482)+1,IF(H483="Gagné",0,N(L482))))</f>
        <v/>
      </c>
      <c r="M483" s="24"/>
    </row>
    <row r="484" customFormat="false" ht="15" hidden="false" customHeight="false" outlineLevel="0" collapsed="false">
      <c r="A484" s="23"/>
      <c r="B484" s="24"/>
      <c r="C484" s="24"/>
      <c r="D484" s="24"/>
      <c r="E484" s="24"/>
      <c r="F484" s="25"/>
      <c r="G484" s="26"/>
      <c r="H484" s="24"/>
      <c r="I484" s="27" t="str">
        <f aca="false">IF(OR(H484="",H484="En cours"),"",IF(H484="Gagné",G484*(F484-1),IF(H484="Perdu",-G484,0)))</f>
        <v/>
      </c>
      <c r="J484" s="27" t="str">
        <f aca="false">IF(G484="","",$C$3+SUM($I$6:I484))</f>
        <v/>
      </c>
      <c r="K484" s="28" t="str">
        <f aca="false">IF(G484="","",IF(($C$3+SUM($I$5:I483))&gt;0,G484/($C$3+SUM($I$5:I483)),""))</f>
        <v/>
      </c>
      <c r="L484" s="29" t="str">
        <f aca="false">IF(H484="","",IF(H484="Perdu",N(L483)+1,IF(H484="Gagné",0,N(L483))))</f>
        <v/>
      </c>
      <c r="M484" s="24"/>
    </row>
    <row r="485" customFormat="false" ht="15" hidden="false" customHeight="false" outlineLevel="0" collapsed="false">
      <c r="A485" s="23"/>
      <c r="B485" s="24"/>
      <c r="C485" s="24"/>
      <c r="D485" s="24"/>
      <c r="E485" s="24"/>
      <c r="F485" s="25"/>
      <c r="G485" s="26"/>
      <c r="H485" s="24"/>
      <c r="I485" s="27" t="str">
        <f aca="false">IF(OR(H485="",H485="En cours"),"",IF(H485="Gagné",G485*(F485-1),IF(H485="Perdu",-G485,0)))</f>
        <v/>
      </c>
      <c r="J485" s="27" t="str">
        <f aca="false">IF(G485="","",$C$3+SUM($I$6:I485))</f>
        <v/>
      </c>
      <c r="K485" s="28" t="str">
        <f aca="false">IF(G485="","",IF(($C$3+SUM($I$5:I484))&gt;0,G485/($C$3+SUM($I$5:I484)),""))</f>
        <v/>
      </c>
      <c r="L485" s="29" t="str">
        <f aca="false">IF(H485="","",IF(H485="Perdu",N(L484)+1,IF(H485="Gagné",0,N(L484))))</f>
        <v/>
      </c>
      <c r="M485" s="24"/>
    </row>
    <row r="486" customFormat="false" ht="15" hidden="false" customHeight="false" outlineLevel="0" collapsed="false">
      <c r="A486" s="23"/>
      <c r="B486" s="24"/>
      <c r="C486" s="24"/>
      <c r="D486" s="24"/>
      <c r="E486" s="24"/>
      <c r="F486" s="25"/>
      <c r="G486" s="26"/>
      <c r="H486" s="24"/>
      <c r="I486" s="27" t="str">
        <f aca="false">IF(OR(H486="",H486="En cours"),"",IF(H486="Gagné",G486*(F486-1),IF(H486="Perdu",-G486,0)))</f>
        <v/>
      </c>
      <c r="J486" s="27" t="str">
        <f aca="false">IF(G486="","",$C$3+SUM($I$6:I486))</f>
        <v/>
      </c>
      <c r="K486" s="28" t="str">
        <f aca="false">IF(G486="","",IF(($C$3+SUM($I$5:I485))&gt;0,G486/($C$3+SUM($I$5:I485)),""))</f>
        <v/>
      </c>
      <c r="L486" s="29" t="str">
        <f aca="false">IF(H486="","",IF(H486="Perdu",N(L485)+1,IF(H486="Gagné",0,N(L485))))</f>
        <v/>
      </c>
      <c r="M486" s="24"/>
    </row>
    <row r="487" customFormat="false" ht="15" hidden="false" customHeight="false" outlineLevel="0" collapsed="false">
      <c r="A487" s="23"/>
      <c r="B487" s="24"/>
      <c r="C487" s="24"/>
      <c r="D487" s="24"/>
      <c r="E487" s="24"/>
      <c r="F487" s="25"/>
      <c r="G487" s="26"/>
      <c r="H487" s="24"/>
      <c r="I487" s="27" t="str">
        <f aca="false">IF(OR(H487="",H487="En cours"),"",IF(H487="Gagné",G487*(F487-1),IF(H487="Perdu",-G487,0)))</f>
        <v/>
      </c>
      <c r="J487" s="27" t="str">
        <f aca="false">IF(G487="","",$C$3+SUM($I$6:I487))</f>
        <v/>
      </c>
      <c r="K487" s="28" t="str">
        <f aca="false">IF(G487="","",IF(($C$3+SUM($I$5:I486))&gt;0,G487/($C$3+SUM($I$5:I486)),""))</f>
        <v/>
      </c>
      <c r="L487" s="29" t="str">
        <f aca="false">IF(H487="","",IF(H487="Perdu",N(L486)+1,IF(H487="Gagné",0,N(L486))))</f>
        <v/>
      </c>
      <c r="M487" s="24"/>
    </row>
    <row r="488" customFormat="false" ht="15" hidden="false" customHeight="false" outlineLevel="0" collapsed="false">
      <c r="A488" s="23"/>
      <c r="B488" s="24"/>
      <c r="C488" s="24"/>
      <c r="D488" s="24"/>
      <c r="E488" s="24"/>
      <c r="F488" s="25"/>
      <c r="G488" s="26"/>
      <c r="H488" s="24"/>
      <c r="I488" s="27" t="str">
        <f aca="false">IF(OR(H488="",H488="En cours"),"",IF(H488="Gagné",G488*(F488-1),IF(H488="Perdu",-G488,0)))</f>
        <v/>
      </c>
      <c r="J488" s="27" t="str">
        <f aca="false">IF(G488="","",$C$3+SUM($I$6:I488))</f>
        <v/>
      </c>
      <c r="K488" s="28" t="str">
        <f aca="false">IF(G488="","",IF(($C$3+SUM($I$5:I487))&gt;0,G488/($C$3+SUM($I$5:I487)),""))</f>
        <v/>
      </c>
      <c r="L488" s="29" t="str">
        <f aca="false">IF(H488="","",IF(H488="Perdu",N(L487)+1,IF(H488="Gagné",0,N(L487))))</f>
        <v/>
      </c>
      <c r="M488" s="24"/>
    </row>
    <row r="489" customFormat="false" ht="15" hidden="false" customHeight="false" outlineLevel="0" collapsed="false">
      <c r="A489" s="23"/>
      <c r="B489" s="24"/>
      <c r="C489" s="24"/>
      <c r="D489" s="24"/>
      <c r="E489" s="24"/>
      <c r="F489" s="25"/>
      <c r="G489" s="26"/>
      <c r="H489" s="24"/>
      <c r="I489" s="27" t="str">
        <f aca="false">IF(OR(H489="",H489="En cours"),"",IF(H489="Gagné",G489*(F489-1),IF(H489="Perdu",-G489,0)))</f>
        <v/>
      </c>
      <c r="J489" s="27" t="str">
        <f aca="false">IF(G489="","",$C$3+SUM($I$6:I489))</f>
        <v/>
      </c>
      <c r="K489" s="28" t="str">
        <f aca="false">IF(G489="","",IF(($C$3+SUM($I$5:I488))&gt;0,G489/($C$3+SUM($I$5:I488)),""))</f>
        <v/>
      </c>
      <c r="L489" s="29" t="str">
        <f aca="false">IF(H489="","",IF(H489="Perdu",N(L488)+1,IF(H489="Gagné",0,N(L488))))</f>
        <v/>
      </c>
      <c r="M489" s="24"/>
    </row>
    <row r="490" customFormat="false" ht="15" hidden="false" customHeight="false" outlineLevel="0" collapsed="false">
      <c r="A490" s="23"/>
      <c r="B490" s="24"/>
      <c r="C490" s="24"/>
      <c r="D490" s="24"/>
      <c r="E490" s="24"/>
      <c r="F490" s="25"/>
      <c r="G490" s="26"/>
      <c r="H490" s="24"/>
      <c r="I490" s="27" t="str">
        <f aca="false">IF(OR(H490="",H490="En cours"),"",IF(H490="Gagné",G490*(F490-1),IF(H490="Perdu",-G490,0)))</f>
        <v/>
      </c>
      <c r="J490" s="27" t="str">
        <f aca="false">IF(G490="","",$C$3+SUM($I$6:I490))</f>
        <v/>
      </c>
      <c r="K490" s="28" t="str">
        <f aca="false">IF(G490="","",IF(($C$3+SUM($I$5:I489))&gt;0,G490/($C$3+SUM($I$5:I489)),""))</f>
        <v/>
      </c>
      <c r="L490" s="29" t="str">
        <f aca="false">IF(H490="","",IF(H490="Perdu",N(L489)+1,IF(H490="Gagné",0,N(L489))))</f>
        <v/>
      </c>
      <c r="M490" s="24"/>
    </row>
    <row r="491" customFormat="false" ht="15" hidden="false" customHeight="false" outlineLevel="0" collapsed="false">
      <c r="A491" s="23"/>
      <c r="B491" s="24"/>
      <c r="C491" s="24"/>
      <c r="D491" s="24"/>
      <c r="E491" s="24"/>
      <c r="F491" s="25"/>
      <c r="G491" s="26"/>
      <c r="H491" s="24"/>
      <c r="I491" s="27" t="str">
        <f aca="false">IF(OR(H491="",H491="En cours"),"",IF(H491="Gagné",G491*(F491-1),IF(H491="Perdu",-G491,0)))</f>
        <v/>
      </c>
      <c r="J491" s="27" t="str">
        <f aca="false">IF(G491="","",$C$3+SUM($I$6:I491))</f>
        <v/>
      </c>
      <c r="K491" s="28" t="str">
        <f aca="false">IF(G491="","",IF(($C$3+SUM($I$5:I490))&gt;0,G491/($C$3+SUM($I$5:I490)),""))</f>
        <v/>
      </c>
      <c r="L491" s="29" t="str">
        <f aca="false">IF(H491="","",IF(H491="Perdu",N(L490)+1,IF(H491="Gagné",0,N(L490))))</f>
        <v/>
      </c>
      <c r="M491" s="24"/>
    </row>
    <row r="492" customFormat="false" ht="15" hidden="false" customHeight="false" outlineLevel="0" collapsed="false">
      <c r="A492" s="23"/>
      <c r="B492" s="24"/>
      <c r="C492" s="24"/>
      <c r="D492" s="24"/>
      <c r="E492" s="24"/>
      <c r="F492" s="25"/>
      <c r="G492" s="26"/>
      <c r="H492" s="24"/>
      <c r="I492" s="27" t="str">
        <f aca="false">IF(OR(H492="",H492="En cours"),"",IF(H492="Gagné",G492*(F492-1),IF(H492="Perdu",-G492,0)))</f>
        <v/>
      </c>
      <c r="J492" s="27" t="str">
        <f aca="false">IF(G492="","",$C$3+SUM($I$6:I492))</f>
        <v/>
      </c>
      <c r="K492" s="28" t="str">
        <f aca="false">IF(G492="","",IF(($C$3+SUM($I$5:I491))&gt;0,G492/($C$3+SUM($I$5:I491)),""))</f>
        <v/>
      </c>
      <c r="L492" s="29" t="str">
        <f aca="false">IF(H492="","",IF(H492="Perdu",N(L491)+1,IF(H492="Gagné",0,N(L491))))</f>
        <v/>
      </c>
      <c r="M492" s="24"/>
    </row>
    <row r="493" customFormat="false" ht="15" hidden="false" customHeight="false" outlineLevel="0" collapsed="false">
      <c r="A493" s="23"/>
      <c r="B493" s="24"/>
      <c r="C493" s="24"/>
      <c r="D493" s="24"/>
      <c r="E493" s="24"/>
      <c r="F493" s="25"/>
      <c r="G493" s="26"/>
      <c r="H493" s="24"/>
      <c r="I493" s="27" t="str">
        <f aca="false">IF(OR(H493="",H493="En cours"),"",IF(H493="Gagné",G493*(F493-1),IF(H493="Perdu",-G493,0)))</f>
        <v/>
      </c>
      <c r="J493" s="27" t="str">
        <f aca="false">IF(G493="","",$C$3+SUM($I$6:I493))</f>
        <v/>
      </c>
      <c r="K493" s="28" t="str">
        <f aca="false">IF(G493="","",IF(($C$3+SUM($I$5:I492))&gt;0,G493/($C$3+SUM($I$5:I492)),""))</f>
        <v/>
      </c>
      <c r="L493" s="29" t="str">
        <f aca="false">IF(H493="","",IF(H493="Perdu",N(L492)+1,IF(H493="Gagné",0,N(L492))))</f>
        <v/>
      </c>
      <c r="M493" s="24"/>
    </row>
    <row r="494" customFormat="false" ht="15" hidden="false" customHeight="false" outlineLevel="0" collapsed="false">
      <c r="A494" s="23"/>
      <c r="B494" s="24"/>
      <c r="C494" s="24"/>
      <c r="D494" s="24"/>
      <c r="E494" s="24"/>
      <c r="F494" s="25"/>
      <c r="G494" s="26"/>
      <c r="H494" s="24"/>
      <c r="I494" s="27" t="str">
        <f aca="false">IF(OR(H494="",H494="En cours"),"",IF(H494="Gagné",G494*(F494-1),IF(H494="Perdu",-G494,0)))</f>
        <v/>
      </c>
      <c r="J494" s="27" t="str">
        <f aca="false">IF(G494="","",$C$3+SUM($I$6:I494))</f>
        <v/>
      </c>
      <c r="K494" s="28" t="str">
        <f aca="false">IF(G494="","",IF(($C$3+SUM($I$5:I493))&gt;0,G494/($C$3+SUM($I$5:I493)),""))</f>
        <v/>
      </c>
      <c r="L494" s="29" t="str">
        <f aca="false">IF(H494="","",IF(H494="Perdu",N(L493)+1,IF(H494="Gagné",0,N(L493))))</f>
        <v/>
      </c>
      <c r="M494" s="24"/>
    </row>
    <row r="495" customFormat="false" ht="15" hidden="false" customHeight="false" outlineLevel="0" collapsed="false">
      <c r="A495" s="23"/>
      <c r="B495" s="24"/>
      <c r="C495" s="24"/>
      <c r="D495" s="24"/>
      <c r="E495" s="24"/>
      <c r="F495" s="25"/>
      <c r="G495" s="26"/>
      <c r="H495" s="24"/>
      <c r="I495" s="27" t="str">
        <f aca="false">IF(OR(H495="",H495="En cours"),"",IF(H495="Gagné",G495*(F495-1),IF(H495="Perdu",-G495,0)))</f>
        <v/>
      </c>
      <c r="J495" s="27" t="str">
        <f aca="false">IF(G495="","",$C$3+SUM($I$6:I495))</f>
        <v/>
      </c>
      <c r="K495" s="28" t="str">
        <f aca="false">IF(G495="","",IF(($C$3+SUM($I$5:I494))&gt;0,G495/($C$3+SUM($I$5:I494)),""))</f>
        <v/>
      </c>
      <c r="L495" s="29" t="str">
        <f aca="false">IF(H495="","",IF(H495="Perdu",N(L494)+1,IF(H495="Gagné",0,N(L494))))</f>
        <v/>
      </c>
      <c r="M495" s="24"/>
    </row>
    <row r="496" customFormat="false" ht="15" hidden="false" customHeight="false" outlineLevel="0" collapsed="false">
      <c r="A496" s="23"/>
      <c r="B496" s="24"/>
      <c r="C496" s="24"/>
      <c r="D496" s="24"/>
      <c r="E496" s="24"/>
      <c r="F496" s="25"/>
      <c r="G496" s="26"/>
      <c r="H496" s="24"/>
      <c r="I496" s="27" t="str">
        <f aca="false">IF(OR(H496="",H496="En cours"),"",IF(H496="Gagné",G496*(F496-1),IF(H496="Perdu",-G496,0)))</f>
        <v/>
      </c>
      <c r="J496" s="27" t="str">
        <f aca="false">IF(G496="","",$C$3+SUM($I$6:I496))</f>
        <v/>
      </c>
      <c r="K496" s="28" t="str">
        <f aca="false">IF(G496="","",IF(($C$3+SUM($I$5:I495))&gt;0,G496/($C$3+SUM($I$5:I495)),""))</f>
        <v/>
      </c>
      <c r="L496" s="29" t="str">
        <f aca="false">IF(H496="","",IF(H496="Perdu",N(L495)+1,IF(H496="Gagné",0,N(L495))))</f>
        <v/>
      </c>
      <c r="M496" s="24"/>
    </row>
    <row r="497" customFormat="false" ht="15" hidden="false" customHeight="false" outlineLevel="0" collapsed="false">
      <c r="A497" s="23"/>
      <c r="B497" s="24"/>
      <c r="C497" s="24"/>
      <c r="D497" s="24"/>
      <c r="E497" s="24"/>
      <c r="F497" s="25"/>
      <c r="G497" s="26"/>
      <c r="H497" s="24"/>
      <c r="I497" s="27" t="str">
        <f aca="false">IF(OR(H497="",H497="En cours"),"",IF(H497="Gagné",G497*(F497-1),IF(H497="Perdu",-G497,0)))</f>
        <v/>
      </c>
      <c r="J497" s="27" t="str">
        <f aca="false">IF(G497="","",$C$3+SUM($I$6:I497))</f>
        <v/>
      </c>
      <c r="K497" s="28" t="str">
        <f aca="false">IF(G497="","",IF(($C$3+SUM($I$5:I496))&gt;0,G497/($C$3+SUM($I$5:I496)),""))</f>
        <v/>
      </c>
      <c r="L497" s="29" t="str">
        <f aca="false">IF(H497="","",IF(H497="Perdu",N(L496)+1,IF(H497="Gagné",0,N(L496))))</f>
        <v/>
      </c>
      <c r="M497" s="24"/>
    </row>
    <row r="498" customFormat="false" ht="15" hidden="false" customHeight="false" outlineLevel="0" collapsed="false">
      <c r="A498" s="23"/>
      <c r="B498" s="24"/>
      <c r="C498" s="24"/>
      <c r="D498" s="24"/>
      <c r="E498" s="24"/>
      <c r="F498" s="25"/>
      <c r="G498" s="26"/>
      <c r="H498" s="24"/>
      <c r="I498" s="27" t="str">
        <f aca="false">IF(OR(H498="",H498="En cours"),"",IF(H498="Gagné",G498*(F498-1),IF(H498="Perdu",-G498,0)))</f>
        <v/>
      </c>
      <c r="J498" s="27" t="str">
        <f aca="false">IF(G498="","",$C$3+SUM($I$6:I498))</f>
        <v/>
      </c>
      <c r="K498" s="28" t="str">
        <f aca="false">IF(G498="","",IF(($C$3+SUM($I$5:I497))&gt;0,G498/($C$3+SUM($I$5:I497)),""))</f>
        <v/>
      </c>
      <c r="L498" s="29" t="str">
        <f aca="false">IF(H498="","",IF(H498="Perdu",N(L497)+1,IF(H498="Gagné",0,N(L497))))</f>
        <v/>
      </c>
      <c r="M498" s="24"/>
    </row>
    <row r="499" customFormat="false" ht="15" hidden="false" customHeight="false" outlineLevel="0" collapsed="false">
      <c r="A499" s="23"/>
      <c r="B499" s="24"/>
      <c r="C499" s="24"/>
      <c r="D499" s="24"/>
      <c r="E499" s="24"/>
      <c r="F499" s="25"/>
      <c r="G499" s="26"/>
      <c r="H499" s="24"/>
      <c r="I499" s="27" t="str">
        <f aca="false">IF(OR(H499="",H499="En cours"),"",IF(H499="Gagné",G499*(F499-1),IF(H499="Perdu",-G499,0)))</f>
        <v/>
      </c>
      <c r="J499" s="27" t="str">
        <f aca="false">IF(G499="","",$C$3+SUM($I$6:I499))</f>
        <v/>
      </c>
      <c r="K499" s="28" t="str">
        <f aca="false">IF(G499="","",IF(($C$3+SUM($I$5:I498))&gt;0,G499/($C$3+SUM($I$5:I498)),""))</f>
        <v/>
      </c>
      <c r="L499" s="29" t="str">
        <f aca="false">IF(H499="","",IF(H499="Perdu",N(L498)+1,IF(H499="Gagné",0,N(L498))))</f>
        <v/>
      </c>
      <c r="M499" s="24"/>
    </row>
    <row r="500" customFormat="false" ht="15" hidden="false" customHeight="false" outlineLevel="0" collapsed="false">
      <c r="A500" s="23"/>
      <c r="B500" s="24"/>
      <c r="C500" s="24"/>
      <c r="D500" s="24"/>
      <c r="E500" s="24"/>
      <c r="F500" s="25"/>
      <c r="G500" s="26"/>
      <c r="H500" s="24"/>
      <c r="I500" s="27" t="str">
        <f aca="false">IF(OR(H500="",H500="En cours"),"",IF(H500="Gagné",G500*(F500-1),IF(H500="Perdu",-G500,0)))</f>
        <v/>
      </c>
      <c r="J500" s="27" t="str">
        <f aca="false">IF(G500="","",$C$3+SUM($I$6:I500))</f>
        <v/>
      </c>
      <c r="K500" s="28" t="str">
        <f aca="false">IF(G500="","",IF(($C$3+SUM($I$5:I499))&gt;0,G500/($C$3+SUM($I$5:I499)),""))</f>
        <v/>
      </c>
      <c r="L500" s="29" t="str">
        <f aca="false">IF(H500="","",IF(H500="Perdu",N(L499)+1,IF(H500="Gagné",0,N(L499))))</f>
        <v/>
      </c>
      <c r="M500" s="24"/>
    </row>
    <row r="501" customFormat="false" ht="15" hidden="false" customHeight="false" outlineLevel="0" collapsed="false">
      <c r="A501" s="23"/>
      <c r="B501" s="24"/>
      <c r="C501" s="24"/>
      <c r="D501" s="24"/>
      <c r="E501" s="24"/>
      <c r="F501" s="25"/>
      <c r="G501" s="26"/>
      <c r="H501" s="24"/>
      <c r="I501" s="27" t="str">
        <f aca="false">IF(OR(H501="",H501="En cours"),"",IF(H501="Gagné",G501*(F501-1),IF(H501="Perdu",-G501,0)))</f>
        <v/>
      </c>
      <c r="J501" s="27" t="str">
        <f aca="false">IF(G501="","",$C$3+SUM($I$6:I501))</f>
        <v/>
      </c>
      <c r="K501" s="28" t="str">
        <f aca="false">IF(G501="","",IF(($C$3+SUM($I$5:I500))&gt;0,G501/($C$3+SUM($I$5:I500)),""))</f>
        <v/>
      </c>
      <c r="L501" s="29" t="str">
        <f aca="false">IF(H501="","",IF(H501="Perdu",N(L500)+1,IF(H501="Gagné",0,N(L500))))</f>
        <v/>
      </c>
      <c r="M501" s="24"/>
    </row>
    <row r="502" customFormat="false" ht="15" hidden="false" customHeight="false" outlineLevel="0" collapsed="false">
      <c r="A502" s="23"/>
      <c r="B502" s="24"/>
      <c r="C502" s="24"/>
      <c r="D502" s="24"/>
      <c r="E502" s="24"/>
      <c r="F502" s="25"/>
      <c r="G502" s="26"/>
      <c r="H502" s="24"/>
      <c r="I502" s="27" t="str">
        <f aca="false">IF(OR(H502="",H502="En cours"),"",IF(H502="Gagné",G502*(F502-1),IF(H502="Perdu",-G502,0)))</f>
        <v/>
      </c>
      <c r="J502" s="27" t="str">
        <f aca="false">IF(G502="","",$C$3+SUM($I$6:I502))</f>
        <v/>
      </c>
      <c r="K502" s="28" t="str">
        <f aca="false">IF(G502="","",IF(($C$3+SUM($I$5:I501))&gt;0,G502/($C$3+SUM($I$5:I501)),""))</f>
        <v/>
      </c>
      <c r="L502" s="29" t="str">
        <f aca="false">IF(H502="","",IF(H502="Perdu",N(L501)+1,IF(H502="Gagné",0,N(L501))))</f>
        <v/>
      </c>
      <c r="M502" s="24"/>
    </row>
    <row r="503" customFormat="false" ht="15" hidden="false" customHeight="false" outlineLevel="0" collapsed="false">
      <c r="A503" s="23"/>
      <c r="B503" s="24"/>
      <c r="C503" s="24"/>
      <c r="D503" s="24"/>
      <c r="E503" s="24"/>
      <c r="F503" s="25"/>
      <c r="G503" s="26"/>
      <c r="H503" s="24"/>
      <c r="I503" s="27" t="str">
        <f aca="false">IF(OR(H503="",H503="En cours"),"",IF(H503="Gagné",G503*(F503-1),IF(H503="Perdu",-G503,0)))</f>
        <v/>
      </c>
      <c r="J503" s="27" t="str">
        <f aca="false">IF(G503="","",$C$3+SUM($I$6:I503))</f>
        <v/>
      </c>
      <c r="K503" s="28" t="str">
        <f aca="false">IF(G503="","",IF(($C$3+SUM($I$5:I502))&gt;0,G503/($C$3+SUM($I$5:I502)),""))</f>
        <v/>
      </c>
      <c r="L503" s="29" t="str">
        <f aca="false">IF(H503="","",IF(H503="Perdu",N(L502)+1,IF(H503="Gagné",0,N(L502))))</f>
        <v/>
      </c>
      <c r="M503" s="24"/>
    </row>
    <row r="504" customFormat="false" ht="15" hidden="false" customHeight="false" outlineLevel="0" collapsed="false">
      <c r="A504" s="23"/>
      <c r="B504" s="24"/>
      <c r="C504" s="24"/>
      <c r="D504" s="24"/>
      <c r="E504" s="24"/>
      <c r="F504" s="25"/>
      <c r="G504" s="26"/>
      <c r="H504" s="24"/>
      <c r="I504" s="27" t="str">
        <f aca="false">IF(OR(H504="",H504="En cours"),"",IF(H504="Gagné",G504*(F504-1),IF(H504="Perdu",-G504,0)))</f>
        <v/>
      </c>
      <c r="J504" s="27" t="str">
        <f aca="false">IF(G504="","",$C$3+SUM($I$6:I504))</f>
        <v/>
      </c>
      <c r="K504" s="28" t="str">
        <f aca="false">IF(G504="","",IF(($C$3+SUM($I$5:I503))&gt;0,G504/($C$3+SUM($I$5:I503)),""))</f>
        <v/>
      </c>
      <c r="L504" s="29" t="str">
        <f aca="false">IF(H504="","",IF(H504="Perdu",N(L503)+1,IF(H504="Gagné",0,N(L503))))</f>
        <v/>
      </c>
      <c r="M504" s="24"/>
    </row>
    <row r="505" customFormat="false" ht="15" hidden="false" customHeight="false" outlineLevel="0" collapsed="false">
      <c r="A505" s="23"/>
      <c r="B505" s="24"/>
      <c r="C505" s="24"/>
      <c r="D505" s="24"/>
      <c r="E505" s="24"/>
      <c r="F505" s="25"/>
      <c r="G505" s="26"/>
      <c r="H505" s="24"/>
      <c r="I505" s="27" t="str">
        <f aca="false">IF(OR(H505="",H505="En cours"),"",IF(H505="Gagné",G505*(F505-1),IF(H505="Perdu",-G505,0)))</f>
        <v/>
      </c>
      <c r="J505" s="27" t="str">
        <f aca="false">IF(G505="","",$C$3+SUM($I$6:I505))</f>
        <v/>
      </c>
      <c r="K505" s="28" t="str">
        <f aca="false">IF(G505="","",IF(($C$3+SUM($I$5:I504))&gt;0,G505/($C$3+SUM($I$5:I504)),""))</f>
        <v/>
      </c>
      <c r="L505" s="29" t="str">
        <f aca="false">IF(H505="","",IF(H505="Perdu",N(L504)+1,IF(H505="Gagné",0,N(L504))))</f>
        <v/>
      </c>
      <c r="M505" s="24"/>
    </row>
  </sheetData>
  <conditionalFormatting sqref="K6:K505">
    <cfRule type="expression" priority="2" aboveAverage="0" equalAverage="0" bottom="0" percent="0" rank="0" text="" dxfId="1">
      <formula>AND(ISNUMBER(K6),$G6&gt;$C$3*$F$3+0.005)</formula>
    </cfRule>
  </conditionalFormatting>
  <conditionalFormatting sqref="I6:I505">
    <cfRule type="cellIs" priority="3" operator="lessThan" aboveAverage="0" equalAverage="0" bottom="0" percent="0" rank="0" text="" dxfId="2">
      <formula>0</formula>
    </cfRule>
  </conditionalFormatting>
  <dataValidations count="4">
    <dataValidation allowBlank="true" errorStyle="stop" operator="between" showDropDown="false" showErrorMessage="false" showInputMessage="false" sqref="E6:E505" type="list">
      <formula1>"Simple,Combiné"</formula1>
      <formula2>0</formula2>
    </dataValidation>
    <dataValidation allowBlank="true" errorStyle="stop" operator="between" showDropDown="false" showErrorMessage="false" showInputMessage="false" sqref="H6:H505" type="list">
      <formula1>"Gagné,Perdu,Remboursé,En cours"</formula1>
      <formula2>0</formula2>
    </dataValidation>
    <dataValidation allowBlank="true" error="Une cote est supérieure à 1,00." errorStyle="stop" errorTitle="Cote refusée" operator="greaterThan" showDropDown="false" showErrorMessage="true" showInputMessage="false" sqref="F6:F505" type="decimal">
      <formula1>1</formula1>
      <formula2>0</formula2>
    </dataValidation>
    <dataValidation allowBlank="true" error="Une mise est supérieure à 0." errorStyle="stop" errorTitle="Mise refusée" operator="greaterThan" showDropDown="false" showErrorMessage="true" showInputMessage="false" sqref="G6:G50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6"/>
    <col collapsed="false" customWidth="true" hidden="false" outlineLevel="0" max="5" min="5" style="0" width="14"/>
    <col collapsed="false" customWidth="true" hidden="false" outlineLevel="0" max="6" min="6" style="0" width="4"/>
    <col collapsed="false" customWidth="true" hidden="false" outlineLevel="0" max="7" min="7" style="0" width="60"/>
  </cols>
  <sheetData>
    <row r="1" customFormat="false" ht="19.7" hidden="false" customHeight="false" outlineLevel="0" collapsed="false">
      <c r="A1" s="5" t="s">
        <v>82</v>
      </c>
    </row>
    <row r="2" customFormat="false" ht="15" hidden="false" customHeight="false" outlineLevel="0" collapsed="false">
      <c r="A2" s="6" t="s">
        <v>83</v>
      </c>
    </row>
    <row r="4" customFormat="false" ht="15" hidden="false" customHeight="false" outlineLevel="0" collapsed="false">
      <c r="A4" s="30" t="s">
        <v>84</v>
      </c>
      <c r="B4" s="31" t="s">
        <v>19</v>
      </c>
    </row>
    <row r="5" customFormat="false" ht="15" hidden="false" customHeight="false" outlineLevel="0" collapsed="false">
      <c r="A5" s="8" t="s">
        <v>85</v>
      </c>
      <c r="B5" s="17" t="n">
        <f aca="false">COUNT(Suivi!$G$6:$G$505)</f>
        <v>1</v>
      </c>
      <c r="G5" s="6" t="s">
        <v>86</v>
      </c>
    </row>
    <row r="6" customFormat="false" ht="15" hidden="false" customHeight="false" outlineLevel="0" collapsed="false">
      <c r="A6" s="8" t="s">
        <v>87</v>
      </c>
      <c r="B6" s="17" t="n">
        <f aca="false">COUNTIF(Suivi!$H$6:$H$505,"Gagné")</f>
        <v>0</v>
      </c>
      <c r="G6" s="6"/>
    </row>
    <row r="7" customFormat="false" ht="15" hidden="false" customHeight="false" outlineLevel="0" collapsed="false">
      <c r="A7" s="8" t="s">
        <v>88</v>
      </c>
      <c r="B7" s="17" t="n">
        <f aca="false">COUNTIF(Suivi!$H$6:$H$505,"Perdu")</f>
        <v>1</v>
      </c>
      <c r="G7" s="6"/>
    </row>
    <row r="8" customFormat="false" ht="15" hidden="false" customHeight="false" outlineLevel="0" collapsed="false">
      <c r="A8" s="8" t="s">
        <v>89</v>
      </c>
      <c r="B8" s="13" t="n">
        <f aca="false">SUMIFS(Suivi!$G$6:$G$505,Suivi!$H$6:$H$505,"Gagné")+SUMIFS(Suivi!$G$6:$G$505,Suivi!$H$6:$H$505,"Perdu")</f>
        <v>2</v>
      </c>
      <c r="G8" s="6" t="s">
        <v>90</v>
      </c>
    </row>
    <row r="9" customFormat="false" ht="15" hidden="false" customHeight="false" outlineLevel="0" collapsed="false">
      <c r="A9" s="8" t="s">
        <v>71</v>
      </c>
      <c r="B9" s="13" t="n">
        <f aca="false">SUM(Suivi!$I$6:$I$505)</f>
        <v>-2</v>
      </c>
      <c r="G9" s="6" t="s">
        <v>91</v>
      </c>
    </row>
    <row r="10" customFormat="false" ht="15" hidden="false" customHeight="false" outlineLevel="0" collapsed="false">
      <c r="A10" s="8" t="s">
        <v>92</v>
      </c>
      <c r="B10" s="13" t="n">
        <f aca="false">Suivi!$C$3+B9</f>
        <v>98</v>
      </c>
      <c r="G10" s="6"/>
    </row>
    <row r="11" customFormat="false" ht="15" hidden="false" customHeight="false" outlineLevel="0" collapsed="false">
      <c r="A11" s="8" t="s">
        <v>93</v>
      </c>
      <c r="B11" s="16" t="n">
        <f aca="false">IF(B8&gt;0,B9/B8,"")</f>
        <v>-1</v>
      </c>
      <c r="G11" s="6" t="s">
        <v>94</v>
      </c>
    </row>
    <row r="12" customFormat="false" ht="15" hidden="false" customHeight="false" outlineLevel="0" collapsed="false">
      <c r="A12" s="8" t="s">
        <v>95</v>
      </c>
      <c r="B12" s="16" t="n">
        <f aca="false">IF(B8&gt;0,(B8+B9)/B8,"")</f>
        <v>0</v>
      </c>
      <c r="G12" s="6" t="s">
        <v>96</v>
      </c>
    </row>
    <row r="13" customFormat="false" ht="15" hidden="false" customHeight="false" outlineLevel="0" collapsed="false">
      <c r="A13" s="8" t="s">
        <v>97</v>
      </c>
      <c r="B13" s="16" t="n">
        <f aca="false">IF(B6+B7&gt;0,B6/(B6+B7),"")</f>
        <v>0</v>
      </c>
      <c r="G13" s="6"/>
    </row>
    <row r="14" customFormat="false" ht="15" hidden="false" customHeight="false" outlineLevel="0" collapsed="false">
      <c r="A14" s="8" t="s">
        <v>98</v>
      </c>
      <c r="B14" s="32" t="n">
        <f aca="false">IF(B5&gt;0,AVERAGE(Suivi!$F$6:$F$505),"")</f>
        <v>2</v>
      </c>
      <c r="G14" s="6"/>
    </row>
    <row r="15" customFormat="false" ht="15" hidden="false" customHeight="false" outlineLevel="0" collapsed="false">
      <c r="A15" s="8" t="s">
        <v>99</v>
      </c>
      <c r="B15" s="13" t="n">
        <f aca="false">IF(B5&gt;0,AVERAGE(Suivi!$G$6:$G$505),"")</f>
        <v>2</v>
      </c>
      <c r="G15" s="6"/>
    </row>
    <row r="16" customFormat="false" ht="15" hidden="false" customHeight="false" outlineLevel="0" collapsed="false">
      <c r="A16" s="8" t="s">
        <v>100</v>
      </c>
      <c r="B16" s="16" t="n">
        <f aca="false">IF(B5&gt;0,MAX(Suivi!$K$6:$K$505),"")</f>
        <v>0.02</v>
      </c>
      <c r="G16" s="6" t="s">
        <v>101</v>
      </c>
    </row>
    <row r="17" customFormat="false" ht="15" hidden="false" customHeight="false" outlineLevel="0" collapsed="false">
      <c r="A17" s="8" t="s">
        <v>102</v>
      </c>
      <c r="B17" s="17" t="n">
        <f aca="false">IF(B5&gt;0,MAX(Suivi!$L$6:$L$505),"")</f>
        <v>1</v>
      </c>
      <c r="G17" s="6"/>
    </row>
    <row r="18" customFormat="false" ht="15" hidden="false" customHeight="false" outlineLevel="0" collapsed="false">
      <c r="A18" s="8" t="s">
        <v>103</v>
      </c>
      <c r="B18" s="13" t="n">
        <f aca="false">IF(B5&gt;0,MIN(Suivi!$J$6:$J$505),"")</f>
        <v>98</v>
      </c>
      <c r="G18" s="6"/>
    </row>
    <row r="19" customFormat="false" ht="15" hidden="false" customHeight="false" outlineLevel="0" collapsed="false">
      <c r="A19" s="8" t="s">
        <v>104</v>
      </c>
      <c r="B19" s="13" t="n">
        <f aca="false">B8*(1-'Mon plan'!B9)</f>
        <v>0.16</v>
      </c>
      <c r="G19" s="6" t="s">
        <v>105</v>
      </c>
    </row>
    <row r="20" customFormat="false" ht="15" hidden="false" customHeight="false" outlineLevel="0" collapsed="false">
      <c r="A20" s="8" t="s">
        <v>106</v>
      </c>
      <c r="B20" s="13" t="n">
        <f aca="false">B9+B19</f>
        <v>-1.84</v>
      </c>
      <c r="G20" s="6" t="s">
        <v>107</v>
      </c>
    </row>
    <row r="22" customFormat="false" ht="15" hidden="false" customHeight="false" outlineLevel="0" collapsed="false">
      <c r="A22" s="18" t="s">
        <v>108</v>
      </c>
      <c r="B22" s="33" t="n">
        <v>46296</v>
      </c>
    </row>
    <row r="23" customFormat="false" ht="15" hidden="false" customHeight="false" outlineLevel="0" collapsed="false">
      <c r="A23" s="30" t="s">
        <v>109</v>
      </c>
      <c r="B23" s="31" t="s">
        <v>110</v>
      </c>
      <c r="C23" s="31" t="s">
        <v>111</v>
      </c>
      <c r="D23" s="31" t="s">
        <v>71</v>
      </c>
      <c r="E23" s="31" t="s">
        <v>112</v>
      </c>
    </row>
    <row r="24" customFormat="false" ht="15" hidden="false" customHeight="false" outlineLevel="0" collapsed="false">
      <c r="A24" s="34" t="n">
        <f aca="false">$B$22</f>
        <v>46296</v>
      </c>
      <c r="B24" s="35" t="n">
        <f aca="false">COUNTIFS(Suivi!$H$6:$H$505,"Gagné",Suivi!$A$6:$A$505,"&gt;="&amp;$A24,Suivi!$A$6:$A$505,"&lt;"&amp;EDATE($A24,1))+COUNTIFS(Suivi!$H$6:$H$505,"Perdu",Suivi!$A$6:$A$505,"&gt;="&amp;$A24,Suivi!$A$6:$A$505,"&lt;"&amp;EDATE($A24,1))</f>
        <v>1</v>
      </c>
      <c r="C24" s="36" t="n">
        <f aca="false">SUMIFS(Suivi!$G$6:$G$505,Suivi!$H$6:$H$505,"Gagné",Suivi!$A$6:$A$505,"&gt;="&amp;$A24,Suivi!$A$6:$A$505,"&lt;"&amp;EDATE($A24,1))+SUMIFS(Suivi!$G$6:$G$505,Suivi!$H$6:$H$505,"Perdu",Suivi!$A$6:$A$505,"&gt;="&amp;$A24,Suivi!$A$6:$A$505,"&lt;"&amp;EDATE($A24,1))</f>
        <v>2</v>
      </c>
      <c r="D24" s="36" t="n">
        <f aca="false">SUMIFS(Suivi!$I$6:$I$505,Suivi!$A$6:$A$505,"&gt;="&amp;$A24,Suivi!$A$6:$A$505,"&lt;"&amp;EDATE($A24,1))</f>
        <v>-2</v>
      </c>
      <c r="E24" s="37" t="n">
        <f aca="false">IF(C24&gt;0,D24/C24,"")</f>
        <v>-1</v>
      </c>
    </row>
    <row r="25" customFormat="false" ht="15" hidden="false" customHeight="false" outlineLevel="0" collapsed="false">
      <c r="A25" s="34" t="n">
        <f aca="false">EDATE(A24,1)</f>
        <v>46327</v>
      </c>
      <c r="B25" s="35" t="n">
        <f aca="false">COUNTIFS(Suivi!$H$6:$H$505,"Gagné",Suivi!$A$6:$A$505,"&gt;="&amp;$A25,Suivi!$A$6:$A$505,"&lt;"&amp;EDATE($A25,1))+COUNTIFS(Suivi!$H$6:$H$505,"Perdu",Suivi!$A$6:$A$505,"&gt;="&amp;$A25,Suivi!$A$6:$A$505,"&lt;"&amp;EDATE($A25,1))</f>
        <v>0</v>
      </c>
      <c r="C25" s="36" t="n">
        <f aca="false">SUMIFS(Suivi!$G$6:$G$505,Suivi!$H$6:$H$505,"Gagné",Suivi!$A$6:$A$505,"&gt;="&amp;$A25,Suivi!$A$6:$A$505,"&lt;"&amp;EDATE($A25,1))+SUMIFS(Suivi!$G$6:$G$505,Suivi!$H$6:$H$505,"Perdu",Suivi!$A$6:$A$505,"&gt;="&amp;$A25,Suivi!$A$6:$A$505,"&lt;"&amp;EDATE($A25,1))</f>
        <v>0</v>
      </c>
      <c r="D25" s="36" t="n">
        <f aca="false">SUMIFS(Suivi!$I$6:$I$505,Suivi!$A$6:$A$505,"&gt;="&amp;$A25,Suivi!$A$6:$A$505,"&lt;"&amp;EDATE($A25,1))</f>
        <v>0</v>
      </c>
      <c r="E25" s="37" t="str">
        <f aca="false">IF(C25&gt;0,D25/C25,"")</f>
        <v/>
      </c>
    </row>
    <row r="26" customFormat="false" ht="15" hidden="false" customHeight="false" outlineLevel="0" collapsed="false">
      <c r="A26" s="34" t="n">
        <f aca="false">EDATE(A25,1)</f>
        <v>46357</v>
      </c>
      <c r="B26" s="35" t="n">
        <f aca="false">COUNTIFS(Suivi!$H$6:$H$505,"Gagné",Suivi!$A$6:$A$505,"&gt;="&amp;$A26,Suivi!$A$6:$A$505,"&lt;"&amp;EDATE($A26,1))+COUNTIFS(Suivi!$H$6:$H$505,"Perdu",Suivi!$A$6:$A$505,"&gt;="&amp;$A26,Suivi!$A$6:$A$505,"&lt;"&amp;EDATE($A26,1))</f>
        <v>0</v>
      </c>
      <c r="C26" s="36" t="n">
        <f aca="false">SUMIFS(Suivi!$G$6:$G$505,Suivi!$H$6:$H$505,"Gagné",Suivi!$A$6:$A$505,"&gt;="&amp;$A26,Suivi!$A$6:$A$505,"&lt;"&amp;EDATE($A26,1))+SUMIFS(Suivi!$G$6:$G$505,Suivi!$H$6:$H$505,"Perdu",Suivi!$A$6:$A$505,"&gt;="&amp;$A26,Suivi!$A$6:$A$505,"&lt;"&amp;EDATE($A26,1))</f>
        <v>0</v>
      </c>
      <c r="D26" s="36" t="n">
        <f aca="false">SUMIFS(Suivi!$I$6:$I$505,Suivi!$A$6:$A$505,"&gt;="&amp;$A26,Suivi!$A$6:$A$505,"&lt;"&amp;EDATE($A26,1))</f>
        <v>0</v>
      </c>
      <c r="E26" s="37" t="str">
        <f aca="false">IF(C26&gt;0,D26/C26,"")</f>
        <v/>
      </c>
    </row>
    <row r="27" customFormat="false" ht="15" hidden="false" customHeight="false" outlineLevel="0" collapsed="false">
      <c r="A27" s="34" t="n">
        <f aca="false">EDATE(A26,1)</f>
        <v>46388</v>
      </c>
      <c r="B27" s="35" t="n">
        <f aca="false">COUNTIFS(Suivi!$H$6:$H$505,"Gagné",Suivi!$A$6:$A$505,"&gt;="&amp;$A27,Suivi!$A$6:$A$505,"&lt;"&amp;EDATE($A27,1))+COUNTIFS(Suivi!$H$6:$H$505,"Perdu",Suivi!$A$6:$A$505,"&gt;="&amp;$A27,Suivi!$A$6:$A$505,"&lt;"&amp;EDATE($A27,1))</f>
        <v>0</v>
      </c>
      <c r="C27" s="36" t="n">
        <f aca="false">SUMIFS(Suivi!$G$6:$G$505,Suivi!$H$6:$H$505,"Gagné",Suivi!$A$6:$A$505,"&gt;="&amp;$A27,Suivi!$A$6:$A$505,"&lt;"&amp;EDATE($A27,1))+SUMIFS(Suivi!$G$6:$G$505,Suivi!$H$6:$H$505,"Perdu",Suivi!$A$6:$A$505,"&gt;="&amp;$A27,Suivi!$A$6:$A$505,"&lt;"&amp;EDATE($A27,1))</f>
        <v>0</v>
      </c>
      <c r="D27" s="36" t="n">
        <f aca="false">SUMIFS(Suivi!$I$6:$I$505,Suivi!$A$6:$A$505,"&gt;="&amp;$A27,Suivi!$A$6:$A$505,"&lt;"&amp;EDATE($A27,1))</f>
        <v>0</v>
      </c>
      <c r="E27" s="37" t="str">
        <f aca="false">IF(C27&gt;0,D27/C27,"")</f>
        <v/>
      </c>
    </row>
    <row r="28" customFormat="false" ht="15" hidden="false" customHeight="false" outlineLevel="0" collapsed="false">
      <c r="A28" s="34" t="n">
        <f aca="false">EDATE(A27,1)</f>
        <v>46419</v>
      </c>
      <c r="B28" s="35" t="n">
        <f aca="false">COUNTIFS(Suivi!$H$6:$H$505,"Gagné",Suivi!$A$6:$A$505,"&gt;="&amp;$A28,Suivi!$A$6:$A$505,"&lt;"&amp;EDATE($A28,1))+COUNTIFS(Suivi!$H$6:$H$505,"Perdu",Suivi!$A$6:$A$505,"&gt;="&amp;$A28,Suivi!$A$6:$A$505,"&lt;"&amp;EDATE($A28,1))</f>
        <v>0</v>
      </c>
      <c r="C28" s="36" t="n">
        <f aca="false">SUMIFS(Suivi!$G$6:$G$505,Suivi!$H$6:$H$505,"Gagné",Suivi!$A$6:$A$505,"&gt;="&amp;$A28,Suivi!$A$6:$A$505,"&lt;"&amp;EDATE($A28,1))+SUMIFS(Suivi!$G$6:$G$505,Suivi!$H$6:$H$505,"Perdu",Suivi!$A$6:$A$505,"&gt;="&amp;$A28,Suivi!$A$6:$A$505,"&lt;"&amp;EDATE($A28,1))</f>
        <v>0</v>
      </c>
      <c r="D28" s="36" t="n">
        <f aca="false">SUMIFS(Suivi!$I$6:$I$505,Suivi!$A$6:$A$505,"&gt;="&amp;$A28,Suivi!$A$6:$A$505,"&lt;"&amp;EDATE($A28,1))</f>
        <v>0</v>
      </c>
      <c r="E28" s="37" t="str">
        <f aca="false">IF(C28&gt;0,D28/C28,"")</f>
        <v/>
      </c>
    </row>
    <row r="29" customFormat="false" ht="15" hidden="false" customHeight="false" outlineLevel="0" collapsed="false">
      <c r="A29" s="34" t="n">
        <f aca="false">EDATE(A28,1)</f>
        <v>46447</v>
      </c>
      <c r="B29" s="35" t="n">
        <f aca="false">COUNTIFS(Suivi!$H$6:$H$505,"Gagné",Suivi!$A$6:$A$505,"&gt;="&amp;$A29,Suivi!$A$6:$A$505,"&lt;"&amp;EDATE($A29,1))+COUNTIFS(Suivi!$H$6:$H$505,"Perdu",Suivi!$A$6:$A$505,"&gt;="&amp;$A29,Suivi!$A$6:$A$505,"&lt;"&amp;EDATE($A29,1))</f>
        <v>0</v>
      </c>
      <c r="C29" s="36" t="n">
        <f aca="false">SUMIFS(Suivi!$G$6:$G$505,Suivi!$H$6:$H$505,"Gagné",Suivi!$A$6:$A$505,"&gt;="&amp;$A29,Suivi!$A$6:$A$505,"&lt;"&amp;EDATE($A29,1))+SUMIFS(Suivi!$G$6:$G$505,Suivi!$H$6:$H$505,"Perdu",Suivi!$A$6:$A$505,"&gt;="&amp;$A29,Suivi!$A$6:$A$505,"&lt;"&amp;EDATE($A29,1))</f>
        <v>0</v>
      </c>
      <c r="D29" s="36" t="n">
        <f aca="false">SUMIFS(Suivi!$I$6:$I$505,Suivi!$A$6:$A$505,"&gt;="&amp;$A29,Suivi!$A$6:$A$505,"&lt;"&amp;EDATE($A29,1))</f>
        <v>0</v>
      </c>
      <c r="E29" s="37" t="str">
        <f aca="false">IF(C29&gt;0,D29/C29,"")</f>
        <v/>
      </c>
    </row>
    <row r="30" customFormat="false" ht="15" hidden="false" customHeight="false" outlineLevel="0" collapsed="false">
      <c r="A30" s="34" t="n">
        <f aca="false">EDATE(A29,1)</f>
        <v>46478</v>
      </c>
      <c r="B30" s="35" t="n">
        <f aca="false">COUNTIFS(Suivi!$H$6:$H$505,"Gagné",Suivi!$A$6:$A$505,"&gt;="&amp;$A30,Suivi!$A$6:$A$505,"&lt;"&amp;EDATE($A30,1))+COUNTIFS(Suivi!$H$6:$H$505,"Perdu",Suivi!$A$6:$A$505,"&gt;="&amp;$A30,Suivi!$A$6:$A$505,"&lt;"&amp;EDATE($A30,1))</f>
        <v>0</v>
      </c>
      <c r="C30" s="36" t="n">
        <f aca="false">SUMIFS(Suivi!$G$6:$G$505,Suivi!$H$6:$H$505,"Gagné",Suivi!$A$6:$A$505,"&gt;="&amp;$A30,Suivi!$A$6:$A$505,"&lt;"&amp;EDATE($A30,1))+SUMIFS(Suivi!$G$6:$G$505,Suivi!$H$6:$H$505,"Perdu",Suivi!$A$6:$A$505,"&gt;="&amp;$A30,Suivi!$A$6:$A$505,"&lt;"&amp;EDATE($A30,1))</f>
        <v>0</v>
      </c>
      <c r="D30" s="36" t="n">
        <f aca="false">SUMIFS(Suivi!$I$6:$I$505,Suivi!$A$6:$A$505,"&gt;="&amp;$A30,Suivi!$A$6:$A$505,"&lt;"&amp;EDATE($A30,1))</f>
        <v>0</v>
      </c>
      <c r="E30" s="37" t="str">
        <f aca="false">IF(C30&gt;0,D30/C30,"")</f>
        <v/>
      </c>
    </row>
    <row r="31" customFormat="false" ht="15" hidden="false" customHeight="false" outlineLevel="0" collapsed="false">
      <c r="A31" s="34" t="n">
        <f aca="false">EDATE(A30,1)</f>
        <v>46508</v>
      </c>
      <c r="B31" s="35" t="n">
        <f aca="false">COUNTIFS(Suivi!$H$6:$H$505,"Gagné",Suivi!$A$6:$A$505,"&gt;="&amp;$A31,Suivi!$A$6:$A$505,"&lt;"&amp;EDATE($A31,1))+COUNTIFS(Suivi!$H$6:$H$505,"Perdu",Suivi!$A$6:$A$505,"&gt;="&amp;$A31,Suivi!$A$6:$A$505,"&lt;"&amp;EDATE($A31,1))</f>
        <v>0</v>
      </c>
      <c r="C31" s="36" t="n">
        <f aca="false">SUMIFS(Suivi!$G$6:$G$505,Suivi!$H$6:$H$505,"Gagné",Suivi!$A$6:$A$505,"&gt;="&amp;$A31,Suivi!$A$6:$A$505,"&lt;"&amp;EDATE($A31,1))+SUMIFS(Suivi!$G$6:$G$505,Suivi!$H$6:$H$505,"Perdu",Suivi!$A$6:$A$505,"&gt;="&amp;$A31,Suivi!$A$6:$A$505,"&lt;"&amp;EDATE($A31,1))</f>
        <v>0</v>
      </c>
      <c r="D31" s="36" t="n">
        <f aca="false">SUMIFS(Suivi!$I$6:$I$505,Suivi!$A$6:$A$505,"&gt;="&amp;$A31,Suivi!$A$6:$A$505,"&lt;"&amp;EDATE($A31,1))</f>
        <v>0</v>
      </c>
      <c r="E31" s="37" t="str">
        <f aca="false">IF(C31&gt;0,D31/C31,"")</f>
        <v/>
      </c>
    </row>
    <row r="32" customFormat="false" ht="15" hidden="false" customHeight="false" outlineLevel="0" collapsed="false">
      <c r="A32" s="34" t="n">
        <f aca="false">EDATE(A31,1)</f>
        <v>46539</v>
      </c>
      <c r="B32" s="35" t="n">
        <f aca="false">COUNTIFS(Suivi!$H$6:$H$505,"Gagné",Suivi!$A$6:$A$505,"&gt;="&amp;$A32,Suivi!$A$6:$A$505,"&lt;"&amp;EDATE($A32,1))+COUNTIFS(Suivi!$H$6:$H$505,"Perdu",Suivi!$A$6:$A$505,"&gt;="&amp;$A32,Suivi!$A$6:$A$505,"&lt;"&amp;EDATE($A32,1))</f>
        <v>0</v>
      </c>
      <c r="C32" s="36" t="n">
        <f aca="false">SUMIFS(Suivi!$G$6:$G$505,Suivi!$H$6:$H$505,"Gagné",Suivi!$A$6:$A$505,"&gt;="&amp;$A32,Suivi!$A$6:$A$505,"&lt;"&amp;EDATE($A32,1))+SUMIFS(Suivi!$G$6:$G$505,Suivi!$H$6:$H$505,"Perdu",Suivi!$A$6:$A$505,"&gt;="&amp;$A32,Suivi!$A$6:$A$505,"&lt;"&amp;EDATE($A32,1))</f>
        <v>0</v>
      </c>
      <c r="D32" s="36" t="n">
        <f aca="false">SUMIFS(Suivi!$I$6:$I$505,Suivi!$A$6:$A$505,"&gt;="&amp;$A32,Suivi!$A$6:$A$505,"&lt;"&amp;EDATE($A32,1))</f>
        <v>0</v>
      </c>
      <c r="E32" s="37" t="str">
        <f aca="false">IF(C32&gt;0,D32/C32,"")</f>
        <v/>
      </c>
    </row>
    <row r="33" customFormat="false" ht="15" hidden="false" customHeight="false" outlineLevel="0" collapsed="false">
      <c r="A33" s="34" t="n">
        <f aca="false">EDATE(A32,1)</f>
        <v>46569</v>
      </c>
      <c r="B33" s="35" t="n">
        <f aca="false">COUNTIFS(Suivi!$H$6:$H$505,"Gagné",Suivi!$A$6:$A$505,"&gt;="&amp;$A33,Suivi!$A$6:$A$505,"&lt;"&amp;EDATE($A33,1))+COUNTIFS(Suivi!$H$6:$H$505,"Perdu",Suivi!$A$6:$A$505,"&gt;="&amp;$A33,Suivi!$A$6:$A$505,"&lt;"&amp;EDATE($A33,1))</f>
        <v>0</v>
      </c>
      <c r="C33" s="36" t="n">
        <f aca="false">SUMIFS(Suivi!$G$6:$G$505,Suivi!$H$6:$H$505,"Gagné",Suivi!$A$6:$A$505,"&gt;="&amp;$A33,Suivi!$A$6:$A$505,"&lt;"&amp;EDATE($A33,1))+SUMIFS(Suivi!$G$6:$G$505,Suivi!$H$6:$H$505,"Perdu",Suivi!$A$6:$A$505,"&gt;="&amp;$A33,Suivi!$A$6:$A$505,"&lt;"&amp;EDATE($A33,1))</f>
        <v>0</v>
      </c>
      <c r="D33" s="36" t="n">
        <f aca="false">SUMIFS(Suivi!$I$6:$I$505,Suivi!$A$6:$A$505,"&gt;="&amp;$A33,Suivi!$A$6:$A$505,"&lt;"&amp;EDATE($A33,1))</f>
        <v>0</v>
      </c>
      <c r="E33" s="37" t="str">
        <f aca="false">IF(C33&gt;0,D33/C33,"")</f>
        <v/>
      </c>
    </row>
    <row r="34" customFormat="false" ht="15" hidden="false" customHeight="false" outlineLevel="0" collapsed="false">
      <c r="A34" s="34" t="n">
        <f aca="false">EDATE(A33,1)</f>
        <v>46600</v>
      </c>
      <c r="B34" s="35" t="n">
        <f aca="false">COUNTIFS(Suivi!$H$6:$H$505,"Gagné",Suivi!$A$6:$A$505,"&gt;="&amp;$A34,Suivi!$A$6:$A$505,"&lt;"&amp;EDATE($A34,1))+COUNTIFS(Suivi!$H$6:$H$505,"Perdu",Suivi!$A$6:$A$505,"&gt;="&amp;$A34,Suivi!$A$6:$A$505,"&lt;"&amp;EDATE($A34,1))</f>
        <v>0</v>
      </c>
      <c r="C34" s="36" t="n">
        <f aca="false">SUMIFS(Suivi!$G$6:$G$505,Suivi!$H$6:$H$505,"Gagné",Suivi!$A$6:$A$505,"&gt;="&amp;$A34,Suivi!$A$6:$A$505,"&lt;"&amp;EDATE($A34,1))+SUMIFS(Suivi!$G$6:$G$505,Suivi!$H$6:$H$505,"Perdu",Suivi!$A$6:$A$505,"&gt;="&amp;$A34,Suivi!$A$6:$A$505,"&lt;"&amp;EDATE($A34,1))</f>
        <v>0</v>
      </c>
      <c r="D34" s="36" t="n">
        <f aca="false">SUMIFS(Suivi!$I$6:$I$505,Suivi!$A$6:$A$505,"&gt;="&amp;$A34,Suivi!$A$6:$A$505,"&lt;"&amp;EDATE($A34,1))</f>
        <v>0</v>
      </c>
      <c r="E34" s="37" t="str">
        <f aca="false">IF(C34&gt;0,D34/C34,"")</f>
        <v/>
      </c>
    </row>
    <row r="35" customFormat="false" ht="15" hidden="false" customHeight="false" outlineLevel="0" collapsed="false">
      <c r="A35" s="34" t="n">
        <f aca="false">EDATE(A34,1)</f>
        <v>46631</v>
      </c>
      <c r="B35" s="35" t="n">
        <f aca="false">COUNTIFS(Suivi!$H$6:$H$505,"Gagné",Suivi!$A$6:$A$505,"&gt;="&amp;$A35,Suivi!$A$6:$A$505,"&lt;"&amp;EDATE($A35,1))+COUNTIFS(Suivi!$H$6:$H$505,"Perdu",Suivi!$A$6:$A$505,"&gt;="&amp;$A35,Suivi!$A$6:$A$505,"&lt;"&amp;EDATE($A35,1))</f>
        <v>0</v>
      </c>
      <c r="C35" s="36" t="n">
        <f aca="false">SUMIFS(Suivi!$G$6:$G$505,Suivi!$H$6:$H$505,"Gagné",Suivi!$A$6:$A$505,"&gt;="&amp;$A35,Suivi!$A$6:$A$505,"&lt;"&amp;EDATE($A35,1))+SUMIFS(Suivi!$G$6:$G$505,Suivi!$H$6:$H$505,"Perdu",Suivi!$A$6:$A$505,"&gt;="&amp;$A35,Suivi!$A$6:$A$505,"&lt;"&amp;EDATE($A35,1))</f>
        <v>0</v>
      </c>
      <c r="D35" s="36" t="n">
        <f aca="false">SUMIFS(Suivi!$I$6:$I$505,Suivi!$A$6:$A$505,"&gt;="&amp;$A35,Suivi!$A$6:$A$505,"&lt;"&amp;EDATE($A35,1))</f>
        <v>0</v>
      </c>
      <c r="E35" s="37" t="str">
        <f aca="false">IF(C35&gt;0,D35/C35,"")</f>
        <v/>
      </c>
    </row>
  </sheetData>
  <conditionalFormatting sqref="D24:D35">
    <cfRule type="cellIs" priority="2" operator="lessThan" aboveAverage="0" equalAverage="0" bottom="0" percent="0" rank="0" text="" dxfId="2">
      <formula>0</formula>
    </cfRule>
  </conditionalFormatting>
  <conditionalFormatting sqref="B9">
    <cfRule type="cellIs" priority="3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2026-10-01T06:40:22Z</dcterms:created>
  <dc:creator>ChampsBase</dc:creator>
  <dc:description/>
  <dc:language>en-US</dc:language>
  <cp:lastModifiedBy/>
  <dcterms:modified xsi:type="dcterms:W3CDTF">2026-10-01T15:40:26Z</dcterms:modified>
  <cp:revision>1</cp:revision>
  <dc:subject/>
  <dc:title>Tableau de suivi de bankroll ChampsBase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