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autoCompressPictures="0"/>
  <mc:AlternateContent xmlns:mc="http://schemas.openxmlformats.org/markup-compatibility/2006">
    <mc:Choice Requires="x15">
      <x15ac:absPath xmlns:x15ac="http://schemas.microsoft.com/office/spreadsheetml/2010/11/ac" url="/Users/lisaking/Desktop/"/>
    </mc:Choice>
  </mc:AlternateContent>
  <xr:revisionPtr revIDLastSave="0" documentId="13_ncr:1_{2019BB2E-5DE3-5A48-A885-9E3CCD904CE2}" xr6:coauthVersionLast="47" xr6:coauthVersionMax="47" xr10:uidLastSave="{00000000-0000-0000-0000-000000000000}"/>
  <bookViews>
    <workbookView xWindow="-21580" yWindow="4080" windowWidth="25600" windowHeight="15500" activeTab="5" xr2:uid="{00000000-000D-0000-FFFF-FFFF00000000}"/>
  </bookViews>
  <sheets>
    <sheet name="Instructions" sheetId="7" r:id="rId1"/>
    <sheet name="Common Startup Costs" sheetId="10" r:id="rId2"/>
    <sheet name="Income Statement (5 years)" sheetId="8" r:id="rId3"/>
    <sheet name="Financial Plan - Sample" sheetId="5" r:id="rId4"/>
    <sheet name="Financial Plan - Blank" sheetId="11" r:id="rId5"/>
    <sheet name="Sample Balance Sheet" sheetId="9" r:id="rId6"/>
  </sheets>
  <definedNames>
    <definedName name="_xlnm.Print_Area" localSheetId="0">Instructions!$A$1:$A$6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1" l="1"/>
  <c r="D6" i="5"/>
  <c r="E6" i="5" s="1"/>
  <c r="F6" i="5" s="1"/>
  <c r="C6" i="5"/>
  <c r="K33" i="11"/>
  <c r="J33" i="11"/>
  <c r="I33" i="11"/>
  <c r="H33" i="11"/>
  <c r="G33" i="11"/>
  <c r="F33" i="11"/>
  <c r="E33" i="11"/>
  <c r="D33" i="11"/>
  <c r="C33" i="11"/>
  <c r="I50" i="11"/>
  <c r="K17" i="11"/>
  <c r="J17" i="11"/>
  <c r="I17" i="11"/>
  <c r="H17" i="11"/>
  <c r="G17" i="11"/>
  <c r="F17" i="11"/>
  <c r="E17" i="11"/>
  <c r="D17" i="11"/>
  <c r="C17" i="11"/>
  <c r="B17" i="11"/>
  <c r="K15" i="11"/>
  <c r="J15" i="11"/>
  <c r="I15" i="11"/>
  <c r="H15" i="11"/>
  <c r="G15" i="11"/>
  <c r="F15" i="11"/>
  <c r="E15" i="11"/>
  <c r="D15" i="11"/>
  <c r="C15" i="11"/>
  <c r="B15" i="11"/>
  <c r="K13" i="11"/>
  <c r="J13" i="11"/>
  <c r="I13" i="11"/>
  <c r="H13" i="11"/>
  <c r="G13" i="11"/>
  <c r="F13" i="11"/>
  <c r="E13" i="11"/>
  <c r="D13" i="11"/>
  <c r="C13" i="11"/>
  <c r="B13" i="11"/>
  <c r="K11" i="11"/>
  <c r="J11" i="11"/>
  <c r="I11" i="11"/>
  <c r="H11" i="11"/>
  <c r="G11" i="11"/>
  <c r="F11" i="11"/>
  <c r="E11" i="11"/>
  <c r="D11" i="11"/>
  <c r="C11" i="11"/>
  <c r="B11" i="11"/>
  <c r="J50" i="11"/>
  <c r="F50" i="11"/>
  <c r="B50" i="11"/>
  <c r="K49" i="11"/>
  <c r="J49" i="11"/>
  <c r="J52" i="11" s="1"/>
  <c r="I49" i="11"/>
  <c r="I52" i="11" s="1"/>
  <c r="H49" i="11"/>
  <c r="G49" i="11"/>
  <c r="F49" i="11"/>
  <c r="E49" i="11"/>
  <c r="D49" i="11"/>
  <c r="C49" i="11"/>
  <c r="B49" i="11"/>
  <c r="B52" i="11" s="1"/>
  <c r="B45" i="11"/>
  <c r="C45" i="11" s="1"/>
  <c r="B33" i="11"/>
  <c r="K12" i="11"/>
  <c r="K16" i="11" s="1"/>
  <c r="K42" i="11" s="1"/>
  <c r="K46" i="11" s="1"/>
  <c r="J12" i="11"/>
  <c r="J16" i="11" s="1"/>
  <c r="I12" i="11"/>
  <c r="I16" i="11" s="1"/>
  <c r="H12" i="11"/>
  <c r="H16" i="11" s="1"/>
  <c r="G12" i="11"/>
  <c r="G16" i="11" s="1"/>
  <c r="G42" i="11" s="1"/>
  <c r="G46" i="11" s="1"/>
  <c r="F12" i="11"/>
  <c r="F16" i="11" s="1"/>
  <c r="E12" i="11"/>
  <c r="E16" i="11" s="1"/>
  <c r="D12" i="11"/>
  <c r="D16" i="11" s="1"/>
  <c r="C12" i="11"/>
  <c r="C16" i="11" s="1"/>
  <c r="C42" i="11" s="1"/>
  <c r="C46" i="11" s="1"/>
  <c r="B12" i="11"/>
  <c r="B16" i="11" s="1"/>
  <c r="D6" i="11"/>
  <c r="E6" i="11" s="1"/>
  <c r="F6" i="11" s="1"/>
  <c r="G6" i="11" s="1"/>
  <c r="H6" i="11" s="1"/>
  <c r="I6" i="11" s="1"/>
  <c r="J6" i="11" s="1"/>
  <c r="K6" i="11" s="1"/>
  <c r="F52" i="11" l="1"/>
  <c r="C50" i="11"/>
  <c r="C52" i="11" s="1"/>
  <c r="K50" i="11"/>
  <c r="K52" i="11" s="1"/>
  <c r="D50" i="11"/>
  <c r="D52" i="11" s="1"/>
  <c r="H50" i="11"/>
  <c r="H52" i="11" s="1"/>
  <c r="B32" i="11"/>
  <c r="B38" i="11" s="1"/>
  <c r="B48" i="11" s="1"/>
  <c r="G50" i="11"/>
  <c r="G52" i="11" s="1"/>
  <c r="E50" i="11"/>
  <c r="E52" i="11" s="1"/>
  <c r="D42" i="11"/>
  <c r="D46" i="11" s="1"/>
  <c r="D25" i="11"/>
  <c r="H25" i="11"/>
  <c r="H42" i="11"/>
  <c r="H46" i="11" s="1"/>
  <c r="E25" i="11"/>
  <c r="E42" i="11"/>
  <c r="E46" i="11" s="1"/>
  <c r="I25" i="11"/>
  <c r="I42" i="11"/>
  <c r="I46" i="11" s="1"/>
  <c r="B25" i="11"/>
  <c r="B42" i="11"/>
  <c r="B46" i="11" s="1"/>
  <c r="F25" i="11"/>
  <c r="F42" i="11"/>
  <c r="F46" i="11" s="1"/>
  <c r="J25" i="11"/>
  <c r="J42" i="11"/>
  <c r="J46" i="11" s="1"/>
  <c r="D45" i="11"/>
  <c r="K25" i="11"/>
  <c r="G25" i="11"/>
  <c r="C25" i="11"/>
  <c r="C12" i="5"/>
  <c r="C32" i="11" l="1"/>
  <c r="C38" i="11" s="1"/>
  <c r="D32" i="11" s="1"/>
  <c r="D38" i="11" s="1"/>
  <c r="E45" i="11"/>
  <c r="E32" i="11"/>
  <c r="E38" i="11" s="1"/>
  <c r="D48" i="11"/>
  <c r="B22" i="5"/>
  <c r="C22" i="5" s="1"/>
  <c r="F60" i="8"/>
  <c r="E60" i="8"/>
  <c r="D60" i="8"/>
  <c r="C60" i="8"/>
  <c r="F39" i="8"/>
  <c r="E39" i="8"/>
  <c r="D39" i="8"/>
  <c r="C39" i="8"/>
  <c r="F31" i="8"/>
  <c r="E31" i="8"/>
  <c r="D31" i="8"/>
  <c r="C31" i="8"/>
  <c r="F16" i="8"/>
  <c r="E16" i="8"/>
  <c r="D16" i="8"/>
  <c r="C16" i="8"/>
  <c r="F9" i="8"/>
  <c r="F18" i="8" s="1"/>
  <c r="E9" i="8"/>
  <c r="E18" i="8" s="1"/>
  <c r="D9" i="8"/>
  <c r="D18" i="8" s="1"/>
  <c r="C9" i="8"/>
  <c r="C18" i="8" s="1"/>
  <c r="B45" i="5"/>
  <c r="C45" i="5" s="1"/>
  <c r="D45" i="5" s="1"/>
  <c r="E45" i="5" s="1"/>
  <c r="F45" i="5" s="1"/>
  <c r="G45" i="5" s="1"/>
  <c r="H45" i="5" s="1"/>
  <c r="I45" i="5" s="1"/>
  <c r="J45" i="5" s="1"/>
  <c r="K45" i="5" s="1"/>
  <c r="B25" i="10"/>
  <c r="B22" i="10"/>
  <c r="C48" i="11" l="1"/>
  <c r="E62" i="8"/>
  <c r="E65" i="8" s="1"/>
  <c r="F62" i="8"/>
  <c r="F65" i="8" s="1"/>
  <c r="C62" i="8"/>
  <c r="D62" i="8"/>
  <c r="D65" i="8" s="1"/>
  <c r="F32" i="11"/>
  <c r="F38" i="11" s="1"/>
  <c r="E48" i="11"/>
  <c r="F45" i="11"/>
  <c r="C65" i="8"/>
  <c r="B32" i="5"/>
  <c r="B38" i="5" s="1"/>
  <c r="C32" i="5" s="1"/>
  <c r="C38" i="5" s="1"/>
  <c r="B33" i="5"/>
  <c r="C33" i="5"/>
  <c r="D33" i="5"/>
  <c r="K12" i="5"/>
  <c r="K16" i="5" s="1"/>
  <c r="B12" i="5"/>
  <c r="B16" i="5" s="1"/>
  <c r="C16" i="5"/>
  <c r="D12" i="5"/>
  <c r="D16" i="5" s="1"/>
  <c r="D20" i="5" s="1"/>
  <c r="E12" i="5"/>
  <c r="E16" i="5" s="1"/>
  <c r="E17" i="5" s="1"/>
  <c r="F12" i="5"/>
  <c r="F16" i="5" s="1"/>
  <c r="G12" i="5"/>
  <c r="G16" i="5" s="1"/>
  <c r="H12" i="5"/>
  <c r="I12" i="5"/>
  <c r="I16" i="5" s="1"/>
  <c r="J12" i="5"/>
  <c r="J16" i="5" s="1"/>
  <c r="J20" i="5"/>
  <c r="K49" i="5"/>
  <c r="K50" i="5"/>
  <c r="E19" i="9"/>
  <c r="E10" i="9"/>
  <c r="E13" i="9" s="1"/>
  <c r="B10" i="9"/>
  <c r="B19" i="9"/>
  <c r="J49" i="5"/>
  <c r="J50" i="5"/>
  <c r="I49" i="5"/>
  <c r="I50" i="5"/>
  <c r="H49" i="5"/>
  <c r="H50" i="5"/>
  <c r="G49" i="5"/>
  <c r="G50" i="5"/>
  <c r="F49" i="5"/>
  <c r="F50" i="5"/>
  <c r="E49" i="5"/>
  <c r="E50" i="5"/>
  <c r="D49" i="5"/>
  <c r="D50" i="5"/>
  <c r="C49" i="5"/>
  <c r="C50" i="5"/>
  <c r="B49" i="5"/>
  <c r="B50" i="5"/>
  <c r="B60" i="8"/>
  <c r="B39" i="8"/>
  <c r="B31" i="8"/>
  <c r="B9" i="8"/>
  <c r="B18" i="8" s="1"/>
  <c r="B16" i="8"/>
  <c r="D22" i="5"/>
  <c r="E22" i="5" s="1"/>
  <c r="F22" i="5" s="1"/>
  <c r="G22" i="5" s="1"/>
  <c r="H22" i="5" s="1"/>
  <c r="I22" i="5" s="1"/>
  <c r="J22" i="5" s="1"/>
  <c r="K22" i="5" s="1"/>
  <c r="K15" i="5"/>
  <c r="J15" i="5"/>
  <c r="I15" i="5"/>
  <c r="H15" i="5"/>
  <c r="G15" i="5"/>
  <c r="F15" i="5"/>
  <c r="E15" i="5"/>
  <c r="D15" i="5"/>
  <c r="C15" i="5"/>
  <c r="B15" i="5"/>
  <c r="I13" i="5"/>
  <c r="J13" i="5"/>
  <c r="B13" i="5"/>
  <c r="K11" i="5"/>
  <c r="J11" i="5"/>
  <c r="I11" i="5"/>
  <c r="H11" i="5"/>
  <c r="G11" i="5"/>
  <c r="F11" i="5"/>
  <c r="E11" i="5"/>
  <c r="D11" i="5"/>
  <c r="C11" i="5"/>
  <c r="B11" i="5"/>
  <c r="G6" i="5"/>
  <c r="H6" i="5" s="1"/>
  <c r="I6" i="5" s="1"/>
  <c r="J6" i="5" s="1"/>
  <c r="K6" i="5" s="1"/>
  <c r="I17" i="5"/>
  <c r="J17" i="5"/>
  <c r="D13" i="5" l="1"/>
  <c r="B62" i="8"/>
  <c r="B65" i="8" s="1"/>
  <c r="B21" i="9"/>
  <c r="G45" i="11"/>
  <c r="G32" i="11"/>
  <c r="G38" i="11" s="1"/>
  <c r="F48" i="11"/>
  <c r="H13" i="5"/>
  <c r="H16" i="5"/>
  <c r="H42" i="5" s="1"/>
  <c r="H46" i="5" s="1"/>
  <c r="K42" i="5"/>
  <c r="K46" i="5" s="1"/>
  <c r="K17" i="5"/>
  <c r="K20" i="5"/>
  <c r="K25" i="5" s="1"/>
  <c r="K29" i="5" s="1"/>
  <c r="F20" i="5"/>
  <c r="F25" i="5" s="1"/>
  <c r="F29" i="5" s="1"/>
  <c r="F17" i="5"/>
  <c r="K13" i="5"/>
  <c r="B48" i="5"/>
  <c r="F13" i="5"/>
  <c r="I20" i="5"/>
  <c r="I25" i="5" s="1"/>
  <c r="I29" i="5" s="1"/>
  <c r="I42" i="5"/>
  <c r="I46" i="5" s="1"/>
  <c r="G17" i="5"/>
  <c r="G20" i="5"/>
  <c r="G25" i="5" s="1"/>
  <c r="G29" i="5" s="1"/>
  <c r="G42" i="5"/>
  <c r="G46" i="5" s="1"/>
  <c r="B25" i="5"/>
  <c r="B29" i="5" s="1"/>
  <c r="B20" i="5"/>
  <c r="B42" i="5"/>
  <c r="B46" i="5" s="1"/>
  <c r="C48" i="5"/>
  <c r="D32" i="5"/>
  <c r="D38" i="5" s="1"/>
  <c r="B17" i="5"/>
  <c r="E20" i="5"/>
  <c r="E25" i="5" s="1"/>
  <c r="E29" i="5" s="1"/>
  <c r="E42" i="5"/>
  <c r="E46" i="5" s="1"/>
  <c r="E21" i="9"/>
  <c r="C20" i="5"/>
  <c r="C25" i="5" s="1"/>
  <c r="C29" i="5" s="1"/>
  <c r="C42" i="5"/>
  <c r="C46" i="5" s="1"/>
  <c r="C17" i="5"/>
  <c r="D17" i="5"/>
  <c r="C13" i="5"/>
  <c r="D42" i="5"/>
  <c r="D46" i="5" s="1"/>
  <c r="F42" i="5"/>
  <c r="F46" i="5" s="1"/>
  <c r="J42" i="5"/>
  <c r="J46" i="5" s="1"/>
  <c r="G13" i="5"/>
  <c r="E13" i="5"/>
  <c r="J25" i="5"/>
  <c r="J29" i="5" s="1"/>
  <c r="D25" i="5"/>
  <c r="D29" i="5" s="1"/>
  <c r="G48" i="11" l="1"/>
  <c r="H32" i="11"/>
  <c r="H38" i="11" s="1"/>
  <c r="H45" i="11"/>
  <c r="H17" i="5"/>
  <c r="H20" i="5"/>
  <c r="H25" i="5" s="1"/>
  <c r="H29" i="5" s="1"/>
  <c r="G47" i="5"/>
  <c r="E47" i="5"/>
  <c r="C47" i="5"/>
  <c r="C51" i="5" s="1"/>
  <c r="C52" i="5" s="1"/>
  <c r="B47" i="5"/>
  <c r="B51" i="5" s="1"/>
  <c r="B52" i="5" s="1"/>
  <c r="F47" i="5"/>
  <c r="D47" i="5"/>
  <c r="E32" i="5"/>
  <c r="E38" i="5" s="1"/>
  <c r="D48" i="5"/>
  <c r="I47" i="5" l="1"/>
  <c r="H47" i="5"/>
  <c r="K47" i="5"/>
  <c r="J47" i="5"/>
  <c r="I45" i="11"/>
  <c r="I32" i="11"/>
  <c r="I38" i="11" s="1"/>
  <c r="H48" i="11"/>
  <c r="D51" i="5"/>
  <c r="D52" i="5" s="1"/>
  <c r="E48" i="5"/>
  <c r="E51" i="5" s="1"/>
  <c r="E52" i="5" s="1"/>
  <c r="F32" i="5"/>
  <c r="F38" i="5" s="1"/>
  <c r="J32" i="11" l="1"/>
  <c r="J38" i="11" s="1"/>
  <c r="I48" i="11"/>
  <c r="J45" i="11"/>
  <c r="G32" i="5"/>
  <c r="G38" i="5" s="1"/>
  <c r="F48" i="5"/>
  <c r="F51" i="5" s="1"/>
  <c r="F52" i="5" s="1"/>
  <c r="K45" i="11" l="1"/>
  <c r="J48" i="11"/>
  <c r="K32" i="11"/>
  <c r="K38" i="11" s="1"/>
  <c r="K48" i="11" s="1"/>
  <c r="G48" i="5"/>
  <c r="G51" i="5" s="1"/>
  <c r="G52" i="5" s="1"/>
  <c r="H32" i="5"/>
  <c r="H38" i="5" s="1"/>
  <c r="I32" i="5" l="1"/>
  <c r="I38" i="5" s="1"/>
  <c r="H48" i="5"/>
  <c r="H51" i="5" s="1"/>
  <c r="H52" i="5" s="1"/>
  <c r="I48" i="5" l="1"/>
  <c r="I51" i="5" s="1"/>
  <c r="I52" i="5" s="1"/>
  <c r="J32" i="5"/>
  <c r="J38" i="5" s="1"/>
  <c r="K32" i="5" l="1"/>
  <c r="K38" i="5" s="1"/>
  <c r="K48" i="5" s="1"/>
  <c r="K51" i="5" s="1"/>
  <c r="K52" i="5" s="1"/>
  <c r="J48" i="5"/>
  <c r="J51" i="5" s="1"/>
  <c r="J52" i="5" s="1"/>
  <c r="D29" i="11"/>
  <c r="G29" i="11"/>
  <c r="E29" i="11"/>
  <c r="K29" i="11"/>
  <c r="C29" i="11"/>
  <c r="I29" i="11"/>
  <c r="F29" i="11"/>
  <c r="H29" i="11"/>
  <c r="J29" i="11"/>
  <c r="B22" i="11"/>
  <c r="C22" i="11" s="1"/>
  <c r="D22" i="11" s="1"/>
  <c r="E22" i="11" s="1"/>
  <c r="F22" i="11" s="1"/>
  <c r="G22" i="11" s="1"/>
  <c r="H22" i="11" s="1"/>
  <c r="I22" i="11" s="1"/>
  <c r="J22" i="11" s="1"/>
  <c r="K22" i="11" s="1"/>
  <c r="B29" i="11"/>
  <c r="E47" i="11" l="1"/>
  <c r="E51" i="11" s="1"/>
  <c r="K47" i="11"/>
  <c r="K51" i="11" s="1"/>
  <c r="G47" i="11"/>
  <c r="G51" i="11" s="1"/>
  <c r="C47" i="11"/>
  <c r="C51" i="11" s="1"/>
  <c r="H47" i="11"/>
  <c r="H51" i="11" s="1"/>
  <c r="D47" i="11"/>
  <c r="D51" i="11" s="1"/>
  <c r="F47" i="11"/>
  <c r="F51" i="11" s="1"/>
  <c r="I47" i="11"/>
  <c r="I51" i="11" s="1"/>
  <c r="B47" i="11"/>
  <c r="B51" i="11" s="1"/>
  <c r="J47" i="11"/>
  <c r="J5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author>
  </authors>
  <commentList>
    <comment ref="A41" authorId="0" shapeId="0" xr:uid="{00000000-0006-0000-0100-000001000000}">
      <text>
        <r>
          <rPr>
            <b/>
            <sz val="9"/>
            <color rgb="FF000000"/>
            <rFont val="Tahoma"/>
            <family val="2"/>
          </rPr>
          <t>Eric:</t>
        </r>
        <r>
          <rPr>
            <sz val="9"/>
            <color rgb="FF000000"/>
            <rFont val="Tahoma"/>
            <family val="2"/>
          </rPr>
          <t xml:space="preserve">
</t>
        </r>
        <r>
          <rPr>
            <sz val="9"/>
            <color rgb="FF000000"/>
            <rFont val="Tahoma"/>
            <family val="2"/>
          </rPr>
          <t>Business valuations vary widely. As a general rule, many small business sell for 3-5 times EBITDA or Net Operating Income (NOI). Please consult a business broker for a more accurate estimate.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author>
  </authors>
  <commentList>
    <comment ref="A41" authorId="0" shapeId="0" xr:uid="{398B6F69-89FA-C647-8A23-963C0A2DCA5F}">
      <text>
        <r>
          <rPr>
            <b/>
            <sz val="9"/>
            <color rgb="FF000000"/>
            <rFont val="Tahoma"/>
            <family val="2"/>
          </rPr>
          <t>Eric:</t>
        </r>
        <r>
          <rPr>
            <sz val="9"/>
            <color rgb="FF000000"/>
            <rFont val="Tahoma"/>
            <family val="2"/>
          </rPr>
          <t xml:space="preserve">
</t>
        </r>
        <r>
          <rPr>
            <sz val="9"/>
            <color rgb="FF000000"/>
            <rFont val="Tahoma"/>
            <family val="2"/>
          </rPr>
          <t>Business valuations vary widely. As a general rule, many small business sell for 3-5 times EBITDA or Net Operating Income (NOI). Please consult a business broker for a more accurate estimate.</t>
        </r>
      </text>
    </comment>
  </commentList>
</comments>
</file>

<file path=xl/sharedStrings.xml><?xml version="1.0" encoding="utf-8"?>
<sst xmlns="http://schemas.openxmlformats.org/spreadsheetml/2006/main" count="208" uniqueCount="159">
  <si>
    <t>Gross Profit</t>
  </si>
  <si>
    <t>Net Operating Income (NOI)</t>
  </si>
  <si>
    <t>Take-Home Income</t>
  </si>
  <si>
    <t>Multiplier (X NOI)</t>
  </si>
  <si>
    <t>Base Year</t>
  </si>
  <si>
    <r>
      <t xml:space="preserve">Business ROI Analysis </t>
    </r>
    <r>
      <rPr>
        <sz val="12"/>
        <rFont val="Arial"/>
        <family val="2"/>
      </rPr>
      <t>(Pre-Tax)</t>
    </r>
  </si>
  <si>
    <t>Estimated Business Value</t>
  </si>
  <si>
    <r>
      <t xml:space="preserve">  </t>
    </r>
    <r>
      <rPr>
        <sz val="10"/>
        <rFont val="Arial"/>
      </rPr>
      <t>Gross Profit %</t>
    </r>
  </si>
  <si>
    <t xml:space="preserve">  COGS %</t>
  </si>
  <si>
    <t>Cost of Goods Sold (COGS)</t>
  </si>
  <si>
    <t>Sales / Gross Revenue</t>
  </si>
  <si>
    <t xml:space="preserve">  NOI %</t>
  </si>
  <si>
    <t>Operating Expenses</t>
  </si>
  <si>
    <t xml:space="preserve">  Operating Expenses %</t>
  </si>
  <si>
    <t xml:space="preserve">  Estimated Return %</t>
  </si>
  <si>
    <t>Total Income</t>
  </si>
  <si>
    <t>EXPENSES</t>
  </si>
  <si>
    <t xml:space="preserve">  -Hourly employees</t>
  </si>
  <si>
    <t xml:space="preserve">  -Salaried employees</t>
  </si>
  <si>
    <t xml:space="preserve">  -Payroll taxes</t>
  </si>
  <si>
    <t xml:space="preserve">  -Health insurance</t>
  </si>
  <si>
    <t xml:space="preserve">  -Worker's Comp</t>
  </si>
  <si>
    <t>INCOME</t>
  </si>
  <si>
    <t xml:space="preserve">  -Cost of products/services</t>
  </si>
  <si>
    <t xml:space="preserve">  -Discounts, rebates, free samples,etc.</t>
  </si>
  <si>
    <t xml:space="preserve">  -Payroll service fees</t>
  </si>
  <si>
    <t xml:space="preserve">  -Other emeployee benefits</t>
  </si>
  <si>
    <t xml:space="preserve">  -Contract labor</t>
  </si>
  <si>
    <t xml:space="preserve">  -Sales commissions</t>
  </si>
  <si>
    <t>Total People Expense</t>
  </si>
  <si>
    <t xml:space="preserve">  -Other COGS</t>
  </si>
  <si>
    <t>COST OF GOODS SOLD (COGS)</t>
  </si>
  <si>
    <t>Total Cost of Goods Sold</t>
  </si>
  <si>
    <t xml:space="preserve">  -Revenue from product sales</t>
  </si>
  <si>
    <t xml:space="preserve">  -Revenue from services</t>
  </si>
  <si>
    <t xml:space="preserve">  -Other revenue</t>
  </si>
  <si>
    <t>People</t>
  </si>
  <si>
    <t>Marketing</t>
  </si>
  <si>
    <t xml:space="preserve">  -Local advertising &amp; marketing</t>
  </si>
  <si>
    <t xml:space="preserve">  -National advertising &amp; marketing</t>
  </si>
  <si>
    <t xml:space="preserve">  -Marketing materials (biz cards, signage, etc.)</t>
  </si>
  <si>
    <t xml:space="preserve">  -Sponsorships / community service</t>
  </si>
  <si>
    <t>Total Marketing Expense</t>
  </si>
  <si>
    <t xml:space="preserve">  -Other marketing-related expenses</t>
  </si>
  <si>
    <t xml:space="preserve">  -Other people-related expenses</t>
  </si>
  <si>
    <t>Operations</t>
  </si>
  <si>
    <t xml:space="preserve">  -Janitorial services</t>
  </si>
  <si>
    <t xml:space="preserve">  -Office supplies</t>
  </si>
  <si>
    <t xml:space="preserve">  -Professional services (accounting, legal, etc.)</t>
  </si>
  <si>
    <t xml:space="preserve">  -Rent / Lease</t>
  </si>
  <si>
    <t xml:space="preserve">  -Shipping / postage</t>
  </si>
  <si>
    <t xml:space="preserve">  -Software</t>
  </si>
  <si>
    <t xml:space="preserve">  -Travel &amp; Entertainment (car, lodging, meals, etc.)</t>
  </si>
  <si>
    <t xml:space="preserve">  -Utilities (heat, electric, phone, internet, etc.)</t>
  </si>
  <si>
    <t xml:space="preserve">  -Other general and administrative expenses </t>
  </si>
  <si>
    <t>Total Operations Expense</t>
  </si>
  <si>
    <t xml:space="preserve">  -Bank fees (credit card processing, monthly fees, etc.)</t>
  </si>
  <si>
    <t>TOTAL EXPENSES</t>
  </si>
  <si>
    <t xml:space="preserve">  -Insurance (general / profession liability, property, etc.)</t>
  </si>
  <si>
    <t xml:space="preserve">  -Furniture and fixtures</t>
  </si>
  <si>
    <t xml:space="preserve">  -Office equipment (computers, POS systems, phones, etc.)</t>
  </si>
  <si>
    <t xml:space="preserve">  -Permits and licenses</t>
  </si>
  <si>
    <t xml:space="preserve">  -Subscriptions / membership fees</t>
  </si>
  <si>
    <t>Year 1</t>
  </si>
  <si>
    <t>Income Statement Projections</t>
  </si>
  <si>
    <r>
      <rPr>
        <b/>
        <sz val="10"/>
        <rFont val="Arial"/>
        <family val="2"/>
      </rPr>
      <t>Note:</t>
    </r>
    <r>
      <rPr>
        <sz val="10"/>
        <rFont val="Arial"/>
      </rPr>
      <t xml:space="preserve"> Not all income and expense items may apply to your business. Simply leave those items blank, and add any items not listed.</t>
    </r>
  </si>
  <si>
    <t>Total Current Assets</t>
  </si>
  <si>
    <t>Total Fixed Assets</t>
  </si>
  <si>
    <t>Total Assets</t>
  </si>
  <si>
    <t>ASSETS</t>
  </si>
  <si>
    <t xml:space="preserve">  Cash in Bank</t>
  </si>
  <si>
    <t xml:space="preserve">  Accounts Receivable</t>
  </si>
  <si>
    <t xml:space="preserve">  Inventory</t>
  </si>
  <si>
    <t xml:space="preserve">  Other </t>
  </si>
  <si>
    <t xml:space="preserve">  Vehicles</t>
  </si>
  <si>
    <t xml:space="preserve">  Furniture / Fixtures</t>
  </si>
  <si>
    <t xml:space="preserve">  Equipment</t>
  </si>
  <si>
    <t xml:space="preserve">  Software / Technology</t>
  </si>
  <si>
    <t xml:space="preserve">  Real Estate</t>
  </si>
  <si>
    <t xml:space="preserve">  Accumulated Depreciation</t>
  </si>
  <si>
    <t>LIABILITIES &amp; NET WORTH</t>
  </si>
  <si>
    <t>Bank Line of Credit</t>
  </si>
  <si>
    <t>Accounts Payable</t>
  </si>
  <si>
    <t xml:space="preserve">Tax Widtholding </t>
  </si>
  <si>
    <t>Other</t>
  </si>
  <si>
    <t>Total Current Liabilities</t>
  </si>
  <si>
    <t>Long-Term Debt</t>
  </si>
  <si>
    <t>Total Liabilities</t>
  </si>
  <si>
    <t>Paid In Capital</t>
  </si>
  <si>
    <t>Retained Earnings</t>
  </si>
  <si>
    <t>Net Income YTD</t>
  </si>
  <si>
    <t>Total Net Worth</t>
  </si>
  <si>
    <t>Total Liabilities &amp; Net Worth</t>
  </si>
  <si>
    <t>My Franchise Business</t>
  </si>
  <si>
    <t>Note - Values above are just examples. You can simply replace with your actual values once your business is operating.</t>
  </si>
  <si>
    <r>
      <t xml:space="preserve">  -After Tax N</t>
    </r>
    <r>
      <rPr>
        <sz val="10"/>
        <rFont val="Arial"/>
      </rPr>
      <t>et Operating Income (NOI)</t>
    </r>
  </si>
  <si>
    <t>Wealth Total</t>
  </si>
  <si>
    <t xml:space="preserve">  -Starting Weath Balance</t>
  </si>
  <si>
    <t xml:space="preserve">  -Biz Assets Acquired (real estate, equipment, etc.) </t>
  </si>
  <si>
    <t xml:space="preserve">  -Depreciation on Biz Assets </t>
  </si>
  <si>
    <t xml:space="preserve">  -Appreciation on Biz Assets (real estate, etc.)</t>
  </si>
  <si>
    <t xml:space="preserve">  -Taxes (Local, State, and/or Federal)</t>
  </si>
  <si>
    <t xml:space="preserve">  -Equipment (new/used and purchased/leased)</t>
  </si>
  <si>
    <t xml:space="preserve">  -Bank fees (Setup of accounts, credit card processing, etc.)</t>
  </si>
  <si>
    <t xml:space="preserve">  -Advertising &amp; marketing materials</t>
  </si>
  <si>
    <t xml:space="preserve">  -Travel (travel, lodging, meals, etc.)</t>
  </si>
  <si>
    <t xml:space="preserve">  -Signage</t>
  </si>
  <si>
    <t xml:space="preserve">  -Vehicle (lease deposits, wraps, etc.)</t>
  </si>
  <si>
    <t xml:space="preserve">  -Inventory package</t>
  </si>
  <si>
    <t xml:space="preserve">  -Initial Franchise Fee</t>
  </si>
  <si>
    <t xml:space="preserve">  -Office equipment (computers, POS systems, phones, security, etc.)</t>
  </si>
  <si>
    <t xml:space="preserve">  -Real Estate (rent/security deposits/downpayments)</t>
  </si>
  <si>
    <t xml:space="preserve">  -Leasehold improvements (buildout costs for retail-based businesses)</t>
  </si>
  <si>
    <t xml:space="preserve">  -Training costs (owner and staff)</t>
  </si>
  <si>
    <t>Estimate</t>
  </si>
  <si>
    <t>Total Estimated Business Startup Costs</t>
  </si>
  <si>
    <t>Total Initial Capital Need</t>
  </si>
  <si>
    <t xml:space="preserve">  -Additional living expenses (if needed)</t>
  </si>
  <si>
    <t>My Franchise Startup Costs</t>
  </si>
  <si>
    <t xml:space="preserve">  -Equipment and maintenance </t>
  </si>
  <si>
    <t xml:space="preserve">  -Training (owner and staff)</t>
  </si>
  <si>
    <t xml:space="preserve">  -Working Capital (cash for initial operating capital)</t>
  </si>
  <si>
    <t xml:space="preserve">  -Insurance (general / professional liability, property, etc.)</t>
  </si>
  <si>
    <t xml:space="preserve">  -Royalties and fees (on-going fees back to the franchisor)</t>
  </si>
  <si>
    <t>NET OPERATING INCOME / LOSS</t>
  </si>
  <si>
    <t>Year 2</t>
  </si>
  <si>
    <t>Year 3</t>
  </si>
  <si>
    <t>Year 4</t>
  </si>
  <si>
    <t>Year 5</t>
  </si>
  <si>
    <r>
      <t xml:space="preserve">GROSS PROFIT </t>
    </r>
    <r>
      <rPr>
        <sz val="10"/>
        <rFont val="Arial"/>
      </rPr>
      <t>(Total Income less COGS)</t>
    </r>
  </si>
  <si>
    <t xml:space="preserve">  -New Debt (Assumption: $50K loan + interest)</t>
  </si>
  <si>
    <t>Initial Capital Investment:</t>
  </si>
  <si>
    <t xml:space="preserve">  (Assumption: $150K total startup cost with $100K cash down and a $50K bank loan to be repaid over 7 years)</t>
  </si>
  <si>
    <t xml:space="preserve">  -Retirement Contribution (401k, IRA, etc)</t>
  </si>
  <si>
    <t xml:space="preserve">  -Debt Contribution (loan repayment)</t>
  </si>
  <si>
    <t xml:space="preserve">  -Business Reinvestment / CapEx</t>
  </si>
  <si>
    <t xml:space="preserve">  -Retirement Contribution (from row 28 above)</t>
  </si>
  <si>
    <t xml:space="preserve">  -Retirement Interest (gains/losses)</t>
  </si>
  <si>
    <t xml:space="preserve">  -Biz Asset Value (from rows 35 &amp; 36 above)</t>
  </si>
  <si>
    <t xml:space="preserve">  -Estimated Business Value (from row 42 abvoe)</t>
  </si>
  <si>
    <t xml:space="preserve">  -Accumulated Take-Home Income (from row 29 above)</t>
  </si>
  <si>
    <t xml:space="preserve">  -Accumulated Wealth (from row 38 above)</t>
  </si>
  <si>
    <t xml:space="preserve">  -Less Initial Capital Investment (from cell B3 above)</t>
  </si>
  <si>
    <t xml:space="preserve">  -Less Total Business Reinvestment (from row 27 above)</t>
  </si>
  <si>
    <t>Total Estimated Return on Investment</t>
  </si>
  <si>
    <t>LIABILITIES</t>
  </si>
  <si>
    <t>FINANCIAL WEALTH</t>
  </si>
  <si>
    <t>EQUITY</t>
  </si>
  <si>
    <r>
      <t xml:space="preserve">Total Liabilities </t>
    </r>
    <r>
      <rPr>
        <sz val="10"/>
        <rFont val="Arial"/>
        <family val="2"/>
      </rPr>
      <t>(Principal &amp; Interest balance)</t>
    </r>
  </si>
  <si>
    <t xml:space="preserve">  -New Debt </t>
  </si>
  <si>
    <t>Ask the franchise company that you are interested in to provide you with general information about the long-term value of their franchises. What do their businesses commonly resell for? Also, keep in mind that most businesses are sold through a licensed business broker, and the broker will commonly collect a commission of 10% or more. Most franchise companies also charge a transfer fee which you, as the franchisee transferring the business have to pay. These fees will reduce your overall return on your investment and are important to figure into your calculations for a long-term exit strategy from the business.</t>
  </si>
  <si>
    <r>
      <rPr>
        <b/>
        <sz val="10"/>
        <rFont val="Helvetica Light"/>
      </rPr>
      <t>Term Definitions</t>
    </r>
    <r>
      <rPr>
        <sz val="10"/>
        <rFont val="Helvetica Light"/>
      </rPr>
      <t xml:space="preserve">
</t>
    </r>
    <r>
      <rPr>
        <b/>
        <sz val="10"/>
        <rFont val="Helvetica Light"/>
      </rPr>
      <t>Liabilities</t>
    </r>
    <r>
      <rPr>
        <sz val="10"/>
        <rFont val="Helvetica Light"/>
      </rPr>
      <t xml:space="preserve"> - These are financial obligations that you create by borrowing money to open/build your business. Generally, these come in the form of bank loans, or personal loans from friends or family. You might also take out a home equity loan or borrow money from retirement funds – all of which create a long-term liability that must be paid back. Your business will also have accounts payable (bills you owe) for items you purchase on credit, as well as worker salaries, rent, payroll taxes, etc. All of these items will create short-term liabilities on your balance sheet. And lastly, once your business is profitable, you will also have tax liabilities at the federal, state, and/or local level.
</t>
    </r>
    <r>
      <rPr>
        <b/>
        <sz val="10"/>
        <rFont val="Helvetica Light"/>
      </rPr>
      <t>Income</t>
    </r>
    <r>
      <rPr>
        <sz val="10"/>
        <rFont val="Helvetica Light"/>
      </rPr>
      <t xml:space="preserve"> - The money you take out of your business. In order to calculate your "take-home income", you must take your businesses Net Operating Income (NOI) or “profit” and deduct all debt payment obligations, other liabilities, taxes, and any payments toward your fiscal wealth (see below). It is important to keep in mind that many businesses don’t generate much income for the business owner during the startup phase. When you are doing your business planning, it is critical to factor in your basic living expenses and have a source of capital to cover these expenses while your business is ramping up. 
</t>
    </r>
    <r>
      <rPr>
        <b/>
        <sz val="10"/>
        <rFont val="Helvetica Light"/>
      </rPr>
      <t>Fiscal Wealth</t>
    </r>
    <r>
      <rPr>
        <sz val="10"/>
        <rFont val="Helvetica Light"/>
      </rPr>
      <t xml:space="preserve"> - This is capital or other assets that will benefit you in the future, such as retirement savings, real estate, or other long-term assets that may gain in value in addition to the business itself. Additional business assets commonly include real estate, equipment, vehicles, etc. Some assets will usually appreciate in value over time (like real estate, retirement savings). Others will depreciate in value over time (like vehicles, equipment, etc.). The assets you acquire as part of operating your business may make a significant contribution to your long-term wealth, but be sure to factor in depreciation, as many assets become almost worthless in a few short years.
</t>
    </r>
    <r>
      <rPr>
        <b/>
        <sz val="10"/>
        <rFont val="Helvetica Light"/>
      </rPr>
      <t>Equity</t>
    </r>
    <r>
      <rPr>
        <sz val="10"/>
        <rFont val="Helvetica Light"/>
      </rPr>
      <t xml:space="preserve"> - This is the long-term value of the business that you potentially gain as the owner if you ultimately sell it. The value of a business is generally calculated on a multiple of EBITDA (Earnings Before Interest, Taxes, Depreciation, and Amortization). For example, if similar businesses commonly sell for 3-times EBITDA (a 3X multiple), and your business has a current EBITDA of $150,000, your estimated business valuation would be $450,000. 
</t>
    </r>
  </si>
  <si>
    <r>
      <rPr>
        <b/>
        <sz val="10"/>
        <rFont val="Helvetica Light"/>
      </rPr>
      <t>Completing Your Plan</t>
    </r>
    <r>
      <rPr>
        <sz val="10"/>
        <rFont val="Helvetica Light"/>
      </rPr>
      <t xml:space="preserve">
Start on </t>
    </r>
    <r>
      <rPr>
        <b/>
        <sz val="10"/>
        <rFont val="Helvetica Light"/>
      </rPr>
      <t>Tab 2</t>
    </r>
    <r>
      <rPr>
        <sz val="10"/>
        <rFont val="Helvetica Light"/>
      </rPr>
      <t xml:space="preserve"> labeled “</t>
    </r>
    <r>
      <rPr>
        <b/>
        <sz val="10"/>
        <rFont val="Helvetica Light"/>
      </rPr>
      <t>Common Startup Costs</t>
    </r>
    <r>
      <rPr>
        <sz val="10"/>
        <rFont val="Helvetica Light"/>
      </rPr>
      <t xml:space="preserve">.” This is where you can list all the initial costs required to get your new business started. Item 7 of a Franchise Disclosure Document (FDD) should provide a detailed breakdown of initial expenses for the franchise business you are considering. Be sure to include a realistic amount for working capital (the money your business will need to operate during the startup phase), as well as any money you will need for personal living expenses while your business is getting up and running. Talk to franchisees in the business you are considering to confirm your estimates and the typical length of the startup phase.
Next, </t>
    </r>
    <r>
      <rPr>
        <b/>
        <sz val="10"/>
        <rFont val="Helvetica Light"/>
      </rPr>
      <t>Tab 3</t>
    </r>
    <r>
      <rPr>
        <sz val="10"/>
        <rFont val="Helvetica Light"/>
      </rPr>
      <t xml:space="preserve"> labeled “</t>
    </r>
    <r>
      <rPr>
        <b/>
        <sz val="10"/>
        <rFont val="Helvetica Light"/>
      </rPr>
      <t>Income Statement (5 years)</t>
    </r>
    <r>
      <rPr>
        <sz val="10"/>
        <rFont val="Helvetica Light"/>
      </rPr>
      <t xml:space="preserve">” provides space for you to work through 5-years of detailed financial projections for your new business. The list of items includes many of the common expenses that franchise owners typically have in their businesses, broken down in three major buckets: people, marketing, and operations. Your new business may not have expenses in all of these areas, and there may be some items missing depending on your industry. You can add and remove rows as needed. This worksheet is just intended as a starting point. Again, you’ll want to review your projections with both the franchise company, several franchisees, as well as your own accountant to be sure your financial expectations and projections for your new business are realistic.
On </t>
    </r>
    <r>
      <rPr>
        <b/>
        <sz val="10"/>
        <rFont val="Helvetica Light"/>
      </rPr>
      <t>Tab 4</t>
    </r>
    <r>
      <rPr>
        <sz val="10"/>
        <rFont val="Helvetica Light"/>
      </rPr>
      <t xml:space="preserve">, you’ll find a </t>
    </r>
    <r>
      <rPr>
        <b/>
        <sz val="10"/>
        <rFont val="Helvetica Light"/>
      </rPr>
      <t>sample My Franchise LIFE Plan</t>
    </r>
    <r>
      <rPr>
        <sz val="10"/>
        <rFont val="Helvetica Light"/>
      </rPr>
      <t xml:space="preserve"> to give you an example of what a 10-year plan might look like for a common franchise business. If your franchise requires a 10-year franchise agreement, you should have a 10-year plan. Likewise, if your franchise requires a 5-year agreement, you can start with a 5-year plan.
</t>
    </r>
  </si>
  <si>
    <r>
      <t>In order to achieve your long-term goals and vision, it is important to have detailed understanding of your financials and the key performance indicators (KPIs) that drive your business. The Franchise L.I.F.E. worksheet will help give you a better understanding of your long-term business investment. "L.I.F.E." is an acronym for Liabilities, Income, Financial Wealth, and Equity. This worksheet will help you take your financial projections and look out over 5 to 10 years, and calculate your potential long-term return on investment.</t>
    </r>
    <r>
      <rPr>
        <b/>
        <sz val="10"/>
        <rFont val="Helvetica Light"/>
      </rPr>
      <t xml:space="preserve">
Tab 5</t>
    </r>
    <r>
      <rPr>
        <sz val="10"/>
        <rFont val="Helvetica Light"/>
      </rPr>
      <t xml:space="preserve"> of the workbook contains a </t>
    </r>
    <r>
      <rPr>
        <b/>
        <sz val="10"/>
        <rFont val="Helvetica Light"/>
      </rPr>
      <t>blank My Franchise LIFE Plan</t>
    </r>
    <r>
      <rPr>
        <sz val="10"/>
        <rFont val="Helvetica Light"/>
      </rPr>
      <t xml:space="preserve">. The yellow highlighted cells are where you will enter your business projections, and the other cells will auto-populate. Again, your franchise company may provide some of this information, but your best source will be talking to other franchisees about their experience. Also, any financial numbers provided by the franchise company should still be verified with franchisees for accuracy. Once you have your plan populated, spend some time going through it with your accountant for additional verification. 
</t>
    </r>
    <r>
      <rPr>
        <b/>
        <sz val="10"/>
        <rFont val="Helvetica Light"/>
      </rPr>
      <t>Tab 6</t>
    </r>
    <r>
      <rPr>
        <sz val="10"/>
        <rFont val="Helvetica Light"/>
      </rPr>
      <t xml:space="preserve"> contains a </t>
    </r>
    <r>
      <rPr>
        <b/>
        <sz val="10"/>
        <rFont val="Helvetica Light"/>
      </rPr>
      <t>sample Balance Sheet</t>
    </r>
    <r>
      <rPr>
        <sz val="10"/>
        <rFont val="Helvetica Light"/>
      </rPr>
      <t>. Once your business is up and running, your balance sheet will become an important financial tool. You don’t need to use this balance sheet as part of your projections. We’ve included it just as a sample for you to get familiar with what a typical balance sheet looks like. Once your business is operating, you would typically generate a current balance sheet directly out or your bookkeeping software such as QuickBooks. As part of your business planning, it is a good idea to sit down with a local accountant and go through the elements of the balance sheet and have them explain the important ratios that will help you monitor the health of your business.</t>
    </r>
  </si>
  <si>
    <r>
      <rPr>
        <b/>
        <sz val="10"/>
        <rFont val="Arial"/>
        <family val="2"/>
      </rPr>
      <t>©2021 Franchise Business Review</t>
    </r>
    <r>
      <rPr>
        <sz val="10"/>
        <rFont val="Arial"/>
      </rPr>
      <t>: 866.397.6680 or www.FranchiseBusinessReview.com</t>
    </r>
  </si>
  <si>
    <r>
      <rPr>
        <b/>
        <sz val="10"/>
        <rFont val="Helvetica Light"/>
      </rPr>
      <t>Our Final Piece of Advice</t>
    </r>
    <r>
      <rPr>
        <sz val="10"/>
        <rFont val="Helvetica Light"/>
      </rPr>
      <t xml:space="preserve">
Operating a franchise business requires a lot of hard work, but owning your own business can also be very rewarding. It is so important to do your homework, work through your projections, and talk to lots of franchise owners about their experience. In the end, you will make an educated decision – be it to move forward with a franchise opportunity, or to explore other career / investment opportunities. 
As stated earlier, the most critical element of your potential success is to find a good business that gets you excited, and your passion for the business will drive your long-term success. Part of your homework also needs to include an honest self-assessment your own skills and abilities. Do you have the skills to be successful in this business? Do you have the drive and passion to work hard and do whatever it takes to make this business successful? Only you can answer these questions.
We wish you the best of success on your entrepreneurial adventure. Please take advantage of all the tools and resources that Franchise Business Review has to offer, and don’t hesitate to reach out with any questions you have along the way.
Happy Franchising!
</t>
    </r>
    <r>
      <rPr>
        <b/>
        <sz val="10"/>
        <rFont val="Helvetica Light"/>
      </rPr>
      <t>Eric Stites</t>
    </r>
    <r>
      <rPr>
        <sz val="10"/>
        <rFont val="Helvetica Light"/>
      </rPr>
      <t xml:space="preserve">
Founder and CEO
Franchise Business Review
866.397.6680  |  eric@FranchiseBusinessReview.com  |  www.FranchiseBusinessReview.com</t>
    </r>
  </si>
  <si>
    <t>Balance Sheet as of December 31, 2022</t>
  </si>
  <si>
    <r>
      <rPr>
        <b/>
        <sz val="10"/>
        <rFont val="Helvetica Light"/>
      </rPr>
      <t>Welcome!</t>
    </r>
    <r>
      <rPr>
        <sz val="10"/>
        <rFont val="Helvetica Light"/>
      </rPr>
      <t xml:space="preserve">
Thank you for downloading the </t>
    </r>
    <r>
      <rPr>
        <b/>
        <sz val="10"/>
        <rFont val="Helvetica Light"/>
      </rPr>
      <t>Franchise Financial Workbook</t>
    </r>
    <r>
      <rPr>
        <sz val="10"/>
        <rFont val="Helvetica Light"/>
      </rPr>
      <t xml:space="preserve"> from Franchise Business Review. Exploring franchise opportunities and opening your own business is an exciting event for most entrepreneurs. It can also feel overwhelming at times. Our goal at Franchise Business Review is to provide you with the tools and resources you need to make the process as easy as possible, and help you make an educated franchise investment.
While money is certainly not the only reason people invest in franchise businesses, the idea of achieving long-term financial freedom is often a key piece of what drives many people to go into business for themselves. The beauty of franchising is that you’ll be in business for yourself, but not by yourself – with the support of a franchise company and many other franchisees behind you.
This workbook will help you estimate both the startup costs of your new business, as well as the long-term potential return on investment (R.O.I.). You can use our workbook to evaluate the financial potential of any franchise business, and also compare multiple franchise investments opportunities. While life will probably throw you some unexpected curveballs down the road, it is important to go through the exercise of long-term financial planning to be sure a business has a solid chance of meeting your goals and financial expectations.
Your success as a franchise business owner will primarily come down to three key ingredients: 1.) Choosing a great franchise company that will train and support you long-term, 2.) your passion for the business that you choose, and 3.) your hard work and drive to make your business a success. Franchise Business Review can help you with number one, but numbers two and three are up to you.</t>
    </r>
  </si>
  <si>
    <t>My Franchise Financial Plan™ (Sample 10-Year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</si>
</sst>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s>
  <fonts count="20">
    <font>
      <sz val="10"/>
      <name val="Arial"/>
    </font>
    <font>
      <sz val="10"/>
      <name val="Arial"/>
    </font>
    <font>
      <b/>
      <sz val="12"/>
      <name val="Arial"/>
      <family val="2"/>
    </font>
    <font>
      <b/>
      <sz val="10"/>
      <name val="Arial"/>
      <family val="2"/>
    </font>
    <font>
      <sz val="10"/>
      <name val="Arial"/>
      <family val="2"/>
    </font>
    <font>
      <sz val="16"/>
      <name val="Arial"/>
      <family val="2"/>
    </font>
    <font>
      <b/>
      <sz val="16"/>
      <color rgb="FFC00000"/>
      <name val="Arial"/>
      <family val="2"/>
    </font>
    <font>
      <b/>
      <sz val="10"/>
      <color theme="0"/>
      <name val="Arial"/>
      <family val="2"/>
    </font>
    <font>
      <b/>
      <sz val="12"/>
      <color rgb="FFC00000"/>
      <name val="Arial"/>
      <family val="2"/>
    </font>
    <font>
      <sz val="12"/>
      <name val="Arial"/>
      <family val="2"/>
    </font>
    <font>
      <sz val="8"/>
      <name val="Arial"/>
    </font>
    <font>
      <u/>
      <sz val="10"/>
      <color theme="10"/>
      <name val="Arial"/>
    </font>
    <font>
      <u/>
      <sz val="10"/>
      <color theme="11"/>
      <name val="Arial"/>
    </font>
    <font>
      <b/>
      <sz val="14"/>
      <name val="Arial"/>
    </font>
    <font>
      <b/>
      <sz val="9"/>
      <color rgb="FF000000"/>
      <name val="Tahoma"/>
      <family val="2"/>
    </font>
    <font>
      <sz val="9"/>
      <color rgb="FF000000"/>
      <name val="Tahoma"/>
      <family val="2"/>
    </font>
    <font>
      <b/>
      <sz val="14"/>
      <name val="Arial"/>
      <family val="2"/>
    </font>
    <font>
      <sz val="12"/>
      <name val="Calibri"/>
      <family val="2"/>
    </font>
    <font>
      <sz val="10"/>
      <name val="Helvetica Light"/>
    </font>
    <font>
      <b/>
      <sz val="10"/>
      <name val="Helvetica Light"/>
    </font>
  </fonts>
  <fills count="7">
    <fill>
      <patternFill patternType="none"/>
    </fill>
    <fill>
      <patternFill patternType="gray125"/>
    </fill>
    <fill>
      <patternFill patternType="solid">
        <fgColor theme="1"/>
        <bgColor indexed="64"/>
      </patternFill>
    </fill>
    <fill>
      <patternFill patternType="solid">
        <fgColor rgb="FFC00000"/>
        <bgColor indexed="64"/>
      </patternFill>
    </fill>
    <fill>
      <patternFill patternType="solid">
        <fgColor rgb="FFFFFF99"/>
        <bgColor indexed="64"/>
      </patternFill>
    </fill>
    <fill>
      <patternFill patternType="solid">
        <fgColor theme="3" tint="0.79998168889431442"/>
        <bgColor indexed="64"/>
      </patternFill>
    </fill>
    <fill>
      <patternFill patternType="solid">
        <fgColor theme="2"/>
        <bgColor indexed="64"/>
      </patternFill>
    </fill>
  </fills>
  <borders count="7">
    <border>
      <left/>
      <right/>
      <top/>
      <bottom/>
      <diagonal/>
    </border>
    <border>
      <left/>
      <right/>
      <top/>
      <bottom style="thin">
        <color auto="1"/>
      </bottom>
      <diagonal/>
    </border>
    <border>
      <left/>
      <right/>
      <top style="double">
        <color auto="1"/>
      </top>
      <bottom style="double">
        <color auto="1"/>
      </bottom>
      <diagonal/>
    </border>
    <border>
      <left/>
      <right/>
      <top style="thin">
        <color auto="1"/>
      </top>
      <bottom/>
      <diagonal/>
    </border>
    <border>
      <left/>
      <right/>
      <top style="thin">
        <color auto="1"/>
      </top>
      <bottom style="thin">
        <color auto="1"/>
      </bottom>
      <diagonal/>
    </border>
    <border>
      <left/>
      <right/>
      <top style="medium">
        <color auto="1"/>
      </top>
      <bottom/>
      <diagonal/>
    </border>
    <border>
      <left/>
      <right/>
      <top style="medium">
        <color auto="1"/>
      </top>
      <bottom style="medium">
        <color auto="1"/>
      </bottom>
      <diagonal/>
    </border>
  </borders>
  <cellStyleXfs count="5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7">
    <xf numFmtId="0" fontId="0" fillId="0" borderId="0" xfId="0"/>
    <xf numFmtId="0" fontId="4" fillId="0" borderId="0" xfId="0" applyFont="1"/>
    <xf numFmtId="0" fontId="5" fillId="0" borderId="0" xfId="0" applyFont="1" applyFill="1" applyProtection="1">
      <protection locked="0"/>
    </xf>
    <xf numFmtId="0" fontId="5" fillId="0" borderId="0" xfId="0" applyFont="1" applyProtection="1">
      <protection locked="0"/>
    </xf>
    <xf numFmtId="0" fontId="5" fillId="0" borderId="0" xfId="0" applyFont="1"/>
    <xf numFmtId="0" fontId="6" fillId="0" borderId="0" xfId="0" applyFont="1"/>
    <xf numFmtId="0" fontId="0" fillId="0" borderId="0" xfId="0" applyAlignment="1">
      <alignment vertical="center"/>
    </xf>
    <xf numFmtId="0" fontId="3" fillId="0" borderId="0" xfId="0" applyFont="1" applyAlignment="1">
      <alignment horizontal="center" vertical="center"/>
    </xf>
    <xf numFmtId="0" fontId="7" fillId="3" borderId="0" xfId="0" applyFont="1" applyFill="1" applyAlignment="1" applyProtection="1">
      <alignment horizontal="center" vertical="center"/>
      <protection locked="0"/>
    </xf>
    <xf numFmtId="0" fontId="7" fillId="2" borderId="0" xfId="0" applyFont="1" applyFill="1" applyAlignment="1">
      <alignment horizontal="center" vertical="center"/>
    </xf>
    <xf numFmtId="0" fontId="3" fillId="0" borderId="0" xfId="0" applyFont="1" applyAlignment="1">
      <alignment vertical="center"/>
    </xf>
    <xf numFmtId="164" fontId="0" fillId="0" borderId="0" xfId="2" applyNumberFormat="1" applyFont="1" applyAlignment="1">
      <alignment vertical="center"/>
    </xf>
    <xf numFmtId="0" fontId="4" fillId="0" borderId="0" xfId="0" applyFont="1" applyAlignment="1">
      <alignment vertical="center"/>
    </xf>
    <xf numFmtId="0" fontId="0" fillId="0" borderId="0" xfId="0" quotePrefix="1" applyAlignment="1">
      <alignment vertical="center"/>
    </xf>
    <xf numFmtId="164" fontId="0" fillId="0" borderId="0" xfId="0" applyNumberFormat="1" applyAlignment="1">
      <alignment vertical="center"/>
    </xf>
    <xf numFmtId="9" fontId="0" fillId="0" borderId="0" xfId="3" applyFont="1" applyAlignment="1">
      <alignment vertical="center"/>
    </xf>
    <xf numFmtId="164" fontId="0" fillId="4" borderId="0" xfId="2" applyNumberFormat="1" applyFont="1" applyFill="1" applyAlignment="1" applyProtection="1">
      <alignment vertical="center"/>
      <protection locked="0"/>
    </xf>
    <xf numFmtId="164" fontId="0" fillId="4" borderId="0" xfId="2" applyNumberFormat="1" applyFont="1" applyFill="1" applyAlignment="1">
      <alignment vertical="center"/>
    </xf>
    <xf numFmtId="165" fontId="0" fillId="4" borderId="0" xfId="1" applyNumberFormat="1" applyFont="1" applyFill="1" applyAlignment="1" applyProtection="1">
      <alignment vertical="center"/>
      <protection locked="0"/>
    </xf>
    <xf numFmtId="0" fontId="2" fillId="0" borderId="0" xfId="0" applyFont="1" applyAlignment="1">
      <alignment vertical="center"/>
    </xf>
    <xf numFmtId="0" fontId="3" fillId="0" borderId="3" xfId="0" applyFont="1" applyBorder="1" applyAlignment="1">
      <alignment vertical="center"/>
    </xf>
    <xf numFmtId="164" fontId="3" fillId="0" borderId="3" xfId="0" applyNumberFormat="1" applyFont="1" applyBorder="1" applyAlignment="1">
      <alignment vertical="center"/>
    </xf>
    <xf numFmtId="164" fontId="3" fillId="0" borderId="3" xfId="3" applyNumberFormat="1" applyFont="1" applyBorder="1" applyAlignment="1">
      <alignment vertical="center"/>
    </xf>
    <xf numFmtId="164" fontId="0" fillId="0" borderId="0" xfId="2" applyNumberFormat="1" applyFont="1" applyFill="1" applyAlignment="1">
      <alignment vertical="center"/>
    </xf>
    <xf numFmtId="164" fontId="3" fillId="4" borderId="0" xfId="2" applyNumberFormat="1" applyFont="1" applyFill="1" applyProtection="1">
      <protection locked="0"/>
    </xf>
    <xf numFmtId="9" fontId="0" fillId="0" borderId="0" xfId="3" applyFont="1" applyBorder="1" applyAlignment="1">
      <alignment vertical="center"/>
    </xf>
    <xf numFmtId="9" fontId="0" fillId="0" borderId="1" xfId="3" applyFont="1" applyBorder="1" applyAlignment="1">
      <alignment vertical="center"/>
    </xf>
    <xf numFmtId="0" fontId="4" fillId="0" borderId="0" xfId="0" applyFont="1" applyFill="1" applyProtection="1">
      <protection locked="0"/>
    </xf>
    <xf numFmtId="164" fontId="0" fillId="4" borderId="1" xfId="2" applyNumberFormat="1" applyFont="1" applyFill="1" applyBorder="1" applyAlignment="1">
      <alignment vertical="center"/>
    </xf>
    <xf numFmtId="0" fontId="3" fillId="0" borderId="0" xfId="0" applyFont="1"/>
    <xf numFmtId="9" fontId="0" fillId="0" borderId="0" xfId="3" applyNumberFormat="1" applyFont="1" applyAlignment="1">
      <alignment vertical="center"/>
    </xf>
    <xf numFmtId="166" fontId="0" fillId="0" borderId="0" xfId="1" applyNumberFormat="1" applyFont="1" applyAlignment="1">
      <alignment vertical="center"/>
    </xf>
    <xf numFmtId="164" fontId="3" fillId="0" borderId="3" xfId="2" applyNumberFormat="1" applyFont="1" applyBorder="1" applyAlignment="1">
      <alignment vertical="center"/>
    </xf>
    <xf numFmtId="0" fontId="3" fillId="0" borderId="4" xfId="0" applyFont="1" applyBorder="1" applyAlignment="1">
      <alignment vertical="center"/>
    </xf>
    <xf numFmtId="164" fontId="3" fillId="0" borderId="4" xfId="0" applyNumberFormat="1" applyFont="1" applyBorder="1" applyAlignment="1">
      <alignment vertical="center"/>
    </xf>
    <xf numFmtId="0" fontId="13" fillId="0" borderId="0" xfId="0" applyFont="1"/>
    <xf numFmtId="0" fontId="10" fillId="0" borderId="0" xfId="0" applyFont="1"/>
    <xf numFmtId="0" fontId="0" fillId="0" borderId="0" xfId="0" applyFont="1" applyAlignment="1">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5" xfId="0" applyFont="1" applyBorder="1" applyAlignment="1">
      <alignment vertical="center"/>
    </xf>
    <xf numFmtId="164" fontId="3" fillId="0" borderId="5" xfId="0" applyNumberFormat="1" applyFont="1" applyBorder="1" applyAlignment="1">
      <alignment vertical="center"/>
    </xf>
    <xf numFmtId="0" fontId="0" fillId="0" borderId="0" xfId="0" applyAlignment="1">
      <alignment horizontal="left" vertical="center"/>
    </xf>
    <xf numFmtId="0" fontId="9" fillId="0" borderId="0" xfId="0" applyFont="1" applyAlignment="1">
      <alignment horizontal="left" vertical="center"/>
    </xf>
    <xf numFmtId="0" fontId="2" fillId="0" borderId="5" xfId="0" applyFont="1" applyBorder="1" applyAlignment="1">
      <alignment horizontal="left" vertical="center"/>
    </xf>
    <xf numFmtId="164" fontId="3" fillId="0" borderId="3" xfId="2" applyNumberFormat="1" applyFont="1" applyFill="1" applyBorder="1" applyAlignment="1">
      <alignment vertical="center"/>
    </xf>
    <xf numFmtId="0" fontId="3" fillId="0" borderId="0" xfId="0" applyFont="1" applyBorder="1" applyAlignment="1">
      <alignment vertical="center"/>
    </xf>
    <xf numFmtId="164" fontId="3" fillId="0" borderId="0" xfId="2" applyNumberFormat="1" applyFont="1" applyFill="1" applyBorder="1" applyAlignment="1">
      <alignment vertical="center"/>
    </xf>
    <xf numFmtId="0" fontId="3" fillId="5" borderId="4" xfId="0" applyFont="1" applyFill="1" applyBorder="1" applyAlignment="1">
      <alignment vertical="center"/>
    </xf>
    <xf numFmtId="164" fontId="3" fillId="5" borderId="4" xfId="0" applyNumberFormat="1" applyFont="1" applyFill="1" applyBorder="1" applyAlignment="1">
      <alignment vertical="center"/>
    </xf>
    <xf numFmtId="0" fontId="3" fillId="5" borderId="2" xfId="0" applyFont="1" applyFill="1" applyBorder="1" applyAlignment="1">
      <alignment vertical="center"/>
    </xf>
    <xf numFmtId="164" fontId="3" fillId="5" borderId="2" xfId="0" applyNumberFormat="1" applyFont="1" applyFill="1" applyBorder="1" applyAlignment="1">
      <alignment vertical="center"/>
    </xf>
    <xf numFmtId="164" fontId="3" fillId="4" borderId="0" xfId="2" applyNumberFormat="1" applyFont="1" applyFill="1" applyAlignment="1" applyProtection="1">
      <alignment vertical="center"/>
      <protection locked="0"/>
    </xf>
    <xf numFmtId="164" fontId="3" fillId="4" borderId="0" xfId="2" applyNumberFormat="1" applyFont="1" applyFill="1" applyAlignment="1">
      <alignment vertical="center"/>
    </xf>
    <xf numFmtId="164" fontId="3" fillId="0" borderId="0" xfId="2" applyNumberFormat="1" applyFont="1" applyFill="1" applyAlignment="1">
      <alignment vertical="center"/>
    </xf>
    <xf numFmtId="164" fontId="3" fillId="4" borderId="3" xfId="2" applyNumberFormat="1" applyFont="1" applyFill="1" applyBorder="1" applyAlignment="1">
      <alignment vertical="center"/>
    </xf>
    <xf numFmtId="0" fontId="3" fillId="6" borderId="2" xfId="0" applyFont="1" applyFill="1" applyBorder="1" applyAlignment="1">
      <alignment vertical="center"/>
    </xf>
    <xf numFmtId="164" fontId="3" fillId="6" borderId="2" xfId="2" applyNumberFormat="1" applyFont="1" applyFill="1" applyBorder="1" applyAlignment="1">
      <alignment vertical="center"/>
    </xf>
    <xf numFmtId="0" fontId="4" fillId="0" borderId="0" xfId="0" applyFont="1" applyFill="1" applyAlignment="1">
      <alignment vertical="center"/>
    </xf>
    <xf numFmtId="0" fontId="2" fillId="6" borderId="0" xfId="2" applyNumberFormat="1" applyFont="1" applyFill="1" applyAlignment="1">
      <alignment vertical="center"/>
    </xf>
    <xf numFmtId="164" fontId="0" fillId="6" borderId="0" xfId="2" applyNumberFormat="1" applyFont="1" applyFill="1" applyAlignment="1">
      <alignment vertical="center"/>
    </xf>
    <xf numFmtId="0" fontId="4" fillId="6" borderId="0" xfId="0" applyFont="1" applyFill="1" applyAlignment="1">
      <alignment vertical="center"/>
    </xf>
    <xf numFmtId="0" fontId="3" fillId="6" borderId="6" xfId="0" applyFont="1" applyFill="1" applyBorder="1" applyAlignment="1">
      <alignment vertical="center"/>
    </xf>
    <xf numFmtId="164" fontId="0" fillId="6" borderId="0" xfId="0" applyNumberFormat="1" applyFill="1" applyAlignment="1">
      <alignment vertical="center"/>
    </xf>
    <xf numFmtId="164" fontId="3" fillId="6" borderId="6" xfId="0" applyNumberFormat="1" applyFont="1" applyFill="1" applyBorder="1" applyAlignment="1">
      <alignment vertical="center"/>
    </xf>
    <xf numFmtId="9" fontId="0" fillId="6" borderId="0" xfId="3" applyFont="1" applyFill="1" applyAlignment="1">
      <alignment vertical="center"/>
    </xf>
    <xf numFmtId="0" fontId="8" fillId="0" borderId="0" xfId="0" applyFont="1" applyAlignment="1">
      <alignment vertical="center"/>
    </xf>
    <xf numFmtId="44" fontId="0" fillId="4" borderId="0" xfId="2" applyFont="1" applyFill="1" applyAlignment="1">
      <alignment vertical="center"/>
    </xf>
    <xf numFmtId="0" fontId="0" fillId="0" borderId="0" xfId="0" applyBorder="1"/>
    <xf numFmtId="0" fontId="17" fillId="0" borderId="0" xfId="0" applyFont="1" applyAlignment="1">
      <alignment vertical="center" wrapText="1"/>
    </xf>
    <xf numFmtId="0" fontId="18" fillId="0" borderId="0" xfId="0" applyFont="1" applyAlignment="1">
      <alignment vertical="top" wrapText="1"/>
    </xf>
    <xf numFmtId="0" fontId="18" fillId="0" borderId="0" xfId="0" applyFont="1" applyAlignment="1">
      <alignment horizontal="left" vertical="top" wrapText="1"/>
    </xf>
    <xf numFmtId="0" fontId="0" fillId="0" borderId="0" xfId="0" applyBorder="1" applyAlignment="1">
      <alignment vertical="top"/>
    </xf>
    <xf numFmtId="0" fontId="18" fillId="0" borderId="0" xfId="0" applyFont="1" applyBorder="1" applyAlignment="1">
      <alignment vertical="top"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6" fillId="0" borderId="0" xfId="0" applyFont="1" applyAlignment="1">
      <alignment horizontal="center" vertical="center" wrapText="1"/>
    </xf>
  </cellXfs>
  <cellStyles count="54">
    <cellStyle name="Comma" xfId="1" builtinId="3"/>
    <cellStyle name="Currency" xfId="2" builtinId="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Normal" xfId="0" builtinId="0"/>
    <cellStyle name="Percent" xfId="3" builtinId="5"/>
  </cellStyles>
  <dxfs count="0"/>
  <tableStyles count="0" defaultTableStyle="TableStyleMedium2" defaultPivotStyle="PivotStyleLight16"/>
  <colors>
    <mruColors>
      <color rgb="FFBB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5"/>
  <sheetViews>
    <sheetView zoomScale="200" zoomScaleNormal="200" zoomScalePageLayoutView="200" workbookViewId="0"/>
  </sheetViews>
  <sheetFormatPr baseColWidth="10" defaultColWidth="8.83203125" defaultRowHeight="13"/>
  <cols>
    <col min="1" max="1" width="80.83203125" style="68" customWidth="1"/>
    <col min="2" max="16384" width="8.83203125" style="68"/>
  </cols>
  <sheetData>
    <row r="1" spans="1:2" ht="327" customHeight="1">
      <c r="A1" s="71" t="s">
        <v>157</v>
      </c>
      <c r="B1" s="72"/>
    </row>
    <row r="2" spans="1:2" ht="311" customHeight="1">
      <c r="A2" s="70" t="s">
        <v>152</v>
      </c>
    </row>
    <row r="3" spans="1:2" ht="310" customHeight="1">
      <c r="A3" s="70" t="s">
        <v>153</v>
      </c>
    </row>
    <row r="4" spans="1:2" ht="409" customHeight="1">
      <c r="A4" s="70" t="s">
        <v>151</v>
      </c>
    </row>
    <row r="5" spans="1:2" ht="114" customHeight="1">
      <c r="A5" s="70" t="s">
        <v>150</v>
      </c>
    </row>
    <row r="6" spans="1:2" ht="337" customHeight="1">
      <c r="A6" s="73" t="s">
        <v>155</v>
      </c>
    </row>
    <row r="7" spans="1:2" ht="15" customHeight="1"/>
    <row r="8" spans="1:2" ht="15" customHeight="1"/>
    <row r="9" spans="1:2" ht="15" customHeight="1"/>
    <row r="10" spans="1:2" ht="15" customHeight="1"/>
    <row r="11" spans="1:2" ht="15" customHeight="1"/>
    <row r="12" spans="1:2" ht="15" customHeight="1"/>
    <row r="13" spans="1:2" ht="15" customHeight="1"/>
    <row r="14" spans="1:2" ht="13" customHeight="1"/>
    <row r="15" spans="1:2" ht="13" customHeight="1"/>
    <row r="16" spans="1:2" ht="13" customHeight="1"/>
    <row r="17" spans="1:1" ht="13" customHeight="1"/>
    <row r="18" spans="1:1" ht="13" customHeight="1"/>
    <row r="19" spans="1:1" ht="13" customHeight="1"/>
    <row r="20" spans="1:1" ht="13" customHeight="1"/>
    <row r="21" spans="1:1" ht="13" customHeight="1"/>
    <row r="22" spans="1:1" ht="13" customHeight="1">
      <c r="A22" s="69"/>
    </row>
    <row r="23" spans="1:1" ht="13" customHeight="1">
      <c r="A23" s="69"/>
    </row>
    <row r="24" spans="1:1" ht="13" customHeight="1">
      <c r="A24" s="69"/>
    </row>
    <row r="25" spans="1:1" ht="16">
      <c r="A25" s="69"/>
    </row>
    <row r="26" spans="1:1" ht="16">
      <c r="A26" s="69"/>
    </row>
    <row r="27" spans="1:1" ht="16">
      <c r="A27" s="69"/>
    </row>
    <row r="28" spans="1:1" ht="16">
      <c r="A28" s="69"/>
    </row>
    <row r="29" spans="1:1" ht="16">
      <c r="A29" s="69"/>
    </row>
    <row r="30" spans="1:1" ht="16">
      <c r="A30" s="69"/>
    </row>
    <row r="31" spans="1:1" ht="16">
      <c r="A31" s="69"/>
    </row>
    <row r="32" spans="1:1" ht="16">
      <c r="A32" s="69"/>
    </row>
    <row r="33" spans="1:1" ht="16">
      <c r="A33" s="69"/>
    </row>
    <row r="34" spans="1:1" ht="16">
      <c r="A34" s="69"/>
    </row>
    <row r="35" spans="1:1">
      <c r="A35"/>
    </row>
  </sheetData>
  <phoneticPr fontId="10" type="noConversion"/>
  <pageMargins left="0.75" right="0.75" top="0.92361111111111116" bottom="0.75" header="0.3" footer="0.3"/>
  <pageSetup fitToHeight="4" orientation="portrait" verticalDpi="0"/>
  <headerFooter>
    <oddHeader>&amp;L&amp;"Helvetica,Regular"&amp;16&amp;KBB0000My Franchise LIFE Plan&amp;"Helvetica Light,Regular"™&amp;R&amp;G</oddHeader>
    <oddFooter>&amp;L&amp;7&amp;K000000©2019. All rights reserved. "Franchise Business Review" and "My Franchise LIFE" are trademarks of Abistar Group, LLC. dba Franchise Business Review.</odd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314A-FD8F-A44A-B32A-1FF00CCEF6AA}">
  <dimension ref="A1:B25"/>
  <sheetViews>
    <sheetView topLeftCell="A14" zoomScale="150" zoomScaleNormal="150" workbookViewId="0">
      <selection activeCell="E28" sqref="E28"/>
    </sheetView>
  </sheetViews>
  <sheetFormatPr baseColWidth="10" defaultRowHeight="13"/>
  <cols>
    <col min="1" max="1" width="70.33203125" customWidth="1"/>
    <col min="2" max="2" width="18.33203125" customWidth="1"/>
  </cols>
  <sheetData>
    <row r="1" spans="1:2" s="38" customFormat="1" ht="25" customHeight="1">
      <c r="A1" s="19" t="s">
        <v>118</v>
      </c>
      <c r="B1" s="39" t="s">
        <v>114</v>
      </c>
    </row>
    <row r="2" spans="1:2" s="38" customFormat="1" ht="25" customHeight="1">
      <c r="A2" s="38" t="s">
        <v>104</v>
      </c>
      <c r="B2" s="17">
        <v>0</v>
      </c>
    </row>
    <row r="3" spans="1:2" s="38" customFormat="1" ht="25" customHeight="1">
      <c r="A3" s="38" t="s">
        <v>103</v>
      </c>
      <c r="B3" s="17">
        <v>0</v>
      </c>
    </row>
    <row r="4" spans="1:2" s="38" customFormat="1" ht="25" customHeight="1">
      <c r="A4" s="38" t="s">
        <v>102</v>
      </c>
      <c r="B4" s="17">
        <v>0</v>
      </c>
    </row>
    <row r="5" spans="1:2" s="38" customFormat="1" ht="25" customHeight="1">
      <c r="A5" s="38" t="s">
        <v>59</v>
      </c>
      <c r="B5" s="17">
        <v>0</v>
      </c>
    </row>
    <row r="6" spans="1:2" s="38" customFormat="1" ht="25" customHeight="1">
      <c r="A6" s="38" t="s">
        <v>109</v>
      </c>
      <c r="B6" s="17">
        <v>0</v>
      </c>
    </row>
    <row r="7" spans="1:2" s="38" customFormat="1" ht="25" customHeight="1">
      <c r="A7" s="38" t="s">
        <v>58</v>
      </c>
      <c r="B7" s="17">
        <v>0</v>
      </c>
    </row>
    <row r="8" spans="1:2" s="38" customFormat="1" ht="25" customHeight="1">
      <c r="A8" s="38" t="s">
        <v>108</v>
      </c>
      <c r="B8" s="17">
        <v>0</v>
      </c>
    </row>
    <row r="9" spans="1:2" s="38" customFormat="1" ht="25" customHeight="1">
      <c r="A9" s="38" t="s">
        <v>112</v>
      </c>
      <c r="B9" s="17">
        <v>0</v>
      </c>
    </row>
    <row r="10" spans="1:2" s="38" customFormat="1" ht="25" customHeight="1">
      <c r="A10" s="38" t="s">
        <v>110</v>
      </c>
      <c r="B10" s="17">
        <v>0</v>
      </c>
    </row>
    <row r="11" spans="1:2" s="38" customFormat="1" ht="25" customHeight="1">
      <c r="A11" s="38" t="s">
        <v>47</v>
      </c>
      <c r="B11" s="17">
        <v>0</v>
      </c>
    </row>
    <row r="12" spans="1:2" s="38" customFormat="1" ht="25" customHeight="1">
      <c r="A12" s="38" t="s">
        <v>54</v>
      </c>
      <c r="B12" s="17">
        <v>0</v>
      </c>
    </row>
    <row r="13" spans="1:2" s="38" customFormat="1" ht="25" customHeight="1">
      <c r="A13" s="38" t="s">
        <v>61</v>
      </c>
      <c r="B13" s="17">
        <v>0</v>
      </c>
    </row>
    <row r="14" spans="1:2" s="38" customFormat="1" ht="25" customHeight="1">
      <c r="A14" s="38" t="s">
        <v>48</v>
      </c>
      <c r="B14" s="17">
        <v>0</v>
      </c>
    </row>
    <row r="15" spans="1:2" s="38" customFormat="1" ht="25" customHeight="1">
      <c r="A15" s="38" t="s">
        <v>111</v>
      </c>
      <c r="B15" s="17">
        <v>0</v>
      </c>
    </row>
    <row r="16" spans="1:2" s="38" customFormat="1" ht="25" customHeight="1">
      <c r="A16" s="38" t="s">
        <v>106</v>
      </c>
      <c r="B16" s="17">
        <v>0</v>
      </c>
    </row>
    <row r="17" spans="1:2" s="38" customFormat="1" ht="25" customHeight="1">
      <c r="A17" s="38" t="s">
        <v>51</v>
      </c>
      <c r="B17" s="17">
        <v>0</v>
      </c>
    </row>
    <row r="18" spans="1:2" s="38" customFormat="1" ht="25" customHeight="1">
      <c r="A18" s="38" t="s">
        <v>113</v>
      </c>
      <c r="B18" s="17">
        <v>0</v>
      </c>
    </row>
    <row r="19" spans="1:2" ht="25" customHeight="1">
      <c r="A19" s="38" t="s">
        <v>105</v>
      </c>
      <c r="B19" s="17">
        <v>0</v>
      </c>
    </row>
    <row r="20" spans="1:2" ht="25" customHeight="1">
      <c r="A20" s="38" t="s">
        <v>107</v>
      </c>
      <c r="B20" s="17">
        <v>0</v>
      </c>
    </row>
    <row r="21" spans="1:2" ht="25" customHeight="1" thickBot="1">
      <c r="A21" s="38" t="s">
        <v>121</v>
      </c>
      <c r="B21" s="17">
        <v>0</v>
      </c>
    </row>
    <row r="22" spans="1:2" ht="25" customHeight="1">
      <c r="A22" s="40" t="s">
        <v>115</v>
      </c>
      <c r="B22" s="41">
        <f>SUM(B2:B21)</f>
        <v>0</v>
      </c>
    </row>
    <row r="23" spans="1:2" s="42" customFormat="1" ht="25" customHeight="1"/>
    <row r="24" spans="1:2" s="42" customFormat="1" ht="25" customHeight="1" thickBot="1">
      <c r="A24" s="43" t="s">
        <v>117</v>
      </c>
      <c r="B24" s="17">
        <v>0</v>
      </c>
    </row>
    <row r="25" spans="1:2" s="42" customFormat="1" ht="25" customHeight="1">
      <c r="A25" s="44" t="s">
        <v>116</v>
      </c>
      <c r="B25" s="41">
        <f>B22+B24</f>
        <v>0</v>
      </c>
    </row>
  </sheetData>
  <sortState xmlns:xlrd2="http://schemas.microsoft.com/office/spreadsheetml/2017/richdata2" ref="A2:A21">
    <sortCondition ref="A2:A21"/>
  </sortState>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6"/>
  <sheetViews>
    <sheetView topLeftCell="A36" zoomScale="200" zoomScaleNormal="200" zoomScalePageLayoutView="200" workbookViewId="0">
      <selection activeCell="E45" sqref="E45"/>
    </sheetView>
  </sheetViews>
  <sheetFormatPr baseColWidth="10" defaultColWidth="8.83203125" defaultRowHeight="13"/>
  <cols>
    <col min="1" max="1" width="51.5" customWidth="1"/>
    <col min="2" max="6" width="12.6640625" customWidth="1"/>
  </cols>
  <sheetData>
    <row r="1" spans="1:6" s="4" customFormat="1" ht="20">
      <c r="A1" s="5" t="s">
        <v>64</v>
      </c>
      <c r="B1" s="2"/>
      <c r="C1" s="2"/>
      <c r="D1" s="3"/>
    </row>
    <row r="2" spans="1:6" s="6" customFormat="1" ht="25" customHeight="1">
      <c r="A2" s="12" t="s">
        <v>65</v>
      </c>
    </row>
    <row r="3" spans="1:6" s="6" customFormat="1" ht="25" customHeight="1">
      <c r="A3" s="12"/>
    </row>
    <row r="4" spans="1:6" s="6" customFormat="1" ht="25" customHeight="1">
      <c r="B4" s="7" t="s">
        <v>63</v>
      </c>
      <c r="C4" s="7" t="s">
        <v>125</v>
      </c>
      <c r="D4" s="7" t="s">
        <v>126</v>
      </c>
      <c r="E4" s="7" t="s">
        <v>127</v>
      </c>
      <c r="F4" s="7" t="s">
        <v>128</v>
      </c>
    </row>
    <row r="5" spans="1:6" s="6" customFormat="1" ht="25" customHeight="1">
      <c r="A5" s="10" t="s">
        <v>22</v>
      </c>
    </row>
    <row r="6" spans="1:6" s="6" customFormat="1" ht="25" customHeight="1">
      <c r="A6" s="12" t="s">
        <v>33</v>
      </c>
      <c r="B6" s="17">
        <v>0</v>
      </c>
      <c r="C6" s="17">
        <v>0</v>
      </c>
      <c r="D6" s="17">
        <v>0</v>
      </c>
      <c r="E6" s="17">
        <v>0</v>
      </c>
      <c r="F6" s="17">
        <v>0</v>
      </c>
    </row>
    <row r="7" spans="1:6" s="6" customFormat="1" ht="25" customHeight="1">
      <c r="A7" s="12" t="s">
        <v>34</v>
      </c>
      <c r="B7" s="17">
        <v>0</v>
      </c>
      <c r="C7" s="17">
        <v>0</v>
      </c>
      <c r="D7" s="17">
        <v>0</v>
      </c>
      <c r="E7" s="17">
        <v>0</v>
      </c>
      <c r="F7" s="17">
        <v>0</v>
      </c>
    </row>
    <row r="8" spans="1:6" s="6" customFormat="1" ht="25" customHeight="1">
      <c r="A8" s="12" t="s">
        <v>35</v>
      </c>
      <c r="B8" s="17">
        <v>0</v>
      </c>
      <c r="C8" s="17">
        <v>0</v>
      </c>
      <c r="D8" s="17">
        <v>0</v>
      </c>
      <c r="E8" s="17">
        <v>0</v>
      </c>
      <c r="F8" s="17">
        <v>0</v>
      </c>
    </row>
    <row r="9" spans="1:6" s="6" customFormat="1" ht="25" customHeight="1">
      <c r="A9" s="20" t="s">
        <v>15</v>
      </c>
      <c r="B9" s="45">
        <f>SUM(B6:B8)</f>
        <v>0</v>
      </c>
      <c r="C9" s="45">
        <f>SUM(C6:C8)</f>
        <v>0</v>
      </c>
      <c r="D9" s="45">
        <f>SUM(D6:D8)</f>
        <v>0</v>
      </c>
      <c r="E9" s="45">
        <f>SUM(E6:E8)</f>
        <v>0</v>
      </c>
      <c r="F9" s="45">
        <f>SUM(F6:F8)</f>
        <v>0</v>
      </c>
    </row>
    <row r="10" spans="1:6" s="6" customFormat="1" ht="25" customHeight="1">
      <c r="A10" s="12"/>
    </row>
    <row r="11" spans="1:6" s="10" customFormat="1" ht="25" customHeight="1">
      <c r="A11" s="10" t="s">
        <v>31</v>
      </c>
    </row>
    <row r="12" spans="1:6" s="6" customFormat="1" ht="25" customHeight="1">
      <c r="A12" s="12" t="s">
        <v>23</v>
      </c>
      <c r="B12" s="17">
        <v>0</v>
      </c>
      <c r="C12" s="17">
        <v>0</v>
      </c>
      <c r="D12" s="17">
        <v>0</v>
      </c>
      <c r="E12" s="17">
        <v>0</v>
      </c>
      <c r="F12" s="17">
        <v>0</v>
      </c>
    </row>
    <row r="13" spans="1:6" s="6" customFormat="1" ht="25" customHeight="1">
      <c r="A13" s="12" t="s">
        <v>28</v>
      </c>
      <c r="B13" s="17">
        <v>0</v>
      </c>
      <c r="C13" s="17">
        <v>0</v>
      </c>
      <c r="D13" s="17">
        <v>0</v>
      </c>
      <c r="E13" s="17">
        <v>0</v>
      </c>
      <c r="F13" s="17">
        <v>0</v>
      </c>
    </row>
    <row r="14" spans="1:6" s="6" customFormat="1" ht="25" customHeight="1">
      <c r="A14" s="12" t="s">
        <v>24</v>
      </c>
      <c r="B14" s="17">
        <v>0</v>
      </c>
      <c r="C14" s="17">
        <v>0</v>
      </c>
      <c r="D14" s="17">
        <v>0</v>
      </c>
      <c r="E14" s="17">
        <v>0</v>
      </c>
      <c r="F14" s="17">
        <v>0</v>
      </c>
    </row>
    <row r="15" spans="1:6" s="6" customFormat="1" ht="25" customHeight="1">
      <c r="A15" s="12" t="s">
        <v>30</v>
      </c>
      <c r="B15" s="17">
        <v>0</v>
      </c>
      <c r="C15" s="17">
        <v>0</v>
      </c>
      <c r="D15" s="17">
        <v>0</v>
      </c>
      <c r="E15" s="17">
        <v>0</v>
      </c>
      <c r="F15" s="17">
        <v>0</v>
      </c>
    </row>
    <row r="16" spans="1:6" s="6" customFormat="1" ht="25" customHeight="1">
      <c r="A16" s="20" t="s">
        <v>32</v>
      </c>
      <c r="B16" s="45">
        <f>SUM(B12:B15)</f>
        <v>0</v>
      </c>
      <c r="C16" s="45">
        <f>SUM(C12:C15)</f>
        <v>0</v>
      </c>
      <c r="D16" s="45">
        <f>SUM(D12:D15)</f>
        <v>0</v>
      </c>
      <c r="E16" s="45">
        <f>SUM(E12:E15)</f>
        <v>0</v>
      </c>
      <c r="F16" s="45">
        <f>SUM(F12:F15)</f>
        <v>0</v>
      </c>
    </row>
    <row r="17" spans="1:6" s="6" customFormat="1" ht="25" customHeight="1">
      <c r="A17" s="46"/>
      <c r="B17" s="47"/>
      <c r="C17" s="47"/>
      <c r="D17" s="47"/>
      <c r="E17" s="47"/>
      <c r="F17" s="47"/>
    </row>
    <row r="18" spans="1:6" s="6" customFormat="1" ht="25" customHeight="1">
      <c r="A18" s="48" t="s">
        <v>129</v>
      </c>
      <c r="B18" s="49">
        <f>B9-B16</f>
        <v>0</v>
      </c>
      <c r="C18" s="49">
        <f>C9-C16</f>
        <v>0</v>
      </c>
      <c r="D18" s="49">
        <f>D9-D16</f>
        <v>0</v>
      </c>
      <c r="E18" s="49">
        <f>E9-E16</f>
        <v>0</v>
      </c>
      <c r="F18" s="49">
        <f>F9-F16</f>
        <v>0</v>
      </c>
    </row>
    <row r="19" spans="1:6" s="6" customFormat="1" ht="25" customHeight="1"/>
    <row r="20" spans="1:6" s="6" customFormat="1" ht="25" customHeight="1">
      <c r="A20" s="10" t="s">
        <v>16</v>
      </c>
    </row>
    <row r="21" spans="1:6" s="6" customFormat="1" ht="25" customHeight="1">
      <c r="A21" s="10" t="s">
        <v>36</v>
      </c>
    </row>
    <row r="22" spans="1:6" s="6" customFormat="1" ht="25" customHeight="1">
      <c r="A22" s="12" t="s">
        <v>17</v>
      </c>
      <c r="B22" s="17">
        <v>0</v>
      </c>
      <c r="C22" s="17">
        <v>0</v>
      </c>
      <c r="D22" s="17">
        <v>0</v>
      </c>
      <c r="E22" s="17">
        <v>0</v>
      </c>
      <c r="F22" s="17">
        <v>0</v>
      </c>
    </row>
    <row r="23" spans="1:6" s="6" customFormat="1" ht="25" customHeight="1">
      <c r="A23" s="12" t="s">
        <v>18</v>
      </c>
      <c r="B23" s="17">
        <v>0</v>
      </c>
      <c r="C23" s="17">
        <v>0</v>
      </c>
      <c r="D23" s="17">
        <v>0</v>
      </c>
      <c r="E23" s="17">
        <v>0</v>
      </c>
      <c r="F23" s="17">
        <v>0</v>
      </c>
    </row>
    <row r="24" spans="1:6" s="6" customFormat="1" ht="25" customHeight="1">
      <c r="A24" s="12" t="s">
        <v>19</v>
      </c>
      <c r="B24" s="17">
        <v>0</v>
      </c>
      <c r="C24" s="17">
        <v>0</v>
      </c>
      <c r="D24" s="17">
        <v>0</v>
      </c>
      <c r="E24" s="17">
        <v>0</v>
      </c>
      <c r="F24" s="17">
        <v>0</v>
      </c>
    </row>
    <row r="25" spans="1:6" s="6" customFormat="1" ht="25" customHeight="1">
      <c r="A25" s="12" t="s">
        <v>25</v>
      </c>
      <c r="B25" s="17">
        <v>0</v>
      </c>
      <c r="C25" s="17">
        <v>0</v>
      </c>
      <c r="D25" s="17">
        <v>0</v>
      </c>
      <c r="E25" s="17">
        <v>0</v>
      </c>
      <c r="F25" s="17">
        <v>0</v>
      </c>
    </row>
    <row r="26" spans="1:6" s="6" customFormat="1" ht="25" customHeight="1">
      <c r="A26" s="12" t="s">
        <v>21</v>
      </c>
      <c r="B26" s="17">
        <v>0</v>
      </c>
      <c r="C26" s="17">
        <v>0</v>
      </c>
      <c r="D26" s="17">
        <v>0</v>
      </c>
      <c r="E26" s="17">
        <v>0</v>
      </c>
      <c r="F26" s="17">
        <v>0</v>
      </c>
    </row>
    <row r="27" spans="1:6" s="6" customFormat="1" ht="25" customHeight="1">
      <c r="A27" s="12" t="s">
        <v>20</v>
      </c>
      <c r="B27" s="17">
        <v>0</v>
      </c>
      <c r="C27" s="17">
        <v>0</v>
      </c>
      <c r="D27" s="17">
        <v>0</v>
      </c>
      <c r="E27" s="17">
        <v>0</v>
      </c>
      <c r="F27" s="17">
        <v>0</v>
      </c>
    </row>
    <row r="28" spans="1:6" s="6" customFormat="1" ht="25" customHeight="1">
      <c r="A28" s="12" t="s">
        <v>26</v>
      </c>
      <c r="B28" s="17">
        <v>0</v>
      </c>
      <c r="C28" s="17">
        <v>0</v>
      </c>
      <c r="D28" s="17">
        <v>0</v>
      </c>
      <c r="E28" s="17">
        <v>0</v>
      </c>
      <c r="F28" s="17">
        <v>0</v>
      </c>
    </row>
    <row r="29" spans="1:6" s="6" customFormat="1" ht="25" customHeight="1">
      <c r="A29" s="12" t="s">
        <v>27</v>
      </c>
      <c r="B29" s="17">
        <v>0</v>
      </c>
      <c r="C29" s="17">
        <v>0</v>
      </c>
      <c r="D29" s="17">
        <v>0</v>
      </c>
      <c r="E29" s="17">
        <v>0</v>
      </c>
      <c r="F29" s="17">
        <v>0</v>
      </c>
    </row>
    <row r="30" spans="1:6" s="6" customFormat="1" ht="25" customHeight="1">
      <c r="A30" s="12" t="s">
        <v>44</v>
      </c>
      <c r="B30" s="17">
        <v>0</v>
      </c>
      <c r="C30" s="17">
        <v>0</v>
      </c>
      <c r="D30" s="17">
        <v>0</v>
      </c>
      <c r="E30" s="17">
        <v>0</v>
      </c>
      <c r="F30" s="17">
        <v>0</v>
      </c>
    </row>
    <row r="31" spans="1:6" s="6" customFormat="1" ht="25" customHeight="1">
      <c r="A31" s="20" t="s">
        <v>29</v>
      </c>
      <c r="B31" s="21">
        <f>SUM(B22:B30)</f>
        <v>0</v>
      </c>
      <c r="C31" s="21">
        <f>SUM(C22:C30)</f>
        <v>0</v>
      </c>
      <c r="D31" s="21">
        <f>SUM(D22:D30)</f>
        <v>0</v>
      </c>
      <c r="E31" s="21">
        <f>SUM(E22:E30)</f>
        <v>0</v>
      </c>
      <c r="F31" s="21">
        <f>SUM(F22:F30)</f>
        <v>0</v>
      </c>
    </row>
    <row r="32" spans="1:6" s="6" customFormat="1" ht="25" customHeight="1"/>
    <row r="33" spans="1:6" s="6" customFormat="1" ht="25" customHeight="1">
      <c r="A33" s="10" t="s">
        <v>37</v>
      </c>
    </row>
    <row r="34" spans="1:6" s="6" customFormat="1" ht="25" customHeight="1">
      <c r="A34" s="12" t="s">
        <v>38</v>
      </c>
      <c r="B34" s="17">
        <v>0</v>
      </c>
      <c r="C34" s="17">
        <v>0</v>
      </c>
      <c r="D34" s="17">
        <v>0</v>
      </c>
      <c r="E34" s="17">
        <v>0</v>
      </c>
      <c r="F34" s="17">
        <v>0</v>
      </c>
    </row>
    <row r="35" spans="1:6" s="6" customFormat="1" ht="25" customHeight="1">
      <c r="A35" s="12" t="s">
        <v>39</v>
      </c>
      <c r="B35" s="17">
        <v>0</v>
      </c>
      <c r="C35" s="17">
        <v>0</v>
      </c>
      <c r="D35" s="17">
        <v>0</v>
      </c>
      <c r="E35" s="17">
        <v>0</v>
      </c>
      <c r="F35" s="17">
        <v>0</v>
      </c>
    </row>
    <row r="36" spans="1:6" s="6" customFormat="1" ht="25" customHeight="1">
      <c r="A36" s="12" t="s">
        <v>40</v>
      </c>
      <c r="B36" s="17">
        <v>0</v>
      </c>
      <c r="C36" s="17">
        <v>0</v>
      </c>
      <c r="D36" s="17">
        <v>0</v>
      </c>
      <c r="E36" s="17">
        <v>0</v>
      </c>
      <c r="F36" s="17">
        <v>0</v>
      </c>
    </row>
    <row r="37" spans="1:6" s="6" customFormat="1" ht="25" customHeight="1">
      <c r="A37" s="12" t="s">
        <v>41</v>
      </c>
      <c r="B37" s="17">
        <v>0</v>
      </c>
      <c r="C37" s="17">
        <v>0</v>
      </c>
      <c r="D37" s="17">
        <v>0</v>
      </c>
      <c r="E37" s="17">
        <v>0</v>
      </c>
      <c r="F37" s="17">
        <v>0</v>
      </c>
    </row>
    <row r="38" spans="1:6" s="6" customFormat="1" ht="25" customHeight="1">
      <c r="A38" s="12" t="s">
        <v>43</v>
      </c>
      <c r="B38" s="17">
        <v>0</v>
      </c>
      <c r="C38" s="17">
        <v>0</v>
      </c>
      <c r="D38" s="17">
        <v>0</v>
      </c>
      <c r="E38" s="17">
        <v>0</v>
      </c>
      <c r="F38" s="17">
        <v>0</v>
      </c>
    </row>
    <row r="39" spans="1:6" s="6" customFormat="1" ht="25" customHeight="1">
      <c r="A39" s="20" t="s">
        <v>42</v>
      </c>
      <c r="B39" s="45">
        <f>SUM(B34:B38)</f>
        <v>0</v>
      </c>
      <c r="C39" s="45">
        <f>SUM(C34:C38)</f>
        <v>0</v>
      </c>
      <c r="D39" s="45">
        <f>SUM(D34:D38)</f>
        <v>0</v>
      </c>
      <c r="E39" s="45">
        <f>SUM(E34:E38)</f>
        <v>0</v>
      </c>
      <c r="F39" s="45">
        <f>SUM(F34:F38)</f>
        <v>0</v>
      </c>
    </row>
    <row r="40" spans="1:6" s="6" customFormat="1" ht="25" customHeight="1"/>
    <row r="41" spans="1:6" s="6" customFormat="1" ht="25" customHeight="1">
      <c r="A41" s="10" t="s">
        <v>45</v>
      </c>
    </row>
    <row r="42" spans="1:6" s="6" customFormat="1" ht="25" customHeight="1">
      <c r="A42" s="12" t="s">
        <v>56</v>
      </c>
      <c r="B42" s="17">
        <v>0</v>
      </c>
      <c r="C42" s="17">
        <v>0</v>
      </c>
      <c r="D42" s="17">
        <v>0</v>
      </c>
      <c r="E42" s="17">
        <v>0</v>
      </c>
      <c r="F42" s="17">
        <v>0</v>
      </c>
    </row>
    <row r="43" spans="1:6" s="6" customFormat="1" ht="25" customHeight="1">
      <c r="A43" s="12" t="s">
        <v>119</v>
      </c>
      <c r="B43" s="17">
        <v>0</v>
      </c>
      <c r="C43" s="17">
        <v>0</v>
      </c>
      <c r="D43" s="17">
        <v>0</v>
      </c>
      <c r="E43" s="17">
        <v>0</v>
      </c>
      <c r="F43" s="17">
        <v>0</v>
      </c>
    </row>
    <row r="44" spans="1:6" s="6" customFormat="1" ht="25" customHeight="1">
      <c r="A44" s="12" t="s">
        <v>59</v>
      </c>
      <c r="B44" s="17">
        <v>0</v>
      </c>
      <c r="C44" s="17">
        <v>0</v>
      </c>
      <c r="D44" s="17">
        <v>0</v>
      </c>
      <c r="E44" s="17">
        <v>0</v>
      </c>
      <c r="F44" s="17">
        <v>0</v>
      </c>
    </row>
    <row r="45" spans="1:6" s="6" customFormat="1" ht="25" customHeight="1">
      <c r="A45" s="12" t="s">
        <v>122</v>
      </c>
      <c r="B45" s="17">
        <v>0</v>
      </c>
      <c r="C45" s="17">
        <v>0</v>
      </c>
      <c r="D45" s="17">
        <v>0</v>
      </c>
      <c r="E45" s="17">
        <v>0</v>
      </c>
      <c r="F45" s="17">
        <v>0</v>
      </c>
    </row>
    <row r="46" spans="1:6" s="6" customFormat="1" ht="25" customHeight="1">
      <c r="A46" s="12" t="s">
        <v>46</v>
      </c>
      <c r="B46" s="17">
        <v>0</v>
      </c>
      <c r="C46" s="17">
        <v>0</v>
      </c>
      <c r="D46" s="17">
        <v>0</v>
      </c>
      <c r="E46" s="17">
        <v>0</v>
      </c>
      <c r="F46" s="17">
        <v>0</v>
      </c>
    </row>
    <row r="47" spans="1:6" s="6" customFormat="1" ht="25" customHeight="1">
      <c r="A47" s="12" t="s">
        <v>60</v>
      </c>
      <c r="B47" s="17">
        <v>0</v>
      </c>
      <c r="C47" s="17">
        <v>0</v>
      </c>
      <c r="D47" s="17">
        <v>0</v>
      </c>
      <c r="E47" s="17">
        <v>0</v>
      </c>
      <c r="F47" s="17">
        <v>0</v>
      </c>
    </row>
    <row r="48" spans="1:6" s="6" customFormat="1" ht="25" customHeight="1">
      <c r="A48" s="12" t="s">
        <v>47</v>
      </c>
      <c r="B48" s="17">
        <v>0</v>
      </c>
      <c r="C48" s="17">
        <v>0</v>
      </c>
      <c r="D48" s="17">
        <v>0</v>
      </c>
      <c r="E48" s="17">
        <v>0</v>
      </c>
      <c r="F48" s="17">
        <v>0</v>
      </c>
    </row>
    <row r="49" spans="1:6" s="6" customFormat="1" ht="25" customHeight="1">
      <c r="A49" s="12" t="s">
        <v>61</v>
      </c>
      <c r="B49" s="17">
        <v>0</v>
      </c>
      <c r="C49" s="17">
        <v>0</v>
      </c>
      <c r="D49" s="17">
        <v>0</v>
      </c>
      <c r="E49" s="17">
        <v>0</v>
      </c>
      <c r="F49" s="17">
        <v>0</v>
      </c>
    </row>
    <row r="50" spans="1:6" s="6" customFormat="1" ht="25" customHeight="1">
      <c r="A50" s="12" t="s">
        <v>48</v>
      </c>
      <c r="B50" s="17">
        <v>0</v>
      </c>
      <c r="C50" s="17">
        <v>0</v>
      </c>
      <c r="D50" s="17">
        <v>0</v>
      </c>
      <c r="E50" s="17">
        <v>0</v>
      </c>
      <c r="F50" s="17">
        <v>0</v>
      </c>
    </row>
    <row r="51" spans="1:6" s="6" customFormat="1" ht="25" customHeight="1">
      <c r="A51" s="12" t="s">
        <v>49</v>
      </c>
      <c r="B51" s="17">
        <v>0</v>
      </c>
      <c r="C51" s="17">
        <v>0</v>
      </c>
      <c r="D51" s="17">
        <v>0</v>
      </c>
      <c r="E51" s="17">
        <v>0</v>
      </c>
      <c r="F51" s="17">
        <v>0</v>
      </c>
    </row>
    <row r="52" spans="1:6" s="6" customFormat="1" ht="25" customHeight="1">
      <c r="A52" s="12" t="s">
        <v>123</v>
      </c>
      <c r="B52" s="17">
        <v>0</v>
      </c>
      <c r="C52" s="17">
        <v>0</v>
      </c>
      <c r="D52" s="17">
        <v>0</v>
      </c>
      <c r="E52" s="17">
        <v>0</v>
      </c>
      <c r="F52" s="17">
        <v>0</v>
      </c>
    </row>
    <row r="53" spans="1:6" s="6" customFormat="1" ht="25" customHeight="1">
      <c r="A53" s="12" t="s">
        <v>50</v>
      </c>
      <c r="B53" s="17">
        <v>0</v>
      </c>
      <c r="C53" s="17">
        <v>0</v>
      </c>
      <c r="D53" s="17">
        <v>0</v>
      </c>
      <c r="E53" s="17">
        <v>0</v>
      </c>
      <c r="F53" s="17">
        <v>0</v>
      </c>
    </row>
    <row r="54" spans="1:6" s="6" customFormat="1" ht="25" customHeight="1">
      <c r="A54" s="12" t="s">
        <v>51</v>
      </c>
      <c r="B54" s="17">
        <v>0</v>
      </c>
      <c r="C54" s="17">
        <v>0</v>
      </c>
      <c r="D54" s="17">
        <v>0</v>
      </c>
      <c r="E54" s="17">
        <v>0</v>
      </c>
      <c r="F54" s="17">
        <v>0</v>
      </c>
    </row>
    <row r="55" spans="1:6" s="6" customFormat="1" ht="25" customHeight="1">
      <c r="A55" s="12" t="s">
        <v>62</v>
      </c>
      <c r="B55" s="17">
        <v>0</v>
      </c>
      <c r="C55" s="17">
        <v>0</v>
      </c>
      <c r="D55" s="17">
        <v>0</v>
      </c>
      <c r="E55" s="17">
        <v>0</v>
      </c>
      <c r="F55" s="17">
        <v>0</v>
      </c>
    </row>
    <row r="56" spans="1:6" s="6" customFormat="1" ht="25" customHeight="1">
      <c r="A56" s="12" t="s">
        <v>120</v>
      </c>
      <c r="B56" s="17">
        <v>0</v>
      </c>
      <c r="C56" s="17">
        <v>0</v>
      </c>
      <c r="D56" s="17">
        <v>0</v>
      </c>
      <c r="E56" s="17">
        <v>0</v>
      </c>
      <c r="F56" s="17">
        <v>0</v>
      </c>
    </row>
    <row r="57" spans="1:6" s="6" customFormat="1" ht="25" customHeight="1">
      <c r="A57" s="12" t="s">
        <v>52</v>
      </c>
      <c r="B57" s="17">
        <v>0</v>
      </c>
      <c r="C57" s="17">
        <v>0</v>
      </c>
      <c r="D57" s="17">
        <v>0</v>
      </c>
      <c r="E57" s="17">
        <v>0</v>
      </c>
      <c r="F57" s="17">
        <v>0</v>
      </c>
    </row>
    <row r="58" spans="1:6" s="6" customFormat="1" ht="25" customHeight="1">
      <c r="A58" s="12" t="s">
        <v>53</v>
      </c>
      <c r="B58" s="17">
        <v>0</v>
      </c>
      <c r="C58" s="17">
        <v>0</v>
      </c>
      <c r="D58" s="17">
        <v>0</v>
      </c>
      <c r="E58" s="17">
        <v>0</v>
      </c>
      <c r="F58" s="17">
        <v>0</v>
      </c>
    </row>
    <row r="59" spans="1:6" s="6" customFormat="1" ht="25" customHeight="1">
      <c r="A59" s="12" t="s">
        <v>54</v>
      </c>
      <c r="B59" s="17">
        <v>0</v>
      </c>
      <c r="C59" s="17">
        <v>0</v>
      </c>
      <c r="D59" s="17">
        <v>0</v>
      </c>
      <c r="E59" s="17">
        <v>0</v>
      </c>
      <c r="F59" s="17">
        <v>0</v>
      </c>
    </row>
    <row r="60" spans="1:6" s="6" customFormat="1" ht="25" customHeight="1">
      <c r="A60" s="20" t="s">
        <v>55</v>
      </c>
      <c r="B60" s="45">
        <f>SUM(B42:B59)</f>
        <v>0</v>
      </c>
      <c r="C60" s="45">
        <f>SUM(C42:C59)</f>
        <v>0</v>
      </c>
      <c r="D60" s="45">
        <f>SUM(D42:D59)</f>
        <v>0</v>
      </c>
      <c r="E60" s="45">
        <f>SUM(E42:E59)</f>
        <v>0</v>
      </c>
      <c r="F60" s="45">
        <f>SUM(F42:F59)</f>
        <v>0</v>
      </c>
    </row>
    <row r="61" spans="1:6" s="6" customFormat="1" ht="25" customHeight="1"/>
    <row r="62" spans="1:6" s="6" customFormat="1" ht="25" customHeight="1">
      <c r="A62" s="48" t="s">
        <v>57</v>
      </c>
      <c r="B62" s="49">
        <f>SUM(B60+B39+B31)</f>
        <v>0</v>
      </c>
      <c r="C62" s="49">
        <f>SUM(C60+C39+C31)</f>
        <v>0</v>
      </c>
      <c r="D62" s="49">
        <f>SUM(D60+D39+D31)</f>
        <v>0</v>
      </c>
      <c r="E62" s="49">
        <f>SUM(E60+E39+E31)</f>
        <v>0</v>
      </c>
      <c r="F62" s="49">
        <f>SUM(F60+F39+F31)</f>
        <v>0</v>
      </c>
    </row>
    <row r="63" spans="1:6" s="6" customFormat="1" ht="25" customHeight="1"/>
    <row r="64" spans="1:6" s="6" customFormat="1" ht="25" customHeight="1" thickBot="1"/>
    <row r="65" spans="1:6" s="6" customFormat="1" ht="25" customHeight="1" thickTop="1" thickBot="1">
      <c r="A65" s="50" t="s">
        <v>124</v>
      </c>
      <c r="B65" s="51">
        <f>B18-B62</f>
        <v>0</v>
      </c>
      <c r="C65" s="51">
        <f>C18-C62</f>
        <v>0</v>
      </c>
      <c r="D65" s="51">
        <f>D18-D62</f>
        <v>0</v>
      </c>
      <c r="E65" s="51">
        <f>E18-E62</f>
        <v>0</v>
      </c>
      <c r="F65" s="51">
        <f>F18-F62</f>
        <v>0</v>
      </c>
    </row>
    <row r="66" spans="1:6" ht="14" thickTop="1"/>
  </sheetData>
  <sortState xmlns:xlrd2="http://schemas.microsoft.com/office/spreadsheetml/2017/richdata2" ref="A42:A58">
    <sortCondition ref="A42:A58"/>
  </sortState>
  <phoneticPr fontId="10" type="noConversion"/>
  <pageMargins left="0.7" right="0.7" top="0.75" bottom="0.75" header="0.3" footer="0.3"/>
  <pageSetup orientation="portrait" verticalDpi="0"/>
  <headerFooter>
    <oddFooter>&amp;L&amp;7&amp;K000000©2016. All rights reserved. "Franchise Business Review" and "My Franchise LIFE" are trademarks of Abistar Group, LLC. dba Franchise Business Review.</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4"/>
  <sheetViews>
    <sheetView zoomScale="125" zoomScaleNormal="125" zoomScalePageLayoutView="125" workbookViewId="0">
      <selection activeCell="A6" sqref="A6"/>
    </sheetView>
  </sheetViews>
  <sheetFormatPr baseColWidth="10" defaultColWidth="8.83203125" defaultRowHeight="13"/>
  <cols>
    <col min="1" max="1" width="46.83203125" customWidth="1"/>
    <col min="2" max="11" width="17.33203125" customWidth="1"/>
    <col min="12" max="12" width="10.1640625" customWidth="1"/>
  </cols>
  <sheetData>
    <row r="1" spans="1:11" s="4" customFormat="1" ht="20">
      <c r="A1" s="5" t="s">
        <v>158</v>
      </c>
      <c r="B1" s="2"/>
      <c r="C1" s="2"/>
      <c r="D1" s="3"/>
    </row>
    <row r="2" spans="1:11" s="4" customFormat="1" ht="20">
      <c r="A2" s="5"/>
      <c r="B2" s="2"/>
      <c r="C2" s="2"/>
      <c r="D2" s="3"/>
    </row>
    <row r="3" spans="1:11" s="4" customFormat="1" ht="15" customHeight="1">
      <c r="A3" s="10" t="s">
        <v>131</v>
      </c>
      <c r="B3" s="24">
        <v>100000</v>
      </c>
      <c r="C3" s="27" t="s">
        <v>132</v>
      </c>
      <c r="D3" s="3"/>
    </row>
    <row r="4" spans="1:11" ht="15" customHeight="1"/>
    <row r="5" spans="1:11" s="6" customFormat="1" ht="25" customHeight="1">
      <c r="B5" s="7" t="s">
        <v>4</v>
      </c>
    </row>
    <row r="6" spans="1:11" s="7" customFormat="1" ht="25" customHeight="1">
      <c r="B6" s="8">
        <v>2022</v>
      </c>
      <c r="C6" s="9">
        <f>+B6+1</f>
        <v>2023</v>
      </c>
      <c r="D6" s="9">
        <f>+C6+1</f>
        <v>2024</v>
      </c>
      <c r="E6" s="9">
        <f>+D6+1</f>
        <v>2025</v>
      </c>
      <c r="F6" s="9">
        <f>+E6+1</f>
        <v>2026</v>
      </c>
      <c r="G6" s="9">
        <f t="shared" ref="G6:K6" si="0">+F6+1</f>
        <v>2027</v>
      </c>
      <c r="H6" s="9">
        <f t="shared" si="0"/>
        <v>2028</v>
      </c>
      <c r="I6" s="9">
        <f t="shared" si="0"/>
        <v>2029</v>
      </c>
      <c r="J6" s="9">
        <f t="shared" si="0"/>
        <v>2030</v>
      </c>
      <c r="K6" s="9">
        <f t="shared" si="0"/>
        <v>2031</v>
      </c>
    </row>
    <row r="7" spans="1:11" s="6" customFormat="1" ht="25" customHeight="1"/>
    <row r="8" spans="1:11" s="6" customFormat="1" ht="25" customHeight="1">
      <c r="A8" s="10" t="s">
        <v>10</v>
      </c>
      <c r="B8" s="52">
        <v>475000</v>
      </c>
      <c r="C8" s="53">
        <v>550000</v>
      </c>
      <c r="D8" s="53">
        <v>646250</v>
      </c>
      <c r="E8" s="53">
        <v>678562.5</v>
      </c>
      <c r="F8" s="53">
        <v>712490.625</v>
      </c>
      <c r="G8" s="53">
        <v>748115.15625</v>
      </c>
      <c r="H8" s="53">
        <v>785520.9140625</v>
      </c>
      <c r="I8" s="53">
        <v>824796.95976562507</v>
      </c>
      <c r="J8" s="53">
        <v>845234</v>
      </c>
      <c r="K8" s="53">
        <v>875645</v>
      </c>
    </row>
    <row r="9" spans="1:11" s="6" customFormat="1" ht="25" customHeight="1">
      <c r="A9" s="10"/>
      <c r="B9" s="11"/>
      <c r="C9" s="11"/>
      <c r="D9" s="11"/>
      <c r="E9" s="11"/>
      <c r="F9" s="11"/>
      <c r="G9" s="11"/>
      <c r="H9" s="11"/>
      <c r="I9" s="11"/>
      <c r="J9" s="11"/>
      <c r="K9" s="11"/>
    </row>
    <row r="10" spans="1:11" s="6" customFormat="1" ht="25" customHeight="1">
      <c r="A10" s="10" t="s">
        <v>9</v>
      </c>
      <c r="B10" s="17">
        <v>190000</v>
      </c>
      <c r="C10" s="17">
        <v>192500</v>
      </c>
      <c r="D10" s="17">
        <v>193875</v>
      </c>
      <c r="E10" s="17">
        <v>199691.25</v>
      </c>
      <c r="F10" s="17">
        <v>205681.98749999999</v>
      </c>
      <c r="G10" s="17">
        <v>211852.44712499998</v>
      </c>
      <c r="H10" s="17">
        <v>218208.02053874999</v>
      </c>
      <c r="I10" s="17">
        <v>224754.2611549125</v>
      </c>
      <c r="J10" s="17">
        <v>231496.8889895599</v>
      </c>
      <c r="K10" s="17">
        <v>238441.79565924671</v>
      </c>
    </row>
    <row r="11" spans="1:11" s="6" customFormat="1" ht="25" customHeight="1">
      <c r="A11" s="12" t="s">
        <v>8</v>
      </c>
      <c r="B11" s="26">
        <f>B10/B8</f>
        <v>0.4</v>
      </c>
      <c r="C11" s="26">
        <f t="shared" ref="C11:K11" si="1">C10/C8</f>
        <v>0.35</v>
      </c>
      <c r="D11" s="26">
        <f t="shared" si="1"/>
        <v>0.3</v>
      </c>
      <c r="E11" s="26">
        <f t="shared" si="1"/>
        <v>0.29428571428571426</v>
      </c>
      <c r="F11" s="26">
        <f t="shared" si="1"/>
        <v>0.28868027210884351</v>
      </c>
      <c r="G11" s="26">
        <f t="shared" si="1"/>
        <v>0.28318160025915123</v>
      </c>
      <c r="H11" s="26">
        <f t="shared" si="1"/>
        <v>0.27778766501611979</v>
      </c>
      <c r="I11" s="26">
        <f t="shared" si="1"/>
        <v>0.27249647139676514</v>
      </c>
      <c r="J11" s="26">
        <f t="shared" si="1"/>
        <v>0.27388497030356079</v>
      </c>
      <c r="K11" s="26">
        <f t="shared" si="1"/>
        <v>0.27230418224194358</v>
      </c>
    </row>
    <row r="12" spans="1:11" s="6" customFormat="1" ht="25" customHeight="1">
      <c r="A12" s="20" t="s">
        <v>0</v>
      </c>
      <c r="B12" s="54">
        <f>B8-B10</f>
        <v>285000</v>
      </c>
      <c r="C12" s="54">
        <f t="shared" ref="C12:K12" si="2">C8-C10</f>
        <v>357500</v>
      </c>
      <c r="D12" s="54">
        <f t="shared" si="2"/>
        <v>452375</v>
      </c>
      <c r="E12" s="54">
        <f t="shared" si="2"/>
        <v>478871.25</v>
      </c>
      <c r="F12" s="54">
        <f t="shared" si="2"/>
        <v>506808.63750000001</v>
      </c>
      <c r="G12" s="54">
        <f t="shared" si="2"/>
        <v>536262.70912500005</v>
      </c>
      <c r="H12" s="54">
        <f t="shared" si="2"/>
        <v>567312.89352375001</v>
      </c>
      <c r="I12" s="54">
        <f t="shared" si="2"/>
        <v>600042.69861071254</v>
      </c>
      <c r="J12" s="54">
        <f t="shared" si="2"/>
        <v>613737.11101044016</v>
      </c>
      <c r="K12" s="54">
        <f t="shared" si="2"/>
        <v>637203.20434075326</v>
      </c>
    </row>
    <row r="13" spans="1:11" s="6" customFormat="1" ht="25" customHeight="1">
      <c r="A13" s="10" t="s">
        <v>7</v>
      </c>
      <c r="B13" s="15">
        <f>B12/B8</f>
        <v>0.6</v>
      </c>
      <c r="C13" s="15">
        <f t="shared" ref="C13:K13" si="3">C12/C8</f>
        <v>0.65</v>
      </c>
      <c r="D13" s="15">
        <f t="shared" si="3"/>
        <v>0.7</v>
      </c>
      <c r="E13" s="15">
        <f t="shared" si="3"/>
        <v>0.70571428571428574</v>
      </c>
      <c r="F13" s="15">
        <f t="shared" si="3"/>
        <v>0.71131972789115649</v>
      </c>
      <c r="G13" s="15">
        <f t="shared" si="3"/>
        <v>0.71681839974084882</v>
      </c>
      <c r="H13" s="15">
        <f t="shared" si="3"/>
        <v>0.72221233498388016</v>
      </c>
      <c r="I13" s="15">
        <f t="shared" si="3"/>
        <v>0.72750352860323486</v>
      </c>
      <c r="J13" s="15">
        <f t="shared" si="3"/>
        <v>0.72611502969643926</v>
      </c>
      <c r="K13" s="15">
        <f t="shared" si="3"/>
        <v>0.72769581775805636</v>
      </c>
    </row>
    <row r="14" spans="1:11" s="6" customFormat="1" ht="25" customHeight="1">
      <c r="A14" s="20" t="s">
        <v>12</v>
      </c>
      <c r="B14" s="55">
        <v>308750</v>
      </c>
      <c r="C14" s="55">
        <v>291500</v>
      </c>
      <c r="D14" s="55">
        <v>323125</v>
      </c>
      <c r="E14" s="55">
        <v>339281.25</v>
      </c>
      <c r="F14" s="55">
        <v>356245.3125</v>
      </c>
      <c r="G14" s="55">
        <v>374057.578125</v>
      </c>
      <c r="H14" s="55">
        <v>382760.45703125</v>
      </c>
      <c r="I14" s="55">
        <v>402398.479882813</v>
      </c>
      <c r="J14" s="55">
        <v>413018.403876953</v>
      </c>
      <c r="K14" s="55">
        <v>424669.32407080103</v>
      </c>
    </row>
    <row r="15" spans="1:11" s="6" customFormat="1" ht="25" customHeight="1" thickBot="1">
      <c r="A15" s="12" t="s">
        <v>13</v>
      </c>
      <c r="B15" s="25">
        <f t="shared" ref="B15:K15" si="4">B14/B8</f>
        <v>0.65</v>
      </c>
      <c r="C15" s="25">
        <f t="shared" si="4"/>
        <v>0.53</v>
      </c>
      <c r="D15" s="25">
        <f t="shared" si="4"/>
        <v>0.5</v>
      </c>
      <c r="E15" s="25">
        <f t="shared" si="4"/>
        <v>0.5</v>
      </c>
      <c r="F15" s="25">
        <f t="shared" si="4"/>
        <v>0.5</v>
      </c>
      <c r="G15" s="25">
        <f t="shared" si="4"/>
        <v>0.5</v>
      </c>
      <c r="H15" s="25">
        <f t="shared" si="4"/>
        <v>0.48726959420051247</v>
      </c>
      <c r="I15" s="25">
        <f t="shared" si="4"/>
        <v>0.48787580400048863</v>
      </c>
      <c r="J15" s="25">
        <f t="shared" si="4"/>
        <v>0.48864385942467176</v>
      </c>
      <c r="K15" s="25">
        <f t="shared" si="4"/>
        <v>0.48497887165552367</v>
      </c>
    </row>
    <row r="16" spans="1:11" s="10" customFormat="1" ht="25" customHeight="1" thickTop="1" thickBot="1">
      <c r="A16" s="56" t="s">
        <v>1</v>
      </c>
      <c r="B16" s="57">
        <f>B12-B14</f>
        <v>-23750</v>
      </c>
      <c r="C16" s="57">
        <f t="shared" ref="C16:K16" si="5">C12-C14</f>
        <v>66000</v>
      </c>
      <c r="D16" s="57">
        <f t="shared" si="5"/>
        <v>129250</v>
      </c>
      <c r="E16" s="57">
        <f t="shared" si="5"/>
        <v>139590</v>
      </c>
      <c r="F16" s="57">
        <f t="shared" si="5"/>
        <v>150563.32500000001</v>
      </c>
      <c r="G16" s="57">
        <f t="shared" si="5"/>
        <v>162205.13100000005</v>
      </c>
      <c r="H16" s="57">
        <f t="shared" si="5"/>
        <v>184552.43649250001</v>
      </c>
      <c r="I16" s="57">
        <f t="shared" si="5"/>
        <v>197644.21872789954</v>
      </c>
      <c r="J16" s="57">
        <f t="shared" si="5"/>
        <v>200718.70713348716</v>
      </c>
      <c r="K16" s="57">
        <f t="shared" si="5"/>
        <v>212533.88026995223</v>
      </c>
    </row>
    <row r="17" spans="1:12" s="6" customFormat="1" ht="25" customHeight="1" thickTop="1">
      <c r="A17" s="12" t="s">
        <v>11</v>
      </c>
      <c r="B17" s="15">
        <f t="shared" ref="B17:K17" si="6">B16/B8</f>
        <v>-0.05</v>
      </c>
      <c r="C17" s="15">
        <f t="shared" si="6"/>
        <v>0.12</v>
      </c>
      <c r="D17" s="15">
        <f t="shared" si="6"/>
        <v>0.2</v>
      </c>
      <c r="E17" s="15">
        <f t="shared" si="6"/>
        <v>0.20571428571428571</v>
      </c>
      <c r="F17" s="15">
        <f t="shared" si="6"/>
        <v>0.21131972789115647</v>
      </c>
      <c r="G17" s="15">
        <f t="shared" si="6"/>
        <v>0.21681839974084879</v>
      </c>
      <c r="H17" s="15">
        <f t="shared" si="6"/>
        <v>0.23494274078336772</v>
      </c>
      <c r="I17" s="15">
        <f t="shared" si="6"/>
        <v>0.2396277246027462</v>
      </c>
      <c r="J17" s="15">
        <f t="shared" si="6"/>
        <v>0.23747117027176753</v>
      </c>
      <c r="K17" s="30">
        <f t="shared" si="6"/>
        <v>0.24271694610253269</v>
      </c>
    </row>
    <row r="18" spans="1:12" s="6" customFormat="1" ht="25" customHeight="1">
      <c r="A18" s="12"/>
      <c r="B18" s="15"/>
      <c r="C18" s="15"/>
      <c r="D18" s="15"/>
      <c r="E18" s="15"/>
      <c r="F18" s="15"/>
      <c r="G18" s="15"/>
      <c r="H18" s="15"/>
      <c r="I18" s="15"/>
      <c r="J18" s="15"/>
      <c r="K18" s="30"/>
    </row>
    <row r="19" spans="1:12" s="6" customFormat="1" ht="25" customHeight="1">
      <c r="A19" s="66" t="s">
        <v>145</v>
      </c>
    </row>
    <row r="20" spans="1:12" s="6" customFormat="1" ht="25" customHeight="1">
      <c r="A20" s="12" t="s">
        <v>101</v>
      </c>
      <c r="B20" s="17">
        <f t="shared" ref="B20:K20" si="7">IF(B16&lt;0,0,B16*0.25)</f>
        <v>0</v>
      </c>
      <c r="C20" s="17">
        <f t="shared" si="7"/>
        <v>16500</v>
      </c>
      <c r="D20" s="17">
        <f t="shared" si="7"/>
        <v>32312.5</v>
      </c>
      <c r="E20" s="17">
        <f t="shared" si="7"/>
        <v>34897.5</v>
      </c>
      <c r="F20" s="17">
        <f t="shared" si="7"/>
        <v>37640.831250000003</v>
      </c>
      <c r="G20" s="17">
        <f t="shared" si="7"/>
        <v>40551.282750000013</v>
      </c>
      <c r="H20" s="17">
        <f t="shared" si="7"/>
        <v>46138.109123125003</v>
      </c>
      <c r="I20" s="17">
        <f t="shared" si="7"/>
        <v>49411.054681974885</v>
      </c>
      <c r="J20" s="17">
        <f t="shared" si="7"/>
        <v>50179.676783371789</v>
      </c>
      <c r="K20" s="17">
        <f t="shared" si="7"/>
        <v>53133.470067488059</v>
      </c>
    </row>
    <row r="21" spans="1:12" s="6" customFormat="1" ht="25" customHeight="1">
      <c r="A21" s="12" t="s">
        <v>130</v>
      </c>
      <c r="B21" s="28">
        <v>63000</v>
      </c>
      <c r="C21" s="28">
        <v>0</v>
      </c>
      <c r="D21" s="28">
        <v>0</v>
      </c>
      <c r="E21" s="28">
        <v>0</v>
      </c>
      <c r="F21" s="28">
        <v>0</v>
      </c>
      <c r="G21" s="28">
        <v>0</v>
      </c>
      <c r="H21" s="28">
        <v>0</v>
      </c>
      <c r="I21" s="28">
        <v>0</v>
      </c>
      <c r="J21" s="28">
        <v>0</v>
      </c>
      <c r="K21" s="28">
        <v>0</v>
      </c>
    </row>
    <row r="22" spans="1:12" s="10" customFormat="1" ht="25" customHeight="1">
      <c r="A22" s="20" t="s">
        <v>148</v>
      </c>
      <c r="B22" s="53">
        <f>B21-B26</f>
        <v>54000</v>
      </c>
      <c r="C22" s="53">
        <f>B22+C21-C26</f>
        <v>45000</v>
      </c>
      <c r="D22" s="53">
        <f t="shared" ref="D22:K22" si="8">C22+D21-D26</f>
        <v>36000</v>
      </c>
      <c r="E22" s="53">
        <f t="shared" si="8"/>
        <v>27000</v>
      </c>
      <c r="F22" s="53">
        <f t="shared" si="8"/>
        <v>18000</v>
      </c>
      <c r="G22" s="53">
        <f t="shared" si="8"/>
        <v>9000</v>
      </c>
      <c r="H22" s="53">
        <f t="shared" si="8"/>
        <v>0</v>
      </c>
      <c r="I22" s="53">
        <f t="shared" si="8"/>
        <v>0</v>
      </c>
      <c r="J22" s="53">
        <f t="shared" si="8"/>
        <v>0</v>
      </c>
      <c r="K22" s="53">
        <f t="shared" si="8"/>
        <v>0</v>
      </c>
    </row>
    <row r="23" spans="1:12" s="6" customFormat="1" ht="25" customHeight="1">
      <c r="A23" s="12"/>
    </row>
    <row r="24" spans="1:12" s="6" customFormat="1" ht="25" customHeight="1">
      <c r="A24" s="66" t="s">
        <v>22</v>
      </c>
      <c r="L24" s="10"/>
    </row>
    <row r="25" spans="1:12" s="6" customFormat="1" ht="25" customHeight="1">
      <c r="A25" s="37" t="s">
        <v>95</v>
      </c>
      <c r="B25" s="11">
        <f t="shared" ref="B25:K25" si="9">IF(B16&lt;0,B16,B16-B20)</f>
        <v>-23750</v>
      </c>
      <c r="C25" s="11">
        <f t="shared" si="9"/>
        <v>49500</v>
      </c>
      <c r="D25" s="11">
        <f t="shared" si="9"/>
        <v>96937.5</v>
      </c>
      <c r="E25" s="11">
        <f t="shared" si="9"/>
        <v>104692.5</v>
      </c>
      <c r="F25" s="11">
        <f t="shared" si="9"/>
        <v>112922.49375000001</v>
      </c>
      <c r="G25" s="11">
        <f t="shared" si="9"/>
        <v>121653.84825000004</v>
      </c>
      <c r="H25" s="11">
        <f t="shared" si="9"/>
        <v>138414.32736937501</v>
      </c>
      <c r="I25" s="11">
        <f t="shared" si="9"/>
        <v>148233.16404592467</v>
      </c>
      <c r="J25" s="11">
        <f t="shared" si="9"/>
        <v>150539.03035011538</v>
      </c>
      <c r="K25" s="11">
        <f t="shared" si="9"/>
        <v>159400.41020246418</v>
      </c>
    </row>
    <row r="26" spans="1:12" s="6" customFormat="1" ht="25" customHeight="1">
      <c r="A26" s="12" t="s">
        <v>134</v>
      </c>
      <c r="B26" s="17">
        <v>9000</v>
      </c>
      <c r="C26" s="17">
        <v>9000</v>
      </c>
      <c r="D26" s="17">
        <v>9000</v>
      </c>
      <c r="E26" s="17">
        <v>9000</v>
      </c>
      <c r="F26" s="17">
        <v>9000</v>
      </c>
      <c r="G26" s="17">
        <v>9000</v>
      </c>
      <c r="H26" s="17">
        <v>9000</v>
      </c>
      <c r="I26" s="17">
        <v>0</v>
      </c>
      <c r="J26" s="17">
        <v>0</v>
      </c>
      <c r="K26" s="17">
        <v>0</v>
      </c>
    </row>
    <row r="27" spans="1:12" s="6" customFormat="1" ht="25" customHeight="1">
      <c r="A27" s="12" t="s">
        <v>135</v>
      </c>
      <c r="B27" s="17">
        <v>0</v>
      </c>
      <c r="C27" s="17">
        <v>7500</v>
      </c>
      <c r="D27" s="17">
        <v>10000</v>
      </c>
      <c r="E27" s="17">
        <v>12500</v>
      </c>
      <c r="F27" s="17">
        <v>15000</v>
      </c>
      <c r="G27" s="17">
        <v>15000</v>
      </c>
      <c r="H27" s="17">
        <v>15000</v>
      </c>
      <c r="I27" s="17">
        <v>15000</v>
      </c>
      <c r="J27" s="17">
        <v>15000</v>
      </c>
      <c r="K27" s="17">
        <v>15000</v>
      </c>
    </row>
    <row r="28" spans="1:12" s="6" customFormat="1" ht="25" customHeight="1">
      <c r="A28" s="12" t="s">
        <v>133</v>
      </c>
      <c r="B28" s="17">
        <v>0</v>
      </c>
      <c r="C28" s="17">
        <v>0</v>
      </c>
      <c r="D28" s="17">
        <v>10000</v>
      </c>
      <c r="E28" s="17">
        <v>10000</v>
      </c>
      <c r="F28" s="17">
        <v>10000</v>
      </c>
      <c r="G28" s="17">
        <v>10000</v>
      </c>
      <c r="H28" s="17">
        <v>10000</v>
      </c>
      <c r="I28" s="17">
        <v>10000</v>
      </c>
      <c r="J28" s="17">
        <v>10000</v>
      </c>
      <c r="K28" s="17">
        <v>10000</v>
      </c>
    </row>
    <row r="29" spans="1:12" s="6" customFormat="1" ht="25" customHeight="1">
      <c r="A29" s="20" t="s">
        <v>2</v>
      </c>
      <c r="B29" s="21">
        <f>B25-B26-B27-B28</f>
        <v>-32750</v>
      </c>
      <c r="C29" s="21">
        <f>C25-C26-C27-C28</f>
        <v>33000</v>
      </c>
      <c r="D29" s="21">
        <f t="shared" ref="D29:K29" si="10">D25-D26-D27-D28</f>
        <v>67937.5</v>
      </c>
      <c r="E29" s="21">
        <f t="shared" si="10"/>
        <v>73192.5</v>
      </c>
      <c r="F29" s="21">
        <f t="shared" si="10"/>
        <v>78922.493750000009</v>
      </c>
      <c r="G29" s="21">
        <f t="shared" si="10"/>
        <v>87653.848250000039</v>
      </c>
      <c r="H29" s="21">
        <f t="shared" si="10"/>
        <v>104414.32736937501</v>
      </c>
      <c r="I29" s="21">
        <f t="shared" si="10"/>
        <v>123233.16404592467</v>
      </c>
      <c r="J29" s="21">
        <f t="shared" si="10"/>
        <v>125539.03035011538</v>
      </c>
      <c r="K29" s="21">
        <f t="shared" si="10"/>
        <v>134400.41020246418</v>
      </c>
    </row>
    <row r="30" spans="1:12" s="6" customFormat="1" ht="25" customHeight="1">
      <c r="A30" s="12"/>
    </row>
    <row r="31" spans="1:12" s="6" customFormat="1" ht="25" customHeight="1">
      <c r="A31" s="66" t="s">
        <v>146</v>
      </c>
    </row>
    <row r="32" spans="1:12" s="6" customFormat="1" ht="25" customHeight="1">
      <c r="A32" s="37" t="s">
        <v>97</v>
      </c>
      <c r="B32" s="17">
        <f>B27</f>
        <v>0</v>
      </c>
      <c r="C32" s="14">
        <f>B38</f>
        <v>40000</v>
      </c>
      <c r="D32" s="14">
        <f t="shared" ref="D32:K32" si="11">C38</f>
        <v>30000</v>
      </c>
      <c r="E32" s="14">
        <f t="shared" si="11"/>
        <v>30400</v>
      </c>
      <c r="F32" s="14">
        <f t="shared" si="11"/>
        <v>36150</v>
      </c>
      <c r="G32" s="14">
        <f t="shared" si="11"/>
        <v>97250</v>
      </c>
      <c r="H32" s="14">
        <f t="shared" si="11"/>
        <v>98600</v>
      </c>
      <c r="I32" s="14">
        <f t="shared" si="11"/>
        <v>110100</v>
      </c>
      <c r="J32" s="14">
        <f t="shared" si="11"/>
        <v>146750</v>
      </c>
      <c r="K32" s="14">
        <f t="shared" si="11"/>
        <v>156050</v>
      </c>
    </row>
    <row r="33" spans="1:11" s="6" customFormat="1" ht="25" customHeight="1">
      <c r="A33" s="58" t="s">
        <v>136</v>
      </c>
      <c r="B33" s="23">
        <f>B28</f>
        <v>0</v>
      </c>
      <c r="C33" s="23">
        <f>C28</f>
        <v>0</v>
      </c>
      <c r="D33" s="23">
        <f>D28</f>
        <v>10000</v>
      </c>
      <c r="E33" s="23">
        <v>15000</v>
      </c>
      <c r="F33" s="23">
        <v>20000</v>
      </c>
      <c r="G33" s="23">
        <v>20000</v>
      </c>
      <c r="H33" s="23">
        <v>20000</v>
      </c>
      <c r="I33" s="23">
        <v>20000</v>
      </c>
      <c r="J33" s="23">
        <v>20000</v>
      </c>
      <c r="K33" s="23">
        <v>20000</v>
      </c>
    </row>
    <row r="34" spans="1:11" s="6" customFormat="1" ht="25" customHeight="1">
      <c r="A34" s="12" t="s">
        <v>137</v>
      </c>
      <c r="B34" s="16"/>
      <c r="C34" s="16"/>
      <c r="D34" s="16">
        <v>400</v>
      </c>
      <c r="E34" s="16">
        <v>750</v>
      </c>
      <c r="F34" s="16">
        <v>1100</v>
      </c>
      <c r="G34" s="16">
        <v>1350</v>
      </c>
      <c r="H34" s="16">
        <v>1500</v>
      </c>
      <c r="I34" s="16">
        <v>1650</v>
      </c>
      <c r="J34" s="16">
        <v>1800</v>
      </c>
      <c r="K34" s="16">
        <v>2100</v>
      </c>
    </row>
    <row r="35" spans="1:11" s="6" customFormat="1" ht="25" customHeight="1">
      <c r="A35" s="12" t="s">
        <v>98</v>
      </c>
      <c r="B35" s="17">
        <v>50000</v>
      </c>
      <c r="C35" s="17">
        <v>0</v>
      </c>
      <c r="D35" s="17">
        <v>0</v>
      </c>
      <c r="E35" s="17">
        <v>0</v>
      </c>
      <c r="F35" s="17">
        <v>50000</v>
      </c>
      <c r="G35" s="17">
        <v>0</v>
      </c>
      <c r="H35" s="17">
        <v>0</v>
      </c>
      <c r="I35" s="17">
        <v>25000</v>
      </c>
      <c r="J35" s="17">
        <v>0</v>
      </c>
      <c r="K35" s="17">
        <v>0</v>
      </c>
    </row>
    <row r="36" spans="1:11" s="6" customFormat="1" ht="25" customHeight="1">
      <c r="A36" s="37" t="s">
        <v>99</v>
      </c>
      <c r="B36" s="17">
        <v>-10000</v>
      </c>
      <c r="C36" s="17">
        <v>-10000</v>
      </c>
      <c r="D36" s="17">
        <v>-10000</v>
      </c>
      <c r="E36" s="17">
        <v>-10000</v>
      </c>
      <c r="F36" s="17">
        <v>-10000</v>
      </c>
      <c r="G36" s="17">
        <v>-20000</v>
      </c>
      <c r="H36" s="17">
        <v>-10000</v>
      </c>
      <c r="I36" s="17">
        <v>-10000</v>
      </c>
      <c r="J36" s="17">
        <v>-12500</v>
      </c>
      <c r="K36" s="17">
        <v>-12500</v>
      </c>
    </row>
    <row r="37" spans="1:11" s="6" customFormat="1" ht="25" customHeight="1">
      <c r="A37" s="37" t="s">
        <v>100</v>
      </c>
      <c r="B37" s="17">
        <v>0</v>
      </c>
      <c r="C37" s="17">
        <v>0</v>
      </c>
      <c r="D37" s="17">
        <v>0</v>
      </c>
      <c r="E37" s="17">
        <v>0</v>
      </c>
      <c r="F37" s="17">
        <v>0</v>
      </c>
      <c r="G37" s="17">
        <v>0</v>
      </c>
      <c r="H37" s="17">
        <v>0</v>
      </c>
      <c r="I37" s="17">
        <v>0</v>
      </c>
      <c r="J37" s="17">
        <v>0</v>
      </c>
      <c r="K37" s="17">
        <v>0</v>
      </c>
    </row>
    <row r="38" spans="1:11" s="6" customFormat="1" ht="25" customHeight="1">
      <c r="A38" s="20" t="s">
        <v>96</v>
      </c>
      <c r="B38" s="22">
        <f>SUM(B32:B37)</f>
        <v>40000</v>
      </c>
      <c r="C38" s="22">
        <f t="shared" ref="C38:K38" si="12">SUM(C32:C37)</f>
        <v>30000</v>
      </c>
      <c r="D38" s="22">
        <f t="shared" si="12"/>
        <v>30400</v>
      </c>
      <c r="E38" s="22">
        <f t="shared" si="12"/>
        <v>36150</v>
      </c>
      <c r="F38" s="22">
        <f t="shared" si="12"/>
        <v>97250</v>
      </c>
      <c r="G38" s="22">
        <f t="shared" si="12"/>
        <v>98600</v>
      </c>
      <c r="H38" s="22">
        <f t="shared" si="12"/>
        <v>110100</v>
      </c>
      <c r="I38" s="22">
        <f t="shared" si="12"/>
        <v>146750</v>
      </c>
      <c r="J38" s="22">
        <f t="shared" si="12"/>
        <v>156050</v>
      </c>
      <c r="K38" s="22">
        <f t="shared" si="12"/>
        <v>165650</v>
      </c>
    </row>
    <row r="39" spans="1:11" s="6" customFormat="1" ht="25" customHeight="1">
      <c r="A39" s="13"/>
      <c r="B39" s="15"/>
      <c r="C39" s="14"/>
    </row>
    <row r="40" spans="1:11" s="6" customFormat="1" ht="25" customHeight="1">
      <c r="A40" s="66" t="s">
        <v>147</v>
      </c>
    </row>
    <row r="41" spans="1:11" s="6" customFormat="1" ht="25" customHeight="1">
      <c r="A41" s="12" t="s">
        <v>3</v>
      </c>
      <c r="B41" s="18">
        <v>3</v>
      </c>
      <c r="C41" s="18">
        <v>3</v>
      </c>
      <c r="D41" s="18">
        <v>3</v>
      </c>
      <c r="E41" s="18">
        <v>3</v>
      </c>
      <c r="F41" s="18">
        <v>3</v>
      </c>
      <c r="G41" s="18">
        <v>3</v>
      </c>
      <c r="H41" s="18">
        <v>3</v>
      </c>
      <c r="I41" s="18">
        <v>3</v>
      </c>
      <c r="J41" s="18">
        <v>3</v>
      </c>
      <c r="K41" s="18">
        <v>3</v>
      </c>
    </row>
    <row r="42" spans="1:11" s="6" customFormat="1" ht="25" customHeight="1">
      <c r="A42" s="12" t="s">
        <v>6</v>
      </c>
      <c r="B42" s="11">
        <f t="shared" ref="B42:J42" si="13">IF(B16&lt;0,0,B16*B41)</f>
        <v>0</v>
      </c>
      <c r="C42" s="11">
        <f t="shared" si="13"/>
        <v>198000</v>
      </c>
      <c r="D42" s="11">
        <f t="shared" si="13"/>
        <v>387750</v>
      </c>
      <c r="E42" s="11">
        <f t="shared" si="13"/>
        <v>418770</v>
      </c>
      <c r="F42" s="11">
        <f t="shared" si="13"/>
        <v>451689.97500000003</v>
      </c>
      <c r="G42" s="11">
        <f t="shared" si="13"/>
        <v>486615.39300000016</v>
      </c>
      <c r="H42" s="11">
        <f t="shared" si="13"/>
        <v>553657.30947750004</v>
      </c>
      <c r="I42" s="11">
        <f t="shared" si="13"/>
        <v>592932.65618369868</v>
      </c>
      <c r="J42" s="11">
        <f t="shared" si="13"/>
        <v>602156.12140046153</v>
      </c>
      <c r="K42" s="11">
        <f>IF(K16&lt;0,0,K16*K41)</f>
        <v>637601.6408098567</v>
      </c>
    </row>
    <row r="43" spans="1:11" s="6" customFormat="1" ht="25" customHeight="1">
      <c r="B43" s="11"/>
      <c r="C43" s="11"/>
      <c r="D43" s="11"/>
      <c r="E43" s="11"/>
      <c r="F43" s="11"/>
      <c r="G43" s="11"/>
      <c r="H43" s="11"/>
      <c r="I43" s="11"/>
      <c r="J43" s="11"/>
      <c r="K43" s="11"/>
    </row>
    <row r="44" spans="1:11" s="11" customFormat="1" ht="25" customHeight="1">
      <c r="A44" s="59" t="s">
        <v>5</v>
      </c>
      <c r="B44" s="60"/>
      <c r="C44" s="60"/>
      <c r="D44" s="60"/>
      <c r="E44" s="60"/>
      <c r="F44" s="60"/>
      <c r="G44" s="60"/>
      <c r="H44" s="60"/>
      <c r="I44" s="60"/>
      <c r="J44" s="60"/>
      <c r="K44" s="60"/>
    </row>
    <row r="45" spans="1:11" s="11" customFormat="1" ht="25" customHeight="1">
      <c r="A45" s="61" t="s">
        <v>138</v>
      </c>
      <c r="B45" s="60">
        <f>SUM(B35:B37)</f>
        <v>40000</v>
      </c>
      <c r="C45" s="60">
        <f>SUM(C35:C37)+B45</f>
        <v>30000</v>
      </c>
      <c r="D45" s="60">
        <f t="shared" ref="D45:K45" si="14">SUM(D35:D37)+C45</f>
        <v>20000</v>
      </c>
      <c r="E45" s="60">
        <f t="shared" si="14"/>
        <v>10000</v>
      </c>
      <c r="F45" s="60">
        <f t="shared" si="14"/>
        <v>50000</v>
      </c>
      <c r="G45" s="60">
        <f t="shared" si="14"/>
        <v>30000</v>
      </c>
      <c r="H45" s="60">
        <f t="shared" si="14"/>
        <v>20000</v>
      </c>
      <c r="I45" s="60">
        <f t="shared" si="14"/>
        <v>35000</v>
      </c>
      <c r="J45" s="60">
        <f t="shared" si="14"/>
        <v>22500</v>
      </c>
      <c r="K45" s="60">
        <f t="shared" si="14"/>
        <v>10000</v>
      </c>
    </row>
    <row r="46" spans="1:11" s="6" customFormat="1" ht="25" customHeight="1">
      <c r="A46" s="61" t="s">
        <v>139</v>
      </c>
      <c r="B46" s="60">
        <f>B42</f>
        <v>0</v>
      </c>
      <c r="C46" s="60">
        <f t="shared" ref="C46:K46" si="15">C42</f>
        <v>198000</v>
      </c>
      <c r="D46" s="60">
        <f t="shared" si="15"/>
        <v>387750</v>
      </c>
      <c r="E46" s="60">
        <f t="shared" si="15"/>
        <v>418770</v>
      </c>
      <c r="F46" s="60">
        <f t="shared" si="15"/>
        <v>451689.97500000003</v>
      </c>
      <c r="G46" s="60">
        <f t="shared" si="15"/>
        <v>486615.39300000016</v>
      </c>
      <c r="H46" s="60">
        <f t="shared" si="15"/>
        <v>553657.30947750004</v>
      </c>
      <c r="I46" s="60">
        <f t="shared" si="15"/>
        <v>592932.65618369868</v>
      </c>
      <c r="J46" s="60">
        <f t="shared" si="15"/>
        <v>602156.12140046153</v>
      </c>
      <c r="K46" s="60">
        <f t="shared" si="15"/>
        <v>637601.6408098567</v>
      </c>
    </row>
    <row r="47" spans="1:11" s="6" customFormat="1" ht="25" customHeight="1">
      <c r="A47" s="61" t="s">
        <v>140</v>
      </c>
      <c r="B47" s="60">
        <f>B29</f>
        <v>-32750</v>
      </c>
      <c r="C47" s="60">
        <f>SUM(B29:C29)</f>
        <v>250</v>
      </c>
      <c r="D47" s="60">
        <f>SUM(B29:D29)</f>
        <v>68187.5</v>
      </c>
      <c r="E47" s="60">
        <f>SUM(B29:E29)</f>
        <v>141380</v>
      </c>
      <c r="F47" s="60">
        <f>SUM(B29:F29)</f>
        <v>220302.49375000002</v>
      </c>
      <c r="G47" s="60">
        <f>SUM(B29:G29)</f>
        <v>307956.34200000006</v>
      </c>
      <c r="H47" s="60">
        <f>SUM(B29:H29)</f>
        <v>412370.6693693751</v>
      </c>
      <c r="I47" s="60">
        <f>SUM(B29:I29)</f>
        <v>535603.83341529977</v>
      </c>
      <c r="J47" s="60">
        <f>SUM(B29:J29)</f>
        <v>661142.86376541515</v>
      </c>
      <c r="K47" s="60">
        <f>SUM(B29:K29)</f>
        <v>795543.27396787936</v>
      </c>
    </row>
    <row r="48" spans="1:11" ht="25" customHeight="1">
      <c r="A48" s="61" t="s">
        <v>141</v>
      </c>
      <c r="B48" s="63">
        <f>B38</f>
        <v>40000</v>
      </c>
      <c r="C48" s="63">
        <f t="shared" ref="C48:K48" si="16">C38</f>
        <v>30000</v>
      </c>
      <c r="D48" s="63">
        <f t="shared" si="16"/>
        <v>30400</v>
      </c>
      <c r="E48" s="63">
        <f t="shared" si="16"/>
        <v>36150</v>
      </c>
      <c r="F48" s="63">
        <f t="shared" si="16"/>
        <v>97250</v>
      </c>
      <c r="G48" s="63">
        <f t="shared" si="16"/>
        <v>98600</v>
      </c>
      <c r="H48" s="63">
        <f t="shared" si="16"/>
        <v>110100</v>
      </c>
      <c r="I48" s="63">
        <f t="shared" si="16"/>
        <v>146750</v>
      </c>
      <c r="J48" s="63">
        <f t="shared" si="16"/>
        <v>156050</v>
      </c>
      <c r="K48" s="63">
        <f t="shared" si="16"/>
        <v>165650</v>
      </c>
    </row>
    <row r="49" spans="1:11" ht="25" customHeight="1">
      <c r="A49" s="61" t="s">
        <v>142</v>
      </c>
      <c r="B49" s="63">
        <f>-($B$3)</f>
        <v>-100000</v>
      </c>
      <c r="C49" s="63">
        <f t="shared" ref="C49:K49" si="17">-($B$3)</f>
        <v>-100000</v>
      </c>
      <c r="D49" s="63">
        <f t="shared" si="17"/>
        <v>-100000</v>
      </c>
      <c r="E49" s="63">
        <f t="shared" si="17"/>
        <v>-100000</v>
      </c>
      <c r="F49" s="63">
        <f t="shared" si="17"/>
        <v>-100000</v>
      </c>
      <c r="G49" s="63">
        <f t="shared" si="17"/>
        <v>-100000</v>
      </c>
      <c r="H49" s="63">
        <f t="shared" si="17"/>
        <v>-100000</v>
      </c>
      <c r="I49" s="63">
        <f t="shared" si="17"/>
        <v>-100000</v>
      </c>
      <c r="J49" s="63">
        <f t="shared" si="17"/>
        <v>-100000</v>
      </c>
      <c r="K49" s="63">
        <f t="shared" si="17"/>
        <v>-100000</v>
      </c>
    </row>
    <row r="50" spans="1:11" ht="25" customHeight="1" thickBot="1">
      <c r="A50" s="61" t="s">
        <v>143</v>
      </c>
      <c r="B50" s="63">
        <f>-B27</f>
        <v>0</v>
      </c>
      <c r="C50" s="63">
        <f>-SUM(B27:C27)</f>
        <v>-7500</v>
      </c>
      <c r="D50" s="63">
        <f>-SUM(B27:D27)</f>
        <v>-17500</v>
      </c>
      <c r="E50" s="63">
        <f>-SUM(B27:E27)</f>
        <v>-30000</v>
      </c>
      <c r="F50" s="63">
        <f>-SUM(B27:F27)</f>
        <v>-45000</v>
      </c>
      <c r="G50" s="63">
        <f>-SUM(B27:G27)</f>
        <v>-60000</v>
      </c>
      <c r="H50" s="63">
        <f>-SUM(B27:H27)</f>
        <v>-75000</v>
      </c>
      <c r="I50" s="63">
        <f>-SUM(B27:I27)</f>
        <v>-90000</v>
      </c>
      <c r="J50" s="63">
        <f>-SUM(B27:J27)</f>
        <v>-105000</v>
      </c>
      <c r="K50" s="63">
        <f>-SUM(B27:K27)</f>
        <v>-120000</v>
      </c>
    </row>
    <row r="51" spans="1:11" s="29" customFormat="1" ht="25" customHeight="1" thickBot="1">
      <c r="A51" s="62" t="s">
        <v>144</v>
      </c>
      <c r="B51" s="64">
        <f>SUM(B45:B50)</f>
        <v>-52750</v>
      </c>
      <c r="C51" s="64">
        <f t="shared" ref="C51:J51" si="18">SUM(C45:C50)</f>
        <v>150750</v>
      </c>
      <c r="D51" s="64">
        <f t="shared" si="18"/>
        <v>388837.5</v>
      </c>
      <c r="E51" s="64">
        <f t="shared" si="18"/>
        <v>476300</v>
      </c>
      <c r="F51" s="64">
        <f t="shared" si="18"/>
        <v>674242.46875</v>
      </c>
      <c r="G51" s="64">
        <f t="shared" si="18"/>
        <v>763171.73500000022</v>
      </c>
      <c r="H51" s="64">
        <f t="shared" si="18"/>
        <v>921127.97884687502</v>
      </c>
      <c r="I51" s="64">
        <f t="shared" si="18"/>
        <v>1120286.4895989983</v>
      </c>
      <c r="J51" s="64">
        <f t="shared" si="18"/>
        <v>1236848.9851658768</v>
      </c>
      <c r="K51" s="64">
        <f>SUM(K45:K50)</f>
        <v>1388794.9147777362</v>
      </c>
    </row>
    <row r="52" spans="1:11" ht="25" customHeight="1">
      <c r="A52" s="61" t="s">
        <v>14</v>
      </c>
      <c r="B52" s="65">
        <f>B51/-(B49+B50)</f>
        <v>-0.52749999999999997</v>
      </c>
      <c r="C52" s="65">
        <f t="shared" ref="C52:K52" si="19">C51/-(C49+C50)</f>
        <v>1.4023255813953488</v>
      </c>
      <c r="D52" s="65">
        <f t="shared" si="19"/>
        <v>3.309255319148936</v>
      </c>
      <c r="E52" s="65">
        <f t="shared" si="19"/>
        <v>3.663846153846154</v>
      </c>
      <c r="F52" s="65">
        <f t="shared" si="19"/>
        <v>4.649948060344828</v>
      </c>
      <c r="G52" s="65">
        <f t="shared" si="19"/>
        <v>4.7698233437500015</v>
      </c>
      <c r="H52" s="65">
        <f t="shared" si="19"/>
        <v>5.2635884505535717</v>
      </c>
      <c r="I52" s="65">
        <f t="shared" si="19"/>
        <v>5.896244682099991</v>
      </c>
      <c r="J52" s="65">
        <f t="shared" si="19"/>
        <v>6.0334096837359841</v>
      </c>
      <c r="K52" s="65">
        <f t="shared" si="19"/>
        <v>6.3127041580806189</v>
      </c>
    </row>
    <row r="53" spans="1:11" ht="25" customHeight="1"/>
    <row r="54" spans="1:11" ht="25" customHeight="1">
      <c r="A54" s="1" t="s">
        <v>154</v>
      </c>
    </row>
  </sheetData>
  <phoneticPr fontId="10" type="noConversion"/>
  <pageMargins left="0.25" right="0.25" top="0.75" bottom="0.75" header="0.3" footer="0.3"/>
  <pageSetup fitToWidth="4" fitToHeight="2" orientation="portrait" verticalDpi="0"/>
  <headerFooter>
    <oddHeader>&amp;R&amp;G</oddHeader>
    <oddFooter>&amp;L&amp;7&amp;K000000©2016. All rights reserved. "Franchise Business Review" and "My Franchise LIFE" are trademarks of Abistar Group, LLC. dba Franchise Business Review.</oddFooter>
  </headerFooter>
  <legacyDrawing r:id="rId1"/>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B44C3-7A3A-944D-B41F-9366193ED022}">
  <sheetPr>
    <pageSetUpPr fitToPage="1"/>
  </sheetPr>
  <dimension ref="A1:L54"/>
  <sheetViews>
    <sheetView zoomScale="125" zoomScaleNormal="125" zoomScalePageLayoutView="125" workbookViewId="0"/>
  </sheetViews>
  <sheetFormatPr baseColWidth="10" defaultColWidth="8.83203125" defaultRowHeight="13"/>
  <cols>
    <col min="1" max="1" width="46.83203125" customWidth="1"/>
    <col min="2" max="11" width="17.33203125" customWidth="1"/>
    <col min="12" max="12" width="10.1640625" customWidth="1"/>
  </cols>
  <sheetData>
    <row r="1" spans="1:11" s="4" customFormat="1" ht="20">
      <c r="A1" s="5" t="s">
        <v>158</v>
      </c>
      <c r="B1" s="2"/>
      <c r="C1" s="2"/>
      <c r="D1" s="3"/>
    </row>
    <row r="2" spans="1:11" s="4" customFormat="1" ht="20">
      <c r="A2" s="5"/>
      <c r="B2" s="2"/>
      <c r="C2" s="2"/>
      <c r="D2" s="3"/>
    </row>
    <row r="3" spans="1:11" s="4" customFormat="1" ht="15" customHeight="1">
      <c r="A3" s="10" t="s">
        <v>131</v>
      </c>
      <c r="B3" s="24"/>
      <c r="C3" s="27"/>
      <c r="D3" s="3"/>
    </row>
    <row r="4" spans="1:11" ht="15" customHeight="1"/>
    <row r="5" spans="1:11" s="6" customFormat="1" ht="25" customHeight="1">
      <c r="B5" s="7" t="s">
        <v>4</v>
      </c>
    </row>
    <row r="6" spans="1:11" s="7" customFormat="1" ht="25" customHeight="1">
      <c r="B6" s="8">
        <v>2022</v>
      </c>
      <c r="C6" s="9">
        <f>+B6+1</f>
        <v>2023</v>
      </c>
      <c r="D6" s="9">
        <f t="shared" ref="D6:K6" si="0">+C6+1</f>
        <v>2024</v>
      </c>
      <c r="E6" s="9">
        <f t="shared" si="0"/>
        <v>2025</v>
      </c>
      <c r="F6" s="9">
        <f t="shared" si="0"/>
        <v>2026</v>
      </c>
      <c r="G6" s="9">
        <f t="shared" si="0"/>
        <v>2027</v>
      </c>
      <c r="H6" s="9">
        <f t="shared" si="0"/>
        <v>2028</v>
      </c>
      <c r="I6" s="9">
        <f t="shared" si="0"/>
        <v>2029</v>
      </c>
      <c r="J6" s="9">
        <f t="shared" si="0"/>
        <v>2030</v>
      </c>
      <c r="K6" s="9">
        <f t="shared" si="0"/>
        <v>2031</v>
      </c>
    </row>
    <row r="7" spans="1:11" s="6" customFormat="1" ht="25" customHeight="1"/>
    <row r="8" spans="1:11" s="6" customFormat="1" ht="25" customHeight="1">
      <c r="A8" s="10" t="s">
        <v>10</v>
      </c>
      <c r="B8" s="52"/>
      <c r="C8" s="53"/>
      <c r="D8" s="53"/>
      <c r="E8" s="53"/>
      <c r="F8" s="53"/>
      <c r="G8" s="53"/>
      <c r="H8" s="53"/>
      <c r="I8" s="53"/>
      <c r="J8" s="53"/>
      <c r="K8" s="53"/>
    </row>
    <row r="9" spans="1:11" s="6" customFormat="1" ht="25" customHeight="1">
      <c r="A9" s="10"/>
      <c r="B9" s="11"/>
      <c r="C9" s="11"/>
      <c r="D9" s="11"/>
      <c r="E9" s="11"/>
      <c r="F9" s="11"/>
      <c r="G9" s="11"/>
      <c r="H9" s="11"/>
      <c r="I9" s="11"/>
      <c r="J9" s="11"/>
      <c r="K9" s="11"/>
    </row>
    <row r="10" spans="1:11" s="6" customFormat="1" ht="25" customHeight="1">
      <c r="A10" s="10" t="s">
        <v>9</v>
      </c>
      <c r="B10" s="17"/>
      <c r="C10" s="17"/>
      <c r="D10" s="17"/>
      <c r="E10" s="17"/>
      <c r="F10" s="17"/>
      <c r="G10" s="17"/>
      <c r="H10" s="17"/>
      <c r="I10" s="17"/>
      <c r="J10" s="17"/>
      <c r="K10" s="17"/>
    </row>
    <row r="11" spans="1:11" s="6" customFormat="1" ht="25" customHeight="1">
      <c r="A11" s="12" t="s">
        <v>8</v>
      </c>
      <c r="B11" s="26">
        <f>IF(B8=0,0,B10/B8)</f>
        <v>0</v>
      </c>
      <c r="C11" s="26">
        <f t="shared" ref="C11:K11" si="1">IF(C8=0,0,C10/C8)</f>
        <v>0</v>
      </c>
      <c r="D11" s="26">
        <f t="shared" si="1"/>
        <v>0</v>
      </c>
      <c r="E11" s="26">
        <f t="shared" si="1"/>
        <v>0</v>
      </c>
      <c r="F11" s="26">
        <f t="shared" si="1"/>
        <v>0</v>
      </c>
      <c r="G11" s="26">
        <f t="shared" si="1"/>
        <v>0</v>
      </c>
      <c r="H11" s="26">
        <f t="shared" si="1"/>
        <v>0</v>
      </c>
      <c r="I11" s="26">
        <f t="shared" si="1"/>
        <v>0</v>
      </c>
      <c r="J11" s="26">
        <f t="shared" si="1"/>
        <v>0</v>
      </c>
      <c r="K11" s="26">
        <f t="shared" si="1"/>
        <v>0</v>
      </c>
    </row>
    <row r="12" spans="1:11" s="6" customFormat="1" ht="25" customHeight="1">
      <c r="A12" s="20" t="s">
        <v>0</v>
      </c>
      <c r="B12" s="54">
        <f>B8-B10</f>
        <v>0</v>
      </c>
      <c r="C12" s="54">
        <f t="shared" ref="C12:K12" si="2">C8-C10</f>
        <v>0</v>
      </c>
      <c r="D12" s="54">
        <f t="shared" si="2"/>
        <v>0</v>
      </c>
      <c r="E12" s="54">
        <f t="shared" si="2"/>
        <v>0</v>
      </c>
      <c r="F12" s="54">
        <f t="shared" si="2"/>
        <v>0</v>
      </c>
      <c r="G12" s="54">
        <f t="shared" si="2"/>
        <v>0</v>
      </c>
      <c r="H12" s="54">
        <f t="shared" si="2"/>
        <v>0</v>
      </c>
      <c r="I12" s="54">
        <f t="shared" si="2"/>
        <v>0</v>
      </c>
      <c r="J12" s="54">
        <f t="shared" si="2"/>
        <v>0</v>
      </c>
      <c r="K12" s="54">
        <f t="shared" si="2"/>
        <v>0</v>
      </c>
    </row>
    <row r="13" spans="1:11" s="6" customFormat="1" ht="25" customHeight="1">
      <c r="A13" s="10" t="s">
        <v>7</v>
      </c>
      <c r="B13" s="15">
        <f>IF(B8=0,0,B12/B8)</f>
        <v>0</v>
      </c>
      <c r="C13" s="15">
        <f t="shared" ref="C13:K13" si="3">IF(C8=0,0,C12/C8)</f>
        <v>0</v>
      </c>
      <c r="D13" s="15">
        <f t="shared" si="3"/>
        <v>0</v>
      </c>
      <c r="E13" s="15">
        <f t="shared" si="3"/>
        <v>0</v>
      </c>
      <c r="F13" s="15">
        <f t="shared" si="3"/>
        <v>0</v>
      </c>
      <c r="G13" s="15">
        <f t="shared" si="3"/>
        <v>0</v>
      </c>
      <c r="H13" s="15">
        <f t="shared" si="3"/>
        <v>0</v>
      </c>
      <c r="I13" s="15">
        <f t="shared" si="3"/>
        <v>0</v>
      </c>
      <c r="J13" s="15">
        <f t="shared" si="3"/>
        <v>0</v>
      </c>
      <c r="K13" s="15">
        <f t="shared" si="3"/>
        <v>0</v>
      </c>
    </row>
    <row r="14" spans="1:11" s="6" customFormat="1" ht="25" customHeight="1">
      <c r="A14" s="20" t="s">
        <v>12</v>
      </c>
      <c r="B14" s="55"/>
      <c r="C14" s="55"/>
      <c r="D14" s="55"/>
      <c r="E14" s="55"/>
      <c r="F14" s="55"/>
      <c r="G14" s="55"/>
      <c r="H14" s="55"/>
      <c r="I14" s="55"/>
      <c r="J14" s="55"/>
      <c r="K14" s="55"/>
    </row>
    <row r="15" spans="1:11" s="6" customFormat="1" ht="25" customHeight="1" thickBot="1">
      <c r="A15" s="12" t="s">
        <v>13</v>
      </c>
      <c r="B15" s="25">
        <f>IF(B8=0,0,B14/B8)</f>
        <v>0</v>
      </c>
      <c r="C15" s="25">
        <f t="shared" ref="C15:K15" si="4">IF(C8=0,0,C14/C8)</f>
        <v>0</v>
      </c>
      <c r="D15" s="25">
        <f t="shared" si="4"/>
        <v>0</v>
      </c>
      <c r="E15" s="25">
        <f t="shared" si="4"/>
        <v>0</v>
      </c>
      <c r="F15" s="25">
        <f t="shared" si="4"/>
        <v>0</v>
      </c>
      <c r="G15" s="25">
        <f t="shared" si="4"/>
        <v>0</v>
      </c>
      <c r="H15" s="25">
        <f t="shared" si="4"/>
        <v>0</v>
      </c>
      <c r="I15" s="25">
        <f t="shared" si="4"/>
        <v>0</v>
      </c>
      <c r="J15" s="25">
        <f t="shared" si="4"/>
        <v>0</v>
      </c>
      <c r="K15" s="25">
        <f t="shared" si="4"/>
        <v>0</v>
      </c>
    </row>
    <row r="16" spans="1:11" s="10" customFormat="1" ht="25" customHeight="1" thickTop="1" thickBot="1">
      <c r="A16" s="56" t="s">
        <v>1</v>
      </c>
      <c r="B16" s="57">
        <f>B12-B14</f>
        <v>0</v>
      </c>
      <c r="C16" s="57">
        <f t="shared" ref="C16:K16" si="5">C12-C14</f>
        <v>0</v>
      </c>
      <c r="D16" s="57">
        <f t="shared" si="5"/>
        <v>0</v>
      </c>
      <c r="E16" s="57">
        <f t="shared" si="5"/>
        <v>0</v>
      </c>
      <c r="F16" s="57">
        <f t="shared" si="5"/>
        <v>0</v>
      </c>
      <c r="G16" s="57">
        <f t="shared" si="5"/>
        <v>0</v>
      </c>
      <c r="H16" s="57">
        <f t="shared" si="5"/>
        <v>0</v>
      </c>
      <c r="I16" s="57">
        <f t="shared" si="5"/>
        <v>0</v>
      </c>
      <c r="J16" s="57">
        <f t="shared" si="5"/>
        <v>0</v>
      </c>
      <c r="K16" s="57">
        <f t="shared" si="5"/>
        <v>0</v>
      </c>
    </row>
    <row r="17" spans="1:12" s="6" customFormat="1" ht="25" customHeight="1" thickTop="1">
      <c r="A17" s="12" t="s">
        <v>11</v>
      </c>
      <c r="B17" s="15">
        <f>IF(B8=0,0,B16/B8)</f>
        <v>0</v>
      </c>
      <c r="C17" s="15">
        <f t="shared" ref="C17:K17" si="6">IF(C8=0,0,C16/C8)</f>
        <v>0</v>
      </c>
      <c r="D17" s="15">
        <f t="shared" si="6"/>
        <v>0</v>
      </c>
      <c r="E17" s="15">
        <f t="shared" si="6"/>
        <v>0</v>
      </c>
      <c r="F17" s="15">
        <f t="shared" si="6"/>
        <v>0</v>
      </c>
      <c r="G17" s="15">
        <f t="shared" si="6"/>
        <v>0</v>
      </c>
      <c r="H17" s="15">
        <f t="shared" si="6"/>
        <v>0</v>
      </c>
      <c r="I17" s="15">
        <f t="shared" si="6"/>
        <v>0</v>
      </c>
      <c r="J17" s="15">
        <f t="shared" si="6"/>
        <v>0</v>
      </c>
      <c r="K17" s="15">
        <f t="shared" si="6"/>
        <v>0</v>
      </c>
    </row>
    <row r="18" spans="1:12" s="6" customFormat="1" ht="25" customHeight="1">
      <c r="A18" s="12"/>
      <c r="B18" s="15"/>
      <c r="C18" s="15"/>
      <c r="D18" s="15"/>
      <c r="E18" s="15"/>
      <c r="F18" s="15"/>
      <c r="G18" s="15"/>
      <c r="H18" s="15"/>
      <c r="I18" s="15"/>
      <c r="J18" s="15"/>
      <c r="K18" s="30"/>
    </row>
    <row r="19" spans="1:12" s="6" customFormat="1" ht="25" customHeight="1">
      <c r="A19" s="66" t="s">
        <v>145</v>
      </c>
    </row>
    <row r="20" spans="1:12" s="6" customFormat="1" ht="25" customHeight="1">
      <c r="A20" s="12" t="s">
        <v>101</v>
      </c>
      <c r="B20" s="67">
        <v>0</v>
      </c>
      <c r="C20" s="67">
        <v>0</v>
      </c>
      <c r="D20" s="67">
        <v>0</v>
      </c>
      <c r="E20" s="67">
        <v>0</v>
      </c>
      <c r="F20" s="67">
        <v>0</v>
      </c>
      <c r="G20" s="67">
        <v>0</v>
      </c>
      <c r="H20" s="67">
        <v>0</v>
      </c>
      <c r="I20" s="67">
        <v>0</v>
      </c>
      <c r="J20" s="67">
        <v>0</v>
      </c>
      <c r="K20" s="67">
        <v>0</v>
      </c>
    </row>
    <row r="21" spans="1:12" s="6" customFormat="1" ht="25" customHeight="1">
      <c r="A21" s="12" t="s">
        <v>149</v>
      </c>
      <c r="B21" s="28">
        <v>0</v>
      </c>
      <c r="C21" s="28">
        <v>0</v>
      </c>
      <c r="D21" s="28">
        <v>0</v>
      </c>
      <c r="E21" s="28">
        <v>0</v>
      </c>
      <c r="F21" s="28">
        <v>0</v>
      </c>
      <c r="G21" s="28">
        <v>0</v>
      </c>
      <c r="H21" s="28">
        <v>0</v>
      </c>
      <c r="I21" s="28">
        <v>0</v>
      </c>
      <c r="J21" s="28">
        <v>0</v>
      </c>
      <c r="K21" s="28">
        <v>0</v>
      </c>
    </row>
    <row r="22" spans="1:12" s="10" customFormat="1" ht="25" customHeight="1">
      <c r="A22" s="20" t="s">
        <v>148</v>
      </c>
      <c r="B22" s="53">
        <f>B21-B26</f>
        <v>0</v>
      </c>
      <c r="C22" s="53">
        <f>B22+C21-C26</f>
        <v>0</v>
      </c>
      <c r="D22" s="53">
        <f t="shared" ref="D22:K22" si="7">C22+D21-D26</f>
        <v>0</v>
      </c>
      <c r="E22" s="53">
        <f t="shared" si="7"/>
        <v>0</v>
      </c>
      <c r="F22" s="53">
        <f t="shared" si="7"/>
        <v>0</v>
      </c>
      <c r="G22" s="53">
        <f t="shared" si="7"/>
        <v>0</v>
      </c>
      <c r="H22" s="53">
        <f t="shared" si="7"/>
        <v>0</v>
      </c>
      <c r="I22" s="53">
        <f t="shared" si="7"/>
        <v>0</v>
      </c>
      <c r="J22" s="53">
        <f t="shared" si="7"/>
        <v>0</v>
      </c>
      <c r="K22" s="53">
        <f t="shared" si="7"/>
        <v>0</v>
      </c>
    </row>
    <row r="23" spans="1:12" s="6" customFormat="1" ht="25" customHeight="1">
      <c r="A23" s="12"/>
    </row>
    <row r="24" spans="1:12" s="6" customFormat="1" ht="25" customHeight="1">
      <c r="A24" s="66" t="s">
        <v>22</v>
      </c>
      <c r="L24" s="10"/>
    </row>
    <row r="25" spans="1:12" s="6" customFormat="1" ht="25" customHeight="1">
      <c r="A25" s="37" t="s">
        <v>95</v>
      </c>
      <c r="B25" s="11">
        <f t="shared" ref="B25:K25" si="8">IF(B16&lt;0,B16,B16-B20)</f>
        <v>0</v>
      </c>
      <c r="C25" s="11">
        <f t="shared" si="8"/>
        <v>0</v>
      </c>
      <c r="D25" s="11">
        <f t="shared" si="8"/>
        <v>0</v>
      </c>
      <c r="E25" s="11">
        <f t="shared" si="8"/>
        <v>0</v>
      </c>
      <c r="F25" s="11">
        <f t="shared" si="8"/>
        <v>0</v>
      </c>
      <c r="G25" s="11">
        <f t="shared" si="8"/>
        <v>0</v>
      </c>
      <c r="H25" s="11">
        <f t="shared" si="8"/>
        <v>0</v>
      </c>
      <c r="I25" s="11">
        <f t="shared" si="8"/>
        <v>0</v>
      </c>
      <c r="J25" s="11">
        <f t="shared" si="8"/>
        <v>0</v>
      </c>
      <c r="K25" s="11">
        <f t="shared" si="8"/>
        <v>0</v>
      </c>
    </row>
    <row r="26" spans="1:12" s="6" customFormat="1" ht="25" customHeight="1">
      <c r="A26" s="12" t="s">
        <v>134</v>
      </c>
      <c r="B26" s="67">
        <v>0</v>
      </c>
      <c r="C26" s="67">
        <v>0</v>
      </c>
      <c r="D26" s="67">
        <v>0</v>
      </c>
      <c r="E26" s="67">
        <v>0</v>
      </c>
      <c r="F26" s="67">
        <v>0</v>
      </c>
      <c r="G26" s="67">
        <v>0</v>
      </c>
      <c r="H26" s="67">
        <v>0</v>
      </c>
      <c r="I26" s="67">
        <v>0</v>
      </c>
      <c r="J26" s="67">
        <v>0</v>
      </c>
      <c r="K26" s="67">
        <v>0</v>
      </c>
    </row>
    <row r="27" spans="1:12" s="6" customFormat="1" ht="25" customHeight="1">
      <c r="A27" s="12" t="s">
        <v>135</v>
      </c>
      <c r="B27" s="67">
        <v>0</v>
      </c>
      <c r="C27" s="67">
        <v>0</v>
      </c>
      <c r="D27" s="67">
        <v>0</v>
      </c>
      <c r="E27" s="67">
        <v>0</v>
      </c>
      <c r="F27" s="67">
        <v>0</v>
      </c>
      <c r="G27" s="67">
        <v>0</v>
      </c>
      <c r="H27" s="67">
        <v>0</v>
      </c>
      <c r="I27" s="67">
        <v>0</v>
      </c>
      <c r="J27" s="67">
        <v>0</v>
      </c>
      <c r="K27" s="67">
        <v>0</v>
      </c>
    </row>
    <row r="28" spans="1:12" s="6" customFormat="1" ht="25" customHeight="1">
      <c r="A28" s="12" t="s">
        <v>133</v>
      </c>
      <c r="B28" s="67">
        <v>0</v>
      </c>
      <c r="C28" s="67">
        <v>0</v>
      </c>
      <c r="D28" s="67">
        <v>0</v>
      </c>
      <c r="E28" s="67">
        <v>0</v>
      </c>
      <c r="F28" s="67">
        <v>0</v>
      </c>
      <c r="G28" s="67">
        <v>0</v>
      </c>
      <c r="H28" s="67">
        <v>0</v>
      </c>
      <c r="I28" s="67">
        <v>0</v>
      </c>
      <c r="J28" s="67">
        <v>0</v>
      </c>
      <c r="K28" s="67">
        <v>0</v>
      </c>
    </row>
    <row r="29" spans="1:12" s="6" customFormat="1" ht="25" customHeight="1">
      <c r="A29" s="20" t="s">
        <v>2</v>
      </c>
      <c r="B29" s="21">
        <f>B25-B26-B27-B28</f>
        <v>0</v>
      </c>
      <c r="C29" s="21">
        <f>C25-C26-C27-C28</f>
        <v>0</v>
      </c>
      <c r="D29" s="21">
        <f t="shared" ref="D29:K29" si="9">D25-D26-D27-D28</f>
        <v>0</v>
      </c>
      <c r="E29" s="21">
        <f t="shared" si="9"/>
        <v>0</v>
      </c>
      <c r="F29" s="21">
        <f t="shared" si="9"/>
        <v>0</v>
      </c>
      <c r="G29" s="21">
        <f t="shared" si="9"/>
        <v>0</v>
      </c>
      <c r="H29" s="21">
        <f t="shared" si="9"/>
        <v>0</v>
      </c>
      <c r="I29" s="21">
        <f t="shared" si="9"/>
        <v>0</v>
      </c>
      <c r="J29" s="21">
        <f t="shared" si="9"/>
        <v>0</v>
      </c>
      <c r="K29" s="21">
        <f t="shared" si="9"/>
        <v>0</v>
      </c>
    </row>
    <row r="30" spans="1:12" s="6" customFormat="1" ht="25" customHeight="1">
      <c r="A30" s="12"/>
    </row>
    <row r="31" spans="1:12" s="6" customFormat="1" ht="25" customHeight="1">
      <c r="A31" s="66" t="s">
        <v>146</v>
      </c>
    </row>
    <row r="32" spans="1:12" s="6" customFormat="1" ht="25" customHeight="1">
      <c r="A32" s="37" t="s">
        <v>97</v>
      </c>
      <c r="B32" s="17">
        <f>B27</f>
        <v>0</v>
      </c>
      <c r="C32" s="14">
        <f>B38</f>
        <v>0</v>
      </c>
      <c r="D32" s="14">
        <f t="shared" ref="D32:K32" si="10">C38</f>
        <v>0</v>
      </c>
      <c r="E32" s="14">
        <f t="shared" si="10"/>
        <v>0</v>
      </c>
      <c r="F32" s="14">
        <f t="shared" si="10"/>
        <v>0</v>
      </c>
      <c r="G32" s="14">
        <f t="shared" si="10"/>
        <v>0</v>
      </c>
      <c r="H32" s="14">
        <f t="shared" si="10"/>
        <v>0</v>
      </c>
      <c r="I32" s="14">
        <f t="shared" si="10"/>
        <v>0</v>
      </c>
      <c r="J32" s="14">
        <f t="shared" si="10"/>
        <v>0</v>
      </c>
      <c r="K32" s="14">
        <f t="shared" si="10"/>
        <v>0</v>
      </c>
    </row>
    <row r="33" spans="1:11" s="6" customFormat="1" ht="25" customHeight="1">
      <c r="A33" s="58" t="s">
        <v>136</v>
      </c>
      <c r="B33" s="23">
        <f>B28</f>
        <v>0</v>
      </c>
      <c r="C33" s="23">
        <f t="shared" ref="C33:K33" si="11">C28</f>
        <v>0</v>
      </c>
      <c r="D33" s="23">
        <f t="shared" si="11"/>
        <v>0</v>
      </c>
      <c r="E33" s="23">
        <f t="shared" si="11"/>
        <v>0</v>
      </c>
      <c r="F33" s="23">
        <f t="shared" si="11"/>
        <v>0</v>
      </c>
      <c r="G33" s="23">
        <f t="shared" si="11"/>
        <v>0</v>
      </c>
      <c r="H33" s="23">
        <f t="shared" si="11"/>
        <v>0</v>
      </c>
      <c r="I33" s="23">
        <f t="shared" si="11"/>
        <v>0</v>
      </c>
      <c r="J33" s="23">
        <f t="shared" si="11"/>
        <v>0</v>
      </c>
      <c r="K33" s="23">
        <f t="shared" si="11"/>
        <v>0</v>
      </c>
    </row>
    <row r="34" spans="1:11" s="6" customFormat="1" ht="25" customHeight="1">
      <c r="A34" s="12" t="s">
        <v>137</v>
      </c>
      <c r="B34" s="16">
        <v>0</v>
      </c>
      <c r="C34" s="16">
        <v>0</v>
      </c>
      <c r="D34" s="16">
        <v>0</v>
      </c>
      <c r="E34" s="16">
        <v>0</v>
      </c>
      <c r="F34" s="16">
        <v>0</v>
      </c>
      <c r="G34" s="16">
        <v>0</v>
      </c>
      <c r="H34" s="16">
        <v>0</v>
      </c>
      <c r="I34" s="16">
        <v>0</v>
      </c>
      <c r="J34" s="16">
        <v>0</v>
      </c>
      <c r="K34" s="16">
        <v>0</v>
      </c>
    </row>
    <row r="35" spans="1:11" s="6" customFormat="1" ht="25" customHeight="1">
      <c r="A35" s="12" t="s">
        <v>98</v>
      </c>
      <c r="B35" s="16">
        <v>0</v>
      </c>
      <c r="C35" s="16">
        <v>0</v>
      </c>
      <c r="D35" s="16">
        <v>0</v>
      </c>
      <c r="E35" s="16">
        <v>0</v>
      </c>
      <c r="F35" s="16">
        <v>0</v>
      </c>
      <c r="G35" s="16">
        <v>0</v>
      </c>
      <c r="H35" s="16">
        <v>0</v>
      </c>
      <c r="I35" s="16">
        <v>0</v>
      </c>
      <c r="J35" s="16">
        <v>0</v>
      </c>
      <c r="K35" s="16">
        <v>0</v>
      </c>
    </row>
    <row r="36" spans="1:11" s="6" customFormat="1" ht="25" customHeight="1">
      <c r="A36" s="37" t="s">
        <v>99</v>
      </c>
      <c r="B36" s="16">
        <v>0</v>
      </c>
      <c r="C36" s="16">
        <v>0</v>
      </c>
      <c r="D36" s="16">
        <v>0</v>
      </c>
      <c r="E36" s="16">
        <v>0</v>
      </c>
      <c r="F36" s="16">
        <v>0</v>
      </c>
      <c r="G36" s="16">
        <v>0</v>
      </c>
      <c r="H36" s="16">
        <v>0</v>
      </c>
      <c r="I36" s="16">
        <v>0</v>
      </c>
      <c r="J36" s="16">
        <v>0</v>
      </c>
      <c r="K36" s="16">
        <v>0</v>
      </c>
    </row>
    <row r="37" spans="1:11" s="6" customFormat="1" ht="25" customHeight="1">
      <c r="A37" s="37" t="s">
        <v>100</v>
      </c>
      <c r="B37" s="16">
        <v>0</v>
      </c>
      <c r="C37" s="16">
        <v>0</v>
      </c>
      <c r="D37" s="16">
        <v>0</v>
      </c>
      <c r="E37" s="16">
        <v>0</v>
      </c>
      <c r="F37" s="16">
        <v>0</v>
      </c>
      <c r="G37" s="16">
        <v>0</v>
      </c>
      <c r="H37" s="16">
        <v>0</v>
      </c>
      <c r="I37" s="16">
        <v>0</v>
      </c>
      <c r="J37" s="16">
        <v>0</v>
      </c>
      <c r="K37" s="16">
        <v>0</v>
      </c>
    </row>
    <row r="38" spans="1:11" s="6" customFormat="1" ht="25" customHeight="1">
      <c r="A38" s="20" t="s">
        <v>96</v>
      </c>
      <c r="B38" s="22">
        <f>SUM(B32:B37)</f>
        <v>0</v>
      </c>
      <c r="C38" s="22">
        <f t="shared" ref="C38:K38" si="12">SUM(C32:C37)</f>
        <v>0</v>
      </c>
      <c r="D38" s="22">
        <f t="shared" si="12"/>
        <v>0</v>
      </c>
      <c r="E38" s="22">
        <f t="shared" si="12"/>
        <v>0</v>
      </c>
      <c r="F38" s="22">
        <f t="shared" si="12"/>
        <v>0</v>
      </c>
      <c r="G38" s="22">
        <f t="shared" si="12"/>
        <v>0</v>
      </c>
      <c r="H38" s="22">
        <f t="shared" si="12"/>
        <v>0</v>
      </c>
      <c r="I38" s="22">
        <f t="shared" si="12"/>
        <v>0</v>
      </c>
      <c r="J38" s="22">
        <f t="shared" si="12"/>
        <v>0</v>
      </c>
      <c r="K38" s="22">
        <f t="shared" si="12"/>
        <v>0</v>
      </c>
    </row>
    <row r="39" spans="1:11" s="6" customFormat="1" ht="25" customHeight="1">
      <c r="A39" s="13"/>
      <c r="B39" s="15"/>
      <c r="C39" s="14"/>
    </row>
    <row r="40" spans="1:11" s="6" customFormat="1" ht="25" customHeight="1">
      <c r="A40" s="66" t="s">
        <v>147</v>
      </c>
    </row>
    <row r="41" spans="1:11" s="6" customFormat="1" ht="25" customHeight="1">
      <c r="A41" s="12" t="s">
        <v>3</v>
      </c>
      <c r="B41" s="18">
        <v>3</v>
      </c>
      <c r="C41" s="18">
        <v>3</v>
      </c>
      <c r="D41" s="18">
        <v>3</v>
      </c>
      <c r="E41" s="18">
        <v>3</v>
      </c>
      <c r="F41" s="18">
        <v>3</v>
      </c>
      <c r="G41" s="18">
        <v>3</v>
      </c>
      <c r="H41" s="18">
        <v>3</v>
      </c>
      <c r="I41" s="18">
        <v>3</v>
      </c>
      <c r="J41" s="18">
        <v>3</v>
      </c>
      <c r="K41" s="18">
        <v>3</v>
      </c>
    </row>
    <row r="42" spans="1:11" s="6" customFormat="1" ht="25" customHeight="1">
      <c r="A42" s="12" t="s">
        <v>6</v>
      </c>
      <c r="B42" s="11">
        <f t="shared" ref="B42:J42" si="13">IF(B16&lt;0,0,B16*B41)</f>
        <v>0</v>
      </c>
      <c r="C42" s="11">
        <f t="shared" si="13"/>
        <v>0</v>
      </c>
      <c r="D42" s="11">
        <f t="shared" si="13"/>
        <v>0</v>
      </c>
      <c r="E42" s="11">
        <f t="shared" si="13"/>
        <v>0</v>
      </c>
      <c r="F42" s="11">
        <f t="shared" si="13"/>
        <v>0</v>
      </c>
      <c r="G42" s="11">
        <f t="shared" si="13"/>
        <v>0</v>
      </c>
      <c r="H42" s="11">
        <f t="shared" si="13"/>
        <v>0</v>
      </c>
      <c r="I42" s="11">
        <f t="shared" si="13"/>
        <v>0</v>
      </c>
      <c r="J42" s="11">
        <f t="shared" si="13"/>
        <v>0</v>
      </c>
      <c r="K42" s="11">
        <f>IF(K16&lt;0,0,K16*K41)</f>
        <v>0</v>
      </c>
    </row>
    <row r="43" spans="1:11" s="6" customFormat="1" ht="25" customHeight="1">
      <c r="B43" s="11"/>
      <c r="C43" s="11"/>
      <c r="D43" s="11"/>
      <c r="E43" s="11"/>
      <c r="F43" s="11"/>
      <c r="G43" s="11"/>
      <c r="H43" s="11"/>
      <c r="I43" s="11"/>
      <c r="J43" s="11"/>
      <c r="K43" s="11"/>
    </row>
    <row r="44" spans="1:11" s="11" customFormat="1" ht="25" customHeight="1">
      <c r="A44" s="59" t="s">
        <v>5</v>
      </c>
      <c r="B44" s="60"/>
      <c r="C44" s="60"/>
      <c r="D44" s="60"/>
      <c r="E44" s="60"/>
      <c r="F44" s="60"/>
      <c r="G44" s="60"/>
      <c r="H44" s="60"/>
      <c r="I44" s="60"/>
      <c r="J44" s="60"/>
      <c r="K44" s="60"/>
    </row>
    <row r="45" spans="1:11" s="11" customFormat="1" ht="25" customHeight="1">
      <c r="A45" s="61" t="s">
        <v>138</v>
      </c>
      <c r="B45" s="60">
        <f>SUM(B35:B37)</f>
        <v>0</v>
      </c>
      <c r="C45" s="60">
        <f>SUM(C35:C37)+B45</f>
        <v>0</v>
      </c>
      <c r="D45" s="60">
        <f t="shared" ref="D45:K45" si="14">SUM(D35:D37)+C45</f>
        <v>0</v>
      </c>
      <c r="E45" s="60">
        <f t="shared" si="14"/>
        <v>0</v>
      </c>
      <c r="F45" s="60">
        <f t="shared" si="14"/>
        <v>0</v>
      </c>
      <c r="G45" s="60">
        <f t="shared" si="14"/>
        <v>0</v>
      </c>
      <c r="H45" s="60">
        <f t="shared" si="14"/>
        <v>0</v>
      </c>
      <c r="I45" s="60">
        <f t="shared" si="14"/>
        <v>0</v>
      </c>
      <c r="J45" s="60">
        <f t="shared" si="14"/>
        <v>0</v>
      </c>
      <c r="K45" s="60">
        <f t="shared" si="14"/>
        <v>0</v>
      </c>
    </row>
    <row r="46" spans="1:11" s="6" customFormat="1" ht="25" customHeight="1">
      <c r="A46" s="61" t="s">
        <v>139</v>
      </c>
      <c r="B46" s="60">
        <f>B42</f>
        <v>0</v>
      </c>
      <c r="C46" s="60">
        <f t="shared" ref="C46:K46" si="15">C42</f>
        <v>0</v>
      </c>
      <c r="D46" s="60">
        <f t="shared" si="15"/>
        <v>0</v>
      </c>
      <c r="E46" s="60">
        <f t="shared" si="15"/>
        <v>0</v>
      </c>
      <c r="F46" s="60">
        <f t="shared" si="15"/>
        <v>0</v>
      </c>
      <c r="G46" s="60">
        <f t="shared" si="15"/>
        <v>0</v>
      </c>
      <c r="H46" s="60">
        <f t="shared" si="15"/>
        <v>0</v>
      </c>
      <c r="I46" s="60">
        <f t="shared" si="15"/>
        <v>0</v>
      </c>
      <c r="J46" s="60">
        <f t="shared" si="15"/>
        <v>0</v>
      </c>
      <c r="K46" s="60">
        <f t="shared" si="15"/>
        <v>0</v>
      </c>
    </row>
    <row r="47" spans="1:11" s="6" customFormat="1" ht="25" customHeight="1">
      <c r="A47" s="61" t="s">
        <v>140</v>
      </c>
      <c r="B47" s="60">
        <f>B29</f>
        <v>0</v>
      </c>
      <c r="C47" s="60">
        <f>SUM(B29:C29)</f>
        <v>0</v>
      </c>
      <c r="D47" s="60">
        <f>SUM(B29:D29)</f>
        <v>0</v>
      </c>
      <c r="E47" s="60">
        <f>SUM(B29:E29)</f>
        <v>0</v>
      </c>
      <c r="F47" s="60">
        <f>SUM(B29:F29)</f>
        <v>0</v>
      </c>
      <c r="G47" s="60">
        <f>SUM(B29:G29)</f>
        <v>0</v>
      </c>
      <c r="H47" s="60">
        <f>SUM(B29:H29)</f>
        <v>0</v>
      </c>
      <c r="I47" s="60">
        <f>SUM(B29:I29)</f>
        <v>0</v>
      </c>
      <c r="J47" s="60">
        <f>SUM(B29:J29)</f>
        <v>0</v>
      </c>
      <c r="K47" s="60">
        <f>SUM(B29:K29)</f>
        <v>0</v>
      </c>
    </row>
    <row r="48" spans="1:11" ht="25" customHeight="1">
      <c r="A48" s="61" t="s">
        <v>141</v>
      </c>
      <c r="B48" s="63">
        <f>B38</f>
        <v>0</v>
      </c>
      <c r="C48" s="63">
        <f t="shared" ref="C48:K48" si="16">C38</f>
        <v>0</v>
      </c>
      <c r="D48" s="63">
        <f t="shared" si="16"/>
        <v>0</v>
      </c>
      <c r="E48" s="63">
        <f t="shared" si="16"/>
        <v>0</v>
      </c>
      <c r="F48" s="63">
        <f t="shared" si="16"/>
        <v>0</v>
      </c>
      <c r="G48" s="63">
        <f t="shared" si="16"/>
        <v>0</v>
      </c>
      <c r="H48" s="63">
        <f t="shared" si="16"/>
        <v>0</v>
      </c>
      <c r="I48" s="63">
        <f t="shared" si="16"/>
        <v>0</v>
      </c>
      <c r="J48" s="63">
        <f t="shared" si="16"/>
        <v>0</v>
      </c>
      <c r="K48" s="63">
        <f t="shared" si="16"/>
        <v>0</v>
      </c>
    </row>
    <row r="49" spans="1:11" ht="25" customHeight="1">
      <c r="A49" s="61" t="s">
        <v>142</v>
      </c>
      <c r="B49" s="63">
        <f>-($B$3)</f>
        <v>0</v>
      </c>
      <c r="C49" s="63">
        <f t="shared" ref="C49:K49" si="17">-($B$3)</f>
        <v>0</v>
      </c>
      <c r="D49" s="63">
        <f t="shared" si="17"/>
        <v>0</v>
      </c>
      <c r="E49" s="63">
        <f t="shared" si="17"/>
        <v>0</v>
      </c>
      <c r="F49" s="63">
        <f t="shared" si="17"/>
        <v>0</v>
      </c>
      <c r="G49" s="63">
        <f t="shared" si="17"/>
        <v>0</v>
      </c>
      <c r="H49" s="63">
        <f t="shared" si="17"/>
        <v>0</v>
      </c>
      <c r="I49" s="63">
        <f t="shared" si="17"/>
        <v>0</v>
      </c>
      <c r="J49" s="63">
        <f t="shared" si="17"/>
        <v>0</v>
      </c>
      <c r="K49" s="63">
        <f t="shared" si="17"/>
        <v>0</v>
      </c>
    </row>
    <row r="50" spans="1:11" ht="25" customHeight="1" thickBot="1">
      <c r="A50" s="61" t="s">
        <v>143</v>
      </c>
      <c r="B50" s="63">
        <f>-B27</f>
        <v>0</v>
      </c>
      <c r="C50" s="63">
        <f>-SUM(B27:C27)</f>
        <v>0</v>
      </c>
      <c r="D50" s="63">
        <f>-SUM(B27:D27)</f>
        <v>0</v>
      </c>
      <c r="E50" s="63">
        <f>-SUM(B27:E27)</f>
        <v>0</v>
      </c>
      <c r="F50" s="63">
        <f>-SUM(B27:F27)</f>
        <v>0</v>
      </c>
      <c r="G50" s="63">
        <f>-SUM(B27:G27)</f>
        <v>0</v>
      </c>
      <c r="H50" s="63">
        <f>-SUM(B27:H27)</f>
        <v>0</v>
      </c>
      <c r="I50" s="63">
        <f>-SUM(B27:I27)</f>
        <v>0</v>
      </c>
      <c r="J50" s="63">
        <f>-SUM(B27:J27)</f>
        <v>0</v>
      </c>
      <c r="K50" s="63">
        <f>-SUM(B27:K27)</f>
        <v>0</v>
      </c>
    </row>
    <row r="51" spans="1:11" s="29" customFormat="1" ht="25" customHeight="1" thickBot="1">
      <c r="A51" s="62" t="s">
        <v>144</v>
      </c>
      <c r="B51" s="64">
        <f>SUM(B45:B50)</f>
        <v>0</v>
      </c>
      <c r="C51" s="64">
        <f t="shared" ref="C51:J51" si="18">SUM(C45:C50)</f>
        <v>0</v>
      </c>
      <c r="D51" s="64">
        <f t="shared" si="18"/>
        <v>0</v>
      </c>
      <c r="E51" s="64">
        <f t="shared" si="18"/>
        <v>0</v>
      </c>
      <c r="F51" s="64">
        <f t="shared" si="18"/>
        <v>0</v>
      </c>
      <c r="G51" s="64">
        <f t="shared" si="18"/>
        <v>0</v>
      </c>
      <c r="H51" s="64">
        <f t="shared" si="18"/>
        <v>0</v>
      </c>
      <c r="I51" s="64">
        <f t="shared" si="18"/>
        <v>0</v>
      </c>
      <c r="J51" s="64">
        <f t="shared" si="18"/>
        <v>0</v>
      </c>
      <c r="K51" s="64">
        <f>SUM(K45:K50)</f>
        <v>0</v>
      </c>
    </row>
    <row r="52" spans="1:11" ht="25" customHeight="1">
      <c r="A52" s="61" t="s">
        <v>14</v>
      </c>
      <c r="B52" s="65">
        <f>IF((B49+B50)=0,0,B51/-(B49+B50))</f>
        <v>0</v>
      </c>
      <c r="C52" s="65">
        <f t="shared" ref="C52:K52" si="19">IF((C49+C50)=0,0,C51/-(C49+C50))</f>
        <v>0</v>
      </c>
      <c r="D52" s="65">
        <f t="shared" si="19"/>
        <v>0</v>
      </c>
      <c r="E52" s="65">
        <f t="shared" si="19"/>
        <v>0</v>
      </c>
      <c r="F52" s="65">
        <f t="shared" si="19"/>
        <v>0</v>
      </c>
      <c r="G52" s="65">
        <f t="shared" si="19"/>
        <v>0</v>
      </c>
      <c r="H52" s="65">
        <f t="shared" si="19"/>
        <v>0</v>
      </c>
      <c r="I52" s="65">
        <f t="shared" si="19"/>
        <v>0</v>
      </c>
      <c r="J52" s="65">
        <f t="shared" si="19"/>
        <v>0</v>
      </c>
      <c r="K52" s="65">
        <f t="shared" si="19"/>
        <v>0</v>
      </c>
    </row>
    <row r="53" spans="1:11" ht="25" customHeight="1"/>
    <row r="54" spans="1:11" ht="25" customHeight="1">
      <c r="A54" s="1" t="s">
        <v>154</v>
      </c>
    </row>
  </sheetData>
  <pageMargins left="0.25" right="0.25" top="0.75" bottom="0.75" header="0.3" footer="0.3"/>
  <pageSetup fitToWidth="4" fitToHeight="2" orientation="portrait" verticalDpi="0"/>
  <headerFooter>
    <oddHeader>&amp;R&amp;G</oddHeader>
    <oddFooter>&amp;L&amp;7&amp;K000000©2016. All rights reserved. "Franchise Business Review" and "My Franchise LIFE" are trademarks of Abistar Group, LLC. dba Franchise Business Review.</oddFooter>
  </headerFooter>
  <ignoredErrors>
    <ignoredError sqref="B45:K50" formulaRange="1"/>
  </ignoredErrors>
  <legacyDrawing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6"/>
  <sheetViews>
    <sheetView tabSelected="1" topLeftCell="A18" zoomScale="200" zoomScaleNormal="200" zoomScalePageLayoutView="200" workbookViewId="0">
      <selection activeCell="D5" sqref="D5"/>
    </sheetView>
  </sheetViews>
  <sheetFormatPr baseColWidth="10" defaultRowHeight="13"/>
  <cols>
    <col min="1" max="1" width="22" customWidth="1"/>
    <col min="2" max="2" width="11.6640625" bestFit="1" customWidth="1"/>
    <col min="4" max="4" width="23.1640625" customWidth="1"/>
  </cols>
  <sheetData>
    <row r="1" spans="1:7" s="35" customFormat="1" ht="18" customHeight="1">
      <c r="A1" s="75" t="s">
        <v>93</v>
      </c>
      <c r="B1" s="75"/>
      <c r="C1" s="75"/>
      <c r="D1" s="75"/>
      <c r="E1" s="75"/>
    </row>
    <row r="2" spans="1:7" s="35" customFormat="1" ht="18" customHeight="1">
      <c r="A2" s="76" t="s">
        <v>156</v>
      </c>
      <c r="B2" s="75"/>
      <c r="C2" s="75"/>
      <c r="D2" s="75"/>
      <c r="E2" s="75"/>
    </row>
    <row r="3" spans="1:7" ht="14" customHeight="1"/>
    <row r="4" spans="1:7" ht="18" customHeight="1">
      <c r="A4" s="74" t="s">
        <v>69</v>
      </c>
      <c r="B4" s="74"/>
      <c r="C4" s="6"/>
      <c r="D4" s="74" t="s">
        <v>80</v>
      </c>
      <c r="E4" s="74"/>
      <c r="F4" s="6"/>
      <c r="G4" s="6"/>
    </row>
    <row r="5" spans="1:7" ht="18" customHeight="1">
      <c r="A5" s="6"/>
      <c r="B5" s="6"/>
      <c r="C5" s="6"/>
      <c r="D5" s="6"/>
      <c r="E5" s="6"/>
      <c r="F5" s="6"/>
      <c r="G5" s="6"/>
    </row>
    <row r="6" spans="1:7" ht="18" customHeight="1">
      <c r="A6" s="6" t="s">
        <v>70</v>
      </c>
      <c r="B6" s="31">
        <v>41700</v>
      </c>
      <c r="C6" s="6"/>
      <c r="D6" s="6" t="s">
        <v>81</v>
      </c>
      <c r="E6" s="31">
        <v>52800</v>
      </c>
      <c r="F6" s="6"/>
      <c r="G6" s="6"/>
    </row>
    <row r="7" spans="1:7" ht="18" customHeight="1">
      <c r="A7" s="6" t="s">
        <v>71</v>
      </c>
      <c r="B7" s="31">
        <v>169400</v>
      </c>
      <c r="C7" s="6"/>
      <c r="D7" s="6" t="s">
        <v>82</v>
      </c>
      <c r="E7" s="31">
        <v>99800</v>
      </c>
      <c r="F7" s="6"/>
      <c r="G7" s="6"/>
    </row>
    <row r="8" spans="1:7" ht="18" customHeight="1">
      <c r="A8" s="6" t="s">
        <v>72</v>
      </c>
      <c r="B8" s="31">
        <v>212200</v>
      </c>
      <c r="C8" s="6"/>
      <c r="D8" s="6" t="s">
        <v>83</v>
      </c>
      <c r="E8" s="31">
        <v>44100</v>
      </c>
      <c r="F8" s="6"/>
      <c r="G8" s="6"/>
    </row>
    <row r="9" spans="1:7" ht="18" customHeight="1">
      <c r="A9" s="6" t="s">
        <v>73</v>
      </c>
      <c r="B9" s="31">
        <v>13700</v>
      </c>
      <c r="C9" s="6"/>
      <c r="D9" s="6" t="s">
        <v>84</v>
      </c>
      <c r="E9" s="31">
        <v>59200</v>
      </c>
      <c r="F9" s="6"/>
      <c r="G9" s="6"/>
    </row>
    <row r="10" spans="1:7" ht="18" customHeight="1">
      <c r="A10" s="20" t="s">
        <v>66</v>
      </c>
      <c r="B10" s="32">
        <f>SUM(B6:B9)</f>
        <v>437000</v>
      </c>
      <c r="C10" s="6"/>
      <c r="D10" s="20" t="s">
        <v>85</v>
      </c>
      <c r="E10" s="32">
        <f>SUM(E6:E9)</f>
        <v>255900</v>
      </c>
      <c r="F10" s="6"/>
      <c r="G10" s="6"/>
    </row>
    <row r="11" spans="1:7" ht="18" customHeight="1">
      <c r="A11" s="6"/>
      <c r="B11" s="6"/>
      <c r="C11" s="6"/>
      <c r="D11" s="6"/>
      <c r="E11" s="6"/>
      <c r="F11" s="6"/>
      <c r="G11" s="6"/>
    </row>
    <row r="12" spans="1:7" ht="18" customHeight="1">
      <c r="A12" s="6"/>
      <c r="B12" s="6"/>
      <c r="C12" s="6"/>
      <c r="D12" s="6" t="s">
        <v>86</v>
      </c>
      <c r="E12" s="31">
        <v>144300</v>
      </c>
      <c r="F12" s="6"/>
      <c r="G12" s="6"/>
    </row>
    <row r="13" spans="1:7" ht="18" customHeight="1">
      <c r="A13" s="6" t="s">
        <v>74</v>
      </c>
      <c r="B13" s="31">
        <v>25700</v>
      </c>
      <c r="C13" s="6"/>
      <c r="D13" s="20" t="s">
        <v>87</v>
      </c>
      <c r="E13" s="21">
        <f>E10+E12</f>
        <v>400200</v>
      </c>
      <c r="F13" s="6"/>
      <c r="G13" s="6"/>
    </row>
    <row r="14" spans="1:7" ht="18" customHeight="1">
      <c r="A14" s="6" t="s">
        <v>75</v>
      </c>
      <c r="B14" s="31">
        <v>24300</v>
      </c>
      <c r="C14" s="6"/>
      <c r="D14" s="6"/>
      <c r="E14" s="6"/>
      <c r="F14" s="6"/>
      <c r="G14" s="6"/>
    </row>
    <row r="15" spans="1:7" ht="18" customHeight="1">
      <c r="A15" s="6" t="s">
        <v>76</v>
      </c>
      <c r="B15" s="31">
        <v>108300</v>
      </c>
      <c r="C15" s="6"/>
      <c r="D15" s="6"/>
      <c r="E15" s="6"/>
      <c r="F15" s="6"/>
      <c r="G15" s="6"/>
    </row>
    <row r="16" spans="1:7" ht="18" customHeight="1">
      <c r="A16" s="6" t="s">
        <v>77</v>
      </c>
      <c r="B16" s="31">
        <v>130000</v>
      </c>
      <c r="C16" s="6"/>
      <c r="D16" s="6" t="s">
        <v>88</v>
      </c>
      <c r="E16" s="31">
        <v>60000</v>
      </c>
      <c r="F16" s="6"/>
      <c r="G16" s="6"/>
    </row>
    <row r="17" spans="1:7" ht="18" customHeight="1">
      <c r="A17" s="6" t="s">
        <v>78</v>
      </c>
      <c r="B17" s="31">
        <v>20000</v>
      </c>
      <c r="C17" s="6"/>
      <c r="D17" s="6" t="s">
        <v>89</v>
      </c>
      <c r="E17" s="31">
        <v>142773</v>
      </c>
      <c r="F17" s="6"/>
      <c r="G17" s="6"/>
    </row>
    <row r="18" spans="1:7" ht="18" customHeight="1">
      <c r="A18" s="6" t="s">
        <v>79</v>
      </c>
      <c r="B18" s="31">
        <v>-85000</v>
      </c>
      <c r="C18" s="6"/>
      <c r="D18" s="6" t="s">
        <v>90</v>
      </c>
      <c r="E18" s="31">
        <v>57327</v>
      </c>
      <c r="F18" s="6"/>
      <c r="G18" s="6"/>
    </row>
    <row r="19" spans="1:7" ht="18" customHeight="1">
      <c r="A19" s="20" t="s">
        <v>67</v>
      </c>
      <c r="B19" s="32">
        <f>SUM(B13:B18)</f>
        <v>223300</v>
      </c>
      <c r="C19" s="6"/>
      <c r="D19" s="20" t="s">
        <v>91</v>
      </c>
      <c r="E19" s="32">
        <f>SUM(E16:E18)</f>
        <v>260100</v>
      </c>
      <c r="F19" s="6"/>
      <c r="G19" s="6"/>
    </row>
    <row r="20" spans="1:7" ht="18" customHeight="1">
      <c r="A20" s="6"/>
      <c r="B20" s="6"/>
      <c r="C20" s="6"/>
      <c r="D20" s="6"/>
      <c r="E20" s="6"/>
      <c r="F20" s="6"/>
      <c r="G20" s="6"/>
    </row>
    <row r="21" spans="1:7" ht="18" customHeight="1">
      <c r="A21" s="33" t="s">
        <v>68</v>
      </c>
      <c r="B21" s="34">
        <f>B10+B19</f>
        <v>660300</v>
      </c>
      <c r="C21" s="6"/>
      <c r="D21" s="33" t="s">
        <v>92</v>
      </c>
      <c r="E21" s="34">
        <f>E19+E13</f>
        <v>660300</v>
      </c>
      <c r="F21" s="6"/>
      <c r="G21" s="6"/>
    </row>
    <row r="22" spans="1:7" ht="14" customHeight="1"/>
    <row r="23" spans="1:7" ht="14" customHeight="1"/>
    <row r="24" spans="1:7" ht="14" customHeight="1">
      <c r="A24" s="36" t="s">
        <v>94</v>
      </c>
    </row>
    <row r="25" spans="1:7" ht="14" customHeight="1"/>
    <row r="26" spans="1:7" ht="14" customHeight="1"/>
    <row r="27" spans="1:7" ht="14" customHeight="1"/>
    <row r="28" spans="1:7" ht="14" customHeight="1"/>
    <row r="29" spans="1:7" ht="14" customHeight="1"/>
    <row r="30" spans="1:7" ht="14" customHeight="1"/>
    <row r="31" spans="1:7" ht="14" customHeight="1"/>
    <row r="32" spans="1:7" ht="14" customHeight="1"/>
    <row r="33" ht="14" customHeight="1"/>
    <row r="34" ht="14" customHeight="1"/>
    <row r="35" ht="14" customHeight="1"/>
    <row r="36" ht="14" customHeight="1"/>
    <row r="37" ht="14" customHeight="1"/>
    <row r="38" ht="14" customHeight="1"/>
    <row r="39" ht="14" customHeight="1"/>
    <row r="40" ht="14" customHeight="1"/>
    <row r="41" ht="14" customHeight="1"/>
    <row r="42" ht="14" customHeight="1"/>
    <row r="43" ht="14" customHeight="1"/>
    <row r="44" ht="14" customHeight="1"/>
    <row r="45" ht="14" customHeight="1"/>
    <row r="46" ht="14" customHeight="1"/>
  </sheetData>
  <mergeCells count="4">
    <mergeCell ref="A4:B4"/>
    <mergeCell ref="D4:E4"/>
    <mergeCell ref="A1:E1"/>
    <mergeCell ref="A2:E2"/>
  </mergeCells>
  <phoneticPr fontId="10" type="noConversion"/>
  <pageMargins left="0.75" right="0.75" top="1" bottom="1" header="0.5" footer="0.5"/>
  <pageSetup orientation="portrait" horizontalDpi="4294967292" verticalDpi="4294967292"/>
  <headerFooter>
    <oddFooter>&amp;L&amp;7&amp;K000000©2016. All rights reserved. "Franchise Business Review" and "My Franchise LIFE" are trademarks of Abistar Group, LLC. dba Franchise Business Review.</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Common Startup Costs</vt:lpstr>
      <vt:lpstr>Income Statement (5 years)</vt:lpstr>
      <vt:lpstr>Financial Plan - Sample</vt:lpstr>
      <vt:lpstr>Financial Plan - Blank</vt:lpstr>
      <vt:lpstr>Sample Balance Sheet</vt:lpstr>
      <vt:lpstr>Instructions!Print_Area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dc:creator>
  <cp:lastModifiedBy>Lisa King</cp:lastModifiedBy>
  <cp:lastPrinted>2019-06-11T15:32:01Z</cp:lastPrinted>
  <dcterms:created xsi:type="dcterms:W3CDTF">2013-06-07T12:46:25Z</dcterms:created>
  <dcterms:modified xsi:type="dcterms:W3CDTF">2022-02-02T19:58:21Z</dcterms:modified>
</cp:coreProperties>
</file>