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Y:\2020\Filer til IR-sider\"/>
    </mc:Choice>
  </mc:AlternateContent>
  <xr:revisionPtr revIDLastSave="0" documentId="13_ncr:1_{61BD40FE-0939-4F14-9D52-5EB5B9095EF7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Utlånsportefølje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>'[1]OBOS Mor'!#REF!</definedName>
    <definedName name="\S">#REF!</definedName>
    <definedName name="\X">'[2]ABC Prof&amp;Bal'!#REF!</definedName>
    <definedName name="_1_2">#REF!</definedName>
    <definedName name="aar">[3]Forside!$B$1:$B$1</definedName>
    <definedName name="AJTASBASE">#REF!</definedName>
    <definedName name="Arbeidsgiveravgift">[4]Input!$B$3</definedName>
    <definedName name="CONTROLLERFDOPTION.VIEWABLE_RANGE_LRC.3138393A3132">"A1"</definedName>
    <definedName name="CONTROLLERFDOPTION.VIEWABLE_RANGE_ULC.333A33">"A1"</definedName>
    <definedName name="d">'[5]Form 1.1'!$F$6</definedName>
    <definedName name="Dag">#REF!</definedName>
    <definedName name="Dato">#REF!</definedName>
    <definedName name="er">'[2]ABC Prof&amp;Bal'!#REF!</definedName>
    <definedName name="Femteferieuke">'[4]Lønn 500'!#REF!</definedName>
    <definedName name="Femteferieuke2">'[4]Lønn 500'!#REF!</definedName>
    <definedName name="Feriepenger">[4]Input!$B$2</definedName>
    <definedName name="fgsd">'[2]ABC Prof&amp;Bal'!#REF!</definedName>
    <definedName name="fjla">'[2]ABC Prof&amp;Bal'!#REF!</definedName>
    <definedName name="fvgsdadsa">'[2]ABC Prof&amp;Bal'!#REF!</definedName>
    <definedName name="ifjor">#REF!</definedName>
    <definedName name="iår">#REF!</definedName>
    <definedName name="Lønnsøkning">[4]Input!$B$13</definedName>
    <definedName name="MIL">[6]Cover!$J$8</definedName>
    <definedName name="MMÆ__AS__HL__LL__ØH__VV__AJ__HLH__GV.__E_post__OBU__RAS">#REF!</definedName>
    <definedName name="Måned">#REF!</definedName>
    <definedName name="n">'[7]P &amp; L Detail'!#REF!</definedName>
    <definedName name="NULL">'[2]ABC Prof&amp;Bal'!#REF!</definedName>
    <definedName name="Ordinærbonus">[4]Input!$I$9</definedName>
    <definedName name="Print_Area_MI">'[2]ABC Prof&amp;Bal'!#REF!</definedName>
    <definedName name="Prosjekt_5220">'[8]Bokført pr prosjekt'!#REF!</definedName>
    <definedName name="på">'[2]ABC Prof&amp;Bal'!#REF!</definedName>
    <definedName name="rapp.dato">#REF!</definedName>
    <definedName name="Regnskapsprinsipper">[8]Regnskapsprinsipper!$A$1:$A$4</definedName>
    <definedName name="Renteinntekter_og_lignende_inntekter">#REF!</definedName>
    <definedName name="Report_Version_4">"A1"</definedName>
    <definedName name="SaldoIB">#REF!</definedName>
    <definedName name="Salgstype">[9]Lister!$A$1:$A$2</definedName>
    <definedName name="TBEL">'[2]ABC Prof&amp;Bal'!#REF!</definedName>
    <definedName name="TGMBH">'[2]ABC Prof&amp;Bal'!#REF!</definedName>
    <definedName name="TINT">'[2]ABC Prof&amp;Bal'!#REF!</definedName>
    <definedName name="TSBV">'[2]ABC Prof&amp;Bal'!#REF!</definedName>
    <definedName name="_xlnm.Print_Area" localSheetId="0">Utlånsporteføljen!$A$1:$H$15</definedName>
    <definedName name="Y">'[2]ABC Prof&amp;Bal'!#REF!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H9" i="2"/>
  <c r="F11" i="2"/>
  <c r="E11" i="2"/>
  <c r="D11" i="2"/>
  <c r="F10" i="2"/>
  <c r="F9" i="2"/>
  <c r="E10" i="2"/>
  <c r="D10" i="2"/>
  <c r="D9" i="2"/>
</calcChain>
</file>

<file path=xl/sharedStrings.xml><?xml version="1.0" encoding="utf-8"?>
<sst xmlns="http://schemas.openxmlformats.org/spreadsheetml/2006/main" count="17" uniqueCount="17">
  <si>
    <t>Nedskrivninger</t>
  </si>
  <si>
    <t>Herav</t>
  </si>
  <si>
    <t xml:space="preserve">Ubenyttet </t>
  </si>
  <si>
    <t>Individuelle/</t>
  </si>
  <si>
    <t>misligh.</t>
  </si>
  <si>
    <t>Brutto utlån</t>
  </si>
  <si>
    <t>bevilgning</t>
  </si>
  <si>
    <t>Garantier</t>
  </si>
  <si>
    <t>gruppe</t>
  </si>
  <si>
    <t>Sum</t>
  </si>
  <si>
    <t>engasj.</t>
  </si>
  <si>
    <t>Personmarked (PM)</t>
  </si>
  <si>
    <t>Bedriftsmarked (BM)</t>
  </si>
  <si>
    <t>Sum hovedsegmenter</t>
  </si>
  <si>
    <t>Beløp i millioner kroner</t>
  </si>
  <si>
    <t>Utlånsporteføljen</t>
  </si>
  <si>
    <t>Per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</si>
</sst>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2"/>
      <color indexed="8"/>
      <name val="GillSans"/>
    </font>
    <font>
      <sz val="12"/>
      <color indexed="8"/>
      <name val="Arial"/>
      <family val="2"/>
    </font>
    <font>
      <sz val="9"/>
      <color theme="1"/>
      <name val="Arial"/>
      <family val="2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70C0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8"/>
      </top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/>
      <right/>
      <top/>
      <bottom style="medium">
        <color rgb="FF0070C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7" fillId="0" borderId="0" xfId="4" applyFont="1" applyBorder="1"/>
    <xf numFmtId="165" fontId="0" fillId="0" borderId="0" xfId="0" applyNumberFormat="1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165" fontId="12" fillId="0" borderId="0" xfId="6" applyNumberFormat="1" applyFont="1" applyFill="1" applyBorder="1"/>
    <xf numFmtId="0" fontId="13" fillId="0" borderId="0" xfId="0" applyFont="1"/>
    <xf numFmtId="0" fontId="14" fillId="2" borderId="2" xfId="0" applyFont="1" applyFill="1" applyBorder="1"/>
    <xf numFmtId="0" fontId="4" fillId="2" borderId="0" xfId="0" applyFont="1" applyFill="1"/>
    <xf numFmtId="0" fontId="13" fillId="2" borderId="0" xfId="0" applyFont="1" applyFill="1"/>
    <xf numFmtId="0" fontId="13" fillId="0" borderId="0" xfId="0" applyFont="1" applyBorder="1"/>
    <xf numFmtId="0" fontId="15" fillId="0" borderId="0" xfId="4" applyFont="1" applyBorder="1"/>
    <xf numFmtId="0" fontId="16" fillId="0" borderId="4" xfId="4" applyFont="1" applyBorder="1"/>
    <xf numFmtId="165" fontId="7" fillId="0" borderId="4" xfId="4" applyNumberFormat="1" applyFont="1" applyBorder="1"/>
    <xf numFmtId="0" fontId="7" fillId="0" borderId="4" xfId="4" applyFont="1" applyBorder="1"/>
    <xf numFmtId="0" fontId="4" fillId="2" borderId="4" xfId="0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/>
    </xf>
    <xf numFmtId="0" fontId="6" fillId="0" borderId="0" xfId="4" applyFont="1" applyBorder="1"/>
    <xf numFmtId="0" fontId="7" fillId="0" borderId="0" xfId="5" applyFont="1" applyBorder="1"/>
    <xf numFmtId="0" fontId="6" fillId="0" borderId="1" xfId="4" applyFont="1" applyBorder="1"/>
    <xf numFmtId="165" fontId="6" fillId="0" borderId="1" xfId="4" applyNumberFormat="1" applyFont="1" applyBorder="1"/>
    <xf numFmtId="165" fontId="6" fillId="0" borderId="1" xfId="6" applyNumberFormat="1" applyFont="1" applyBorder="1"/>
    <xf numFmtId="165" fontId="6" fillId="0" borderId="1" xfId="1" applyNumberFormat="1" applyFont="1" applyBorder="1"/>
    <xf numFmtId="0" fontId="6" fillId="0" borderId="0" xfId="4" applyFont="1" applyBorder="1" applyAlignment="1">
      <alignment horizontal="left"/>
    </xf>
    <xf numFmtId="165" fontId="6" fillId="0" borderId="0" xfId="4" applyNumberFormat="1" applyFont="1" applyBorder="1"/>
    <xf numFmtId="165" fontId="6" fillId="0" borderId="0" xfId="6" applyNumberFormat="1" applyFont="1" applyBorder="1"/>
    <xf numFmtId="165" fontId="6" fillId="0" borderId="0" xfId="6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left"/>
    </xf>
    <xf numFmtId="165" fontId="6" fillId="0" borderId="0" xfId="4" applyNumberFormat="1" applyFont="1" applyBorder="1" applyAlignment="1">
      <alignment horizontal="left"/>
    </xf>
    <xf numFmtId="0" fontId="7" fillId="3" borderId="2" xfId="4" applyFont="1" applyFill="1" applyBorder="1"/>
    <xf numFmtId="165" fontId="7" fillId="3" borderId="2" xfId="4" applyNumberFormat="1" applyFont="1" applyFill="1" applyBorder="1"/>
    <xf numFmtId="165" fontId="7" fillId="3" borderId="2" xfId="6" applyNumberFormat="1" applyFont="1" applyFill="1" applyBorder="1"/>
    <xf numFmtId="165" fontId="7" fillId="3" borderId="2" xfId="1" applyNumberFormat="1" applyFont="1" applyFill="1" applyBorder="1"/>
    <xf numFmtId="0" fontId="6" fillId="0" borderId="3" xfId="4" applyFont="1" applyBorder="1"/>
    <xf numFmtId="164" fontId="6" fillId="0" borderId="3" xfId="4" applyNumberFormat="1" applyFont="1" applyBorder="1"/>
    <xf numFmtId="165" fontId="6" fillId="0" borderId="3" xfId="1" applyNumberFormat="1" applyFont="1" applyBorder="1"/>
    <xf numFmtId="0" fontId="7" fillId="0" borderId="3" xfId="4" applyFont="1" applyBorder="1"/>
    <xf numFmtId="0" fontId="6" fillId="0" borderId="3" xfId="4" applyFont="1" applyBorder="1" applyAlignment="1">
      <alignment wrapText="1"/>
    </xf>
  </cellXfs>
  <cellStyles count="17">
    <cellStyle name="Komma" xfId="1" builtinId="3"/>
    <cellStyle name="Komma 2" xfId="7" xr:uid="{00000000-0005-0000-0000-000001000000}"/>
    <cellStyle name="Normal" xfId="0" builtinId="0"/>
    <cellStyle name="Normal 10" xfId="4" xr:uid="{00000000-0005-0000-0000-000003000000}"/>
    <cellStyle name="Normal 2" xfId="3" xr:uid="{00000000-0005-0000-0000-000004000000}"/>
    <cellStyle name="Normal 2 2" xfId="5" xr:uid="{00000000-0005-0000-0000-000005000000}"/>
    <cellStyle name="Normal 2 2 2" xfId="8" xr:uid="{00000000-0005-0000-0000-000006000000}"/>
    <cellStyle name="Normal 2 3 2 2 2" xfId="11" xr:uid="{00000000-0005-0000-0000-000007000000}"/>
    <cellStyle name="Normal 2 3 3 2" xfId="13" xr:uid="{00000000-0005-0000-0000-000008000000}"/>
    <cellStyle name="Normal 21" xfId="2" xr:uid="{00000000-0005-0000-0000-000009000000}"/>
    <cellStyle name="Normal 22" xfId="16" xr:uid="{00000000-0005-0000-0000-00000A000000}"/>
    <cellStyle name="Normal 29" xfId="14" xr:uid="{00000000-0005-0000-0000-00000B000000}"/>
    <cellStyle name="Prosent 2" xfId="15" xr:uid="{00000000-0005-0000-0000-00000F000000}"/>
    <cellStyle name="Prosent 2 5" xfId="12" xr:uid="{00000000-0005-0000-0000-000010000000}"/>
    <cellStyle name="Tusenskille 2 2 2" xfId="9" xr:uid="{00000000-0005-0000-0000-000011000000}"/>
    <cellStyle name="Tusenskille 2 4" xfId="6" xr:uid="{00000000-0005-0000-0000-000012000000}"/>
    <cellStyle name="Tusenskille 7" xfId="10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filsrv01\okonomi\OBOS%20KONSERN\&#197;rsoppgj&#248;r\2015\4.%20kvartal\Styresak\2.1%20Hovedtall%20for%20virksomhetsomr&#229;dene%201215%20-%20110216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OKONOMI\YEAR%202002\GROUP\GRCONS4Q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l\AppData\Local\Microsoft\Windows\Temporary%20Internet%20Files\Content.IE5\HSG253E9\Rapporteringsskjema-LCR-NSFR-2.8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BOS%20MOR\Budsjett\Prog%202014%20-%20OBOS%20mor\OBOS%20uten%20forvaltning\L&#248;nn%20999%20prognose%202014%20-%20under%20arbeid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nskap-finans\&#197;rsoppgj&#248;r\&#197;r%202001\Norgips%20AS\&#197;rsoppgj&#248;rspakke%20Norgips%20Gro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-fil1\HEL\&#216;konomi\1OKONOMI\Konsern\2000\WANI%20Konsolidering%20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sca2\AppData\Local\Microsoft\Windows\Temporary%20Internet%20Files\Content.Outlook\WFSVKYNG\ONH%20konsern%2031%2012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-%20DP\Mislighold\Nedskrivning\Mal%20Nedskrivningsvurdering%20d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udsjett detaljer"/>
      <sheetName val="Total"/>
      <sheetName val="Endringsanalyse"/>
      <sheetName val="Budsjett"/>
      <sheetName val="Isolert"/>
      <sheetName val="IFRS-justeringer"/>
      <sheetName val="2015 - avr"/>
      <sheetName val="OBOS Mor"/>
      <sheetName val="IFRIC"/>
      <sheetName val=" IFRS RE 0615"/>
      <sheetName val="Block Watne"/>
      <sheetName val="Oxnøen"/>
      <sheetName val="Teoretisk rente OFL og BWG"/>
      <sheetName val="Presentasjon"/>
      <sheetName val="Bridger-&gt;"/>
      <sheetName val="Boligutvikling"/>
      <sheetName val="Forvaltning og rådgivning"/>
      <sheetName val="Næringseiendom"/>
      <sheetName val="Bank, forsikring og megling"/>
      <sheetName val="Aksjeinvesteringer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46.7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Rates"/>
      <sheetName val="ABC Prof&amp;Bal"/>
      <sheetName val="Oppsum"/>
      <sheetName val="Elim Group"/>
      <sheetName val="Elim"/>
      <sheetName val="Change"/>
      <sheetName val="EK"/>
      <sheetName val="Segment"/>
      <sheetName val="Segment2"/>
      <sheetName val="Goodw"/>
      <sheetName val="Saldobal"/>
      <sheetName val="Datavalidering"/>
      <sheetName val="ABC Prof_B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sjoner og definisjoner"/>
      <sheetName val="Forside"/>
      <sheetName val="Liquidity Coverage Ratio"/>
      <sheetName val="Net Stable Funding Ratio"/>
    </sheetNames>
    <sheetDataSet>
      <sheetData sheetId="0"/>
      <sheetData sheetId="1">
        <row r="1">
          <cell r="A1">
            <v>1</v>
          </cell>
          <cell r="B1">
            <v>2011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ønn 500"/>
      <sheetName val="Annen lønn, kto 501 - 539"/>
      <sheetName val="Refusjon NAV"/>
      <sheetName val="Tilbakemeldinger"/>
      <sheetName val="Endringer"/>
      <sheetName val="Ark1"/>
      <sheetName val="Datavalidering"/>
    </sheetNames>
    <sheetDataSet>
      <sheetData sheetId="0">
        <row r="2">
          <cell r="B2">
            <v>0.12</v>
          </cell>
        </row>
        <row r="3">
          <cell r="B3">
            <v>0.14099999999999999</v>
          </cell>
        </row>
        <row r="9">
          <cell r="I9">
            <v>15000</v>
          </cell>
        </row>
        <row r="13">
          <cell r="B13">
            <v>1.04</v>
          </cell>
        </row>
      </sheetData>
      <sheetData sheetId="1">
        <row r="139">
          <cell r="I139">
            <v>45891.666666666664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orm 1.1"/>
      <sheetName val="Form 1.2"/>
      <sheetName val="Form 1.3"/>
      <sheetName val="Form 2.1"/>
      <sheetName val="Form 2.2"/>
      <sheetName val="Form 3.1"/>
      <sheetName val="Form 3.2"/>
      <sheetName val="Form 3.3"/>
      <sheetName val="Form 3.4"/>
      <sheetName val="Form 3.5"/>
      <sheetName val="Form 3.6"/>
      <sheetName val="Form 3.7"/>
      <sheetName val="Form 3.8"/>
      <sheetName val="Form 3.10"/>
      <sheetName val="Form 3.9"/>
      <sheetName val="Form 3.11"/>
      <sheetName val="Form 3.12"/>
      <sheetName val="Form 4.1"/>
      <sheetName val="Form 4.2"/>
      <sheetName val="Form 4.3"/>
    </sheetNames>
    <sheetDataSet>
      <sheetData sheetId="0" refreshError="1"/>
      <sheetData sheetId="1" refreshError="1">
        <row r="6">
          <cell r="F6">
            <v>37336.022691666665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 Detail"/>
      <sheetName val="Assets"/>
      <sheetName val="Equity &amp; liabilities"/>
      <sheetName val="Eliminations"/>
      <sheetName val="Exchange rates"/>
      <sheetName val="P&amp;L"/>
      <sheetName val="Asset"/>
      <sheetName val="Eq and Liab"/>
      <sheetName val="Cash Flow"/>
      <sheetName val="Acc prin"/>
      <sheetName val="Mellomv"/>
      <sheetName val="GB Divers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Flytskjema regneark"/>
      <sheetName val="Nøkkeltall"/>
      <sheetName val="Tabell styresak"/>
      <sheetName val="OBOS konsernmal"/>
      <sheetName val="AS Resultat"/>
      <sheetName val="AS Balanse"/>
      <sheetName val="Kont.strøm"/>
      <sheetName val="810 Kont.strøm"/>
      <sheetName val="Kon-AS Res"/>
      <sheetName val="Kon-AS Bal"/>
      <sheetName val="810 Noter"/>
      <sheetName val="Skatt konsern"/>
      <sheetName val="Elimineringer"/>
      <sheetName val="Tilvirkningskontrakter"/>
      <sheetName val="Spesifikasjoner"/>
      <sheetName val="Skatt"/>
      <sheetName val="Hjelpeskjema"/>
      <sheetName val="Status"/>
      <sheetName val="Rentebegrensning"/>
      <sheetName val="Kto 8039"/>
      <sheetName val="Posteringer kt 1410"/>
      <sheetName val="Saldering"/>
      <sheetName val="Reklass. salg bruktboliger"/>
      <sheetName val="Bokført pr prosjekt"/>
      <sheetName val="Prosjekt mot budsjett"/>
      <sheetName val="Regnskapsprinsipper"/>
      <sheetName val="ONH Konsern Bal"/>
      <sheetName val="Prosjekter"/>
      <sheetName val="Merverdier "/>
      <sheetName val="ONH Konsern Res"/>
      <sheetName val="IFRS-justeringer"/>
      <sheetName val="IFRS-Resultat"/>
      <sheetName val="IFRS-Balanse"/>
      <sheetName val="DB Prosjekter"/>
      <sheetName val="Tilknyttede selskaper"/>
      <sheetName val="TS i døtre"/>
      <sheetName val="Saldobalanse"/>
      <sheetName val="Konsernstrukt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Byggestart ikke vedtatt</v>
          </cell>
        </row>
        <row r="2">
          <cell r="A2" t="str">
            <v>Byggestart vedtatt, ikke bygging</v>
          </cell>
        </row>
        <row r="3">
          <cell r="A3" t="str">
            <v>Bygging igangsatt</v>
          </cell>
        </row>
        <row r="4">
          <cell r="A4" t="str">
            <v>Byggetrinn Ferdigstilt</v>
          </cell>
        </row>
      </sheetData>
      <sheetData sheetId="27"/>
      <sheetData sheetId="28"/>
      <sheetData sheetId="29"/>
      <sheetData sheetId="30">
        <row r="42">
          <cell r="C42">
            <v>88661397.54617539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utsetnigner og forklaringer"/>
      <sheetName val="Beregninger"/>
      <sheetName val="Lister"/>
    </sheetNames>
    <sheetDataSet>
      <sheetData sheetId="0"/>
      <sheetData sheetId="1"/>
      <sheetData sheetId="2">
        <row r="1">
          <cell r="A1" t="str">
            <v>Tvangssalg</v>
          </cell>
        </row>
        <row r="2">
          <cell r="A2" t="str">
            <v>Frivillig salg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5"/>
  <sheetViews>
    <sheetView showGridLines="0" tabSelected="1" zoomScale="86" zoomScaleNormal="86" workbookViewId="0">
      <selection activeCell="B1" sqref="B1"/>
    </sheetView>
  </sheetViews>
  <sheetFormatPr baseColWidth="10" defaultColWidth="11.42578125" defaultRowHeight="15"/>
  <cols>
    <col min="1" max="1" width="7.42578125" customWidth="1"/>
    <col min="2" max="2" width="33.7109375" customWidth="1"/>
    <col min="3" max="4" width="14.7109375" customWidth="1"/>
    <col min="5" max="5" width="13.5703125" customWidth="1"/>
    <col min="6" max="8" width="14.7109375" customWidth="1"/>
  </cols>
  <sheetData>
    <row r="1" spans="1:11">
      <c r="A1" s="7"/>
      <c r="B1" s="7"/>
      <c r="C1" s="7"/>
      <c r="D1" s="7"/>
      <c r="E1" s="7"/>
      <c r="F1" s="7"/>
      <c r="G1" s="7"/>
      <c r="H1" s="7"/>
    </row>
    <row r="2" spans="1:11">
      <c r="A2" s="7"/>
      <c r="B2" s="7"/>
      <c r="C2" s="7"/>
      <c r="D2" s="7"/>
      <c r="E2" s="7"/>
      <c r="F2" s="7"/>
      <c r="G2" s="7"/>
      <c r="H2" s="7"/>
    </row>
    <row r="3" spans="1:11" ht="24" thickBot="1">
      <c r="A3" s="7"/>
      <c r="B3" s="8" t="s">
        <v>15</v>
      </c>
      <c r="C3" s="9"/>
      <c r="D3" s="9"/>
      <c r="E3" s="9"/>
      <c r="F3" s="9"/>
      <c r="G3" s="10"/>
      <c r="H3" s="7"/>
    </row>
    <row r="4" spans="1:11" ht="15.75" thickTop="1">
      <c r="A4" s="7"/>
      <c r="B4" s="11"/>
      <c r="C4" s="12"/>
      <c r="D4" s="12"/>
      <c r="E4" s="12"/>
      <c r="F4" s="12"/>
      <c r="G4" s="12"/>
      <c r="H4" s="12"/>
    </row>
    <row r="5" spans="1:11" ht="16.5" thickBot="1">
      <c r="A5" s="7"/>
      <c r="B5" s="13" t="s">
        <v>14</v>
      </c>
      <c r="C5" s="14"/>
      <c r="D5" s="15"/>
      <c r="E5" s="15"/>
      <c r="F5" s="15"/>
      <c r="G5" s="15"/>
      <c r="H5" s="16"/>
    </row>
    <row r="6" spans="1:11" ht="15.75">
      <c r="A6" s="7"/>
      <c r="B6" s="1"/>
      <c r="C6" s="1"/>
      <c r="D6" s="1"/>
      <c r="E6" s="1"/>
      <c r="F6" s="17" t="s">
        <v>0</v>
      </c>
      <c r="G6" s="1"/>
      <c r="H6" s="17" t="s">
        <v>1</v>
      </c>
    </row>
    <row r="7" spans="1:11" ht="15.75">
      <c r="A7" s="7"/>
      <c r="B7" s="18"/>
      <c r="C7" s="1"/>
      <c r="D7" s="17" t="s">
        <v>2</v>
      </c>
      <c r="E7" s="1"/>
      <c r="F7" s="17" t="s">
        <v>3</v>
      </c>
      <c r="G7" s="1"/>
      <c r="H7" s="17" t="s">
        <v>4</v>
      </c>
    </row>
    <row r="8" spans="1:11" ht="16.5" thickBot="1">
      <c r="A8" s="7"/>
      <c r="B8" s="19" t="s">
        <v>16</v>
      </c>
      <c r="C8" s="1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</row>
    <row r="9" spans="1:11" ht="15.75">
      <c r="A9" s="7"/>
      <c r="B9" s="20" t="s">
        <v>11</v>
      </c>
      <c r="C9" s="21">
        <v>14242.768</v>
      </c>
      <c r="D9" s="22">
        <f>928216.832/1000</f>
        <v>928.21683200000007</v>
      </c>
      <c r="E9" s="22">
        <v>0</v>
      </c>
      <c r="F9" s="23">
        <f>-38674.0921389644/1000</f>
        <v>-38.674092138964397</v>
      </c>
      <c r="G9" s="21">
        <v>15131.636</v>
      </c>
      <c r="H9" s="22">
        <f>89332/1000</f>
        <v>89.331999999999994</v>
      </c>
      <c r="J9" s="6"/>
    </row>
    <row r="10" spans="1:11" ht="15.75">
      <c r="A10" s="7"/>
      <c r="B10" s="24" t="s">
        <v>12</v>
      </c>
      <c r="C10" s="25">
        <v>26003.125</v>
      </c>
      <c r="D10" s="26">
        <f>1029023.817/1000</f>
        <v>1029.023817</v>
      </c>
      <c r="E10" s="27">
        <f>14654.601/1000</f>
        <v>14.654601000000001</v>
      </c>
      <c r="F10" s="28">
        <f>-6193.0798610356/1000</f>
        <v>-6.1930798610355993</v>
      </c>
      <c r="G10" s="29">
        <v>27040.51</v>
      </c>
      <c r="H10" s="27">
        <v>0</v>
      </c>
    </row>
    <row r="11" spans="1:11" ht="16.5" thickBot="1">
      <c r="A11" s="7"/>
      <c r="B11" s="30" t="s">
        <v>13</v>
      </c>
      <c r="C11" s="31">
        <v>40246</v>
      </c>
      <c r="D11" s="31">
        <f>1957240.649/1000</f>
        <v>1957.2406490000001</v>
      </c>
      <c r="E11" s="32">
        <f>14654.601/1000</f>
        <v>14.654601000000001</v>
      </c>
      <c r="F11" s="33">
        <f>-44867.172/1000</f>
        <v>-44.867171999999997</v>
      </c>
      <c r="G11" s="31">
        <v>42172</v>
      </c>
      <c r="H11" s="31">
        <f>89332/1000</f>
        <v>89.331999999999994</v>
      </c>
      <c r="K11" s="2"/>
    </row>
    <row r="12" spans="1:11" ht="16.5" thickTop="1">
      <c r="A12" s="7"/>
      <c r="B12" s="34"/>
      <c r="C12" s="35"/>
      <c r="D12" s="34"/>
      <c r="E12" s="34"/>
      <c r="F12" s="36"/>
      <c r="G12" s="37"/>
      <c r="H12" s="38"/>
    </row>
    <row r="13" spans="1:11" ht="15.75">
      <c r="A13" s="7"/>
      <c r="B13" s="3"/>
      <c r="C13" s="4"/>
      <c r="D13" s="4"/>
      <c r="E13" s="4"/>
      <c r="F13" s="4"/>
      <c r="G13" s="1"/>
      <c r="H13" s="5"/>
    </row>
    <row r="14" spans="1:11">
      <c r="A14" s="7"/>
      <c r="B14" s="7"/>
      <c r="C14" s="7"/>
      <c r="D14" s="7"/>
      <c r="E14" s="7"/>
      <c r="F14" s="7"/>
      <c r="G14" s="7"/>
      <c r="H14" s="7"/>
    </row>
    <row r="15" spans="1:11">
      <c r="A15" s="7"/>
      <c r="B15" s="7"/>
      <c r="C15" s="7"/>
      <c r="D15" s="7"/>
      <c r="E15" s="7"/>
      <c r="F15" s="7"/>
      <c r="G15" s="7"/>
      <c r="H15" s="7"/>
    </row>
  </sheetData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Utlånsporteføljen</vt:lpstr>
      <vt:lpstr>Utlånsporteføljen!Utskriftsområde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Benserud</dc:creator>
  <cp:lastModifiedBy>Thomas Boug</cp:lastModifiedBy>
  <cp:lastPrinted>2019-04-09T16:16:50Z</cp:lastPrinted>
  <dcterms:created xsi:type="dcterms:W3CDTF">2017-02-21T14:48:23Z</dcterms:created>
  <dcterms:modified xsi:type="dcterms:W3CDTF">2020-05-13T11:23:06Z</dcterms:modified>
</cp:coreProperties>
</file>