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obosonline-my.sharepoint.com/personal/nader_salamat_obos_no/Documents/Årsrapport 2022/Regnskap konsern/"/>
    </mc:Choice>
  </mc:AlternateContent>
  <xr:revisionPtr revIDLastSave="277" documentId="8_{61DB7CAA-2143-472A-9065-E027F72E5E7B}" xr6:coauthVersionLast="47" xr6:coauthVersionMax="47" xr10:uidLastSave="{2633866D-FADE-413E-AF67-84964DB88A5E}"/>
  <bookViews>
    <workbookView xWindow="-120" yWindow="-120" windowWidth="29040" windowHeight="15840" firstSheet="1" activeTab="3" xr2:uid="{00000000-000D-0000-FFFF-FFFF00000000}"/>
  </bookViews>
  <sheets>
    <sheet name="Resultat_OBOS_konsern 2022" sheetId="44" r:id="rId1"/>
    <sheet name="Balanse_OBOS_konsern 2022" sheetId="45" r:id="rId2"/>
    <sheet name="Egenkapital_OBOS_konsern 2022" sheetId="46" r:id="rId3"/>
    <sheet name="Kontantstrømmer_OBOS_konsern_22" sheetId="4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P">'[1]OBOS Mor'!#REF!</definedName>
    <definedName name="\S">#REF!</definedName>
    <definedName name="\X">'[2]ABC Prof&amp;Bal'!#REF!</definedName>
    <definedName name="_1_2">#REF!</definedName>
    <definedName name="Agg_fonsec_date">#REF!</definedName>
    <definedName name="Agg_fonsec_head1">#REF!</definedName>
    <definedName name="Agg_fonsec_head2">#REF!</definedName>
    <definedName name="Agg_fonsec_head3">#REF!</definedName>
    <definedName name="Aggregert_header_1">#REF!</definedName>
    <definedName name="Aggregert_header_1_1">#REF!</definedName>
    <definedName name="Aggregert_header_1_2">#REF!</definedName>
    <definedName name="Aggregert_header_2">#REF!</definedName>
    <definedName name="Aggregert_header_2_1">#REF!</definedName>
    <definedName name="Aggregert_header_2_2">#REF!</definedName>
    <definedName name="Aggregert_header_2_3">#REF!</definedName>
    <definedName name="Aggregert_header_date">#REF!</definedName>
    <definedName name="AJTASBASE" localSheetId="2">'Egenkapital_OBOS_konsern 2022'!#REF!</definedName>
    <definedName name="AJTASBASE" localSheetId="3">Kontantstrømmer_OBOS_konsern_22!#REF!</definedName>
    <definedName name="AJTASBASE" localSheetId="0">'Resultat_OBOS_konsern 2022'!#REF!</definedName>
    <definedName name="AJTASBASE">#REF!</definedName>
    <definedName name="Arbeidsgiveravgift">[3]Input!$B$3</definedName>
    <definedName name="AVK_DATO">#REF!</definedName>
    <definedName name="AVK_Header_1_1">#REF!</definedName>
    <definedName name="AVK_Header_1_2">#REF!</definedName>
    <definedName name="BLablabla">'[2]ABC Prof&amp;Bal'!#REF!</definedName>
    <definedName name="BO_AGG_Header_1_1">#REF!</definedName>
    <definedName name="BO_AGG_Header_1_2">#REF!</definedName>
    <definedName name="BO_AGG_Header_1_3">#REF!</definedName>
    <definedName name="BO_AGG_Header_1_4">#REF!</definedName>
    <definedName name="BO_AGG_Header_1_5">#REF!</definedName>
    <definedName name="byggekost">#REF!</definedName>
    <definedName name="byggekost2">#REF!</definedName>
    <definedName name="chart_2">'[4]OBK 170331'!#REF!</definedName>
    <definedName name="chart_7_jk">'[4]OBK 170331'!#REF!</definedName>
    <definedName name="CONTROLLERFDOPTION.VIEWABLE_RANGE_LRC.3138393A3132">"A1"</definedName>
    <definedName name="CONTROLLERFDOPTION.VIEWABLE_RANGE_ULC.333A33">"A1"</definedName>
    <definedName name="CountryList">'[5]Bokføring KF'!$E$194:$E$220</definedName>
    <definedName name="d">'[6]Form 1.1'!$F$6</definedName>
    <definedName name="Dag">#REF!</definedName>
    <definedName name="Dato">#REF!</definedName>
    <definedName name="Datooverskrift">#REF!</definedName>
    <definedName name="dfg">#REF!</definedName>
    <definedName name="diagram_1">'[4]OBK 170331'!#REF!</definedName>
    <definedName name="diagram_2">'[4]OBK 170331'!#REF!</definedName>
    <definedName name="Diff_KundeID">[7]Dashboard!$E$15</definedName>
    <definedName name="Disclamer_head_1_1">#REF!</definedName>
    <definedName name="eh">#REF!</definedName>
    <definedName name="Enum_eba_met_ei207">[8]Enumerations!$A$4:$A$5</definedName>
    <definedName name="Enum_eba_met_ei4">[8]Enumerations!$A$2:$A$3</definedName>
    <definedName name="er">'[2]ABC Prof&amp;Bal'!#REF!</definedName>
    <definedName name="et">#REF!</definedName>
    <definedName name="Femteferieuke">'[3]Lønn 500'!#REF!</definedName>
    <definedName name="Femteferieuke2">'[3]Lønn 500'!#REF!</definedName>
    <definedName name="Feriepenger">[3]Input!$B$2</definedName>
    <definedName name="fgsd">'[2]ABC Prof&amp;Bal'!#REF!</definedName>
    <definedName name="Filname">[7]Dashboard!$B$28</definedName>
    <definedName name="fjla">'[2]ABC Prof&amp;Bal'!#REF!</definedName>
    <definedName name="fvgsdadsa">'[2]ABC Prof&amp;Bal'!#REF!</definedName>
    <definedName name="gfh">#REF!</definedName>
    <definedName name="ifjor">#REF!</definedName>
    <definedName name="Investeringsbudsjett_2017__styregodkjent">'[9]Master_5.12.18'!#REF!</definedName>
    <definedName name="iår">#REF!</definedName>
    <definedName name="jkl">#REF!</definedName>
    <definedName name="Kons_Header_1">#REF!</definedName>
    <definedName name="Kons_Header_2">#REF!</definedName>
    <definedName name="Kons_Header_3">#REF!</definedName>
    <definedName name="Kons_Header_Dato">#REF!</definedName>
    <definedName name="Konsern" localSheetId="2">'Egenkapital_OBOS_konsern 2022'!$A$1:$J$33</definedName>
    <definedName name="kost">#REF!</definedName>
    <definedName name="Kundenavn">[7]Dashboard!$C$28</definedName>
    <definedName name="kyrre">'[4]OBK 170331'!#REF!</definedName>
    <definedName name="Lønnsøkning">[3]Input!$B$13</definedName>
    <definedName name="MIL">[10]Cover!$J$8</definedName>
    <definedName name="MMÆ__AS__HL__LL__ØH__VV__AJ__HLH__GV.__E_post__OBU__RAS">#REF!</definedName>
    <definedName name="Måned">#REF!</definedName>
    <definedName name="n">'[11]P &amp; L Detail'!#REF!</definedName>
    <definedName name="NULL">'[2]ABC Prof&amp;Bal'!#REF!</definedName>
    <definedName name="OBOS_Konsern">[12]Konsern_overordnet!#REF!</definedName>
    <definedName name="OFB_1">[12]OFB_1!$B$6</definedName>
    <definedName name="Oppfølging">#REF!</definedName>
    <definedName name="Ordinærbonus">[3]Input!$I$9</definedName>
    <definedName name="Parametername">#REF!</definedName>
    <definedName name="Path">#REF!</definedName>
    <definedName name="_xlnm.Print_Area" localSheetId="1">'Balanse_OBOS_konsern 2022'!$A$1:$E$61</definedName>
    <definedName name="_xlnm.Print_Area" localSheetId="2">'Egenkapital_OBOS_konsern 2022'!$A$1:$J$33</definedName>
    <definedName name="_xlnm.Print_Area" localSheetId="3">Kontantstrømmer_OBOS_konsern_22!$A$1:$F$48</definedName>
    <definedName name="_xlnm.Print_Area" localSheetId="0">'Resultat_OBOS_konsern 2022'!$B$5:$E$54</definedName>
    <definedName name="Print_Area_MI">'[2]ABC Prof&amp;Bal'!#REF!</definedName>
    <definedName name="prisvekst">#REF!</definedName>
    <definedName name="Produksjon">#REF!</definedName>
    <definedName name="Prosjekt_5220" localSheetId="2">'[13]Bokført pr prosjekt'!#REF!</definedName>
    <definedName name="Prosjekt_5220" localSheetId="3">'[13]Bokført pr prosjekt'!#REF!</definedName>
    <definedName name="Prosjekt_5220">'[13]Bokført pr prosjekt'!#REF!</definedName>
    <definedName name="på">'[2]ABC Prof&amp;Bal'!#REF!</definedName>
    <definedName name="rapp.dato">#REF!</definedName>
    <definedName name="Regnskapsprinsipper">[13]Regnskapsprinsipper!$A$1:$A$4</definedName>
    <definedName name="Renteinntekter_og_lignende_inntekter">#REF!</definedName>
    <definedName name="Rentenivå">#REF!</definedName>
    <definedName name="Report_Version_4">"A1"</definedName>
    <definedName name="Run_date">[7]Dashboard!$F$28</definedName>
    <definedName name="s">#REF!</definedName>
    <definedName name="SaldoIB">#REF!</definedName>
    <definedName name="Salgstype">[14]Lister!$A$1:$A$2</definedName>
    <definedName name="SOL_V_CTRL_SPREAD_D4">#REF!</definedName>
    <definedName name="spreadstress_DET_MOTOR_ISS1">#REF!</definedName>
    <definedName name="spreadstress_konsent_iss1">#REF!</definedName>
    <definedName name="spreadstress_v_alle_kunde_a2">#REF!</definedName>
    <definedName name="spreadstress_v_fondMotOseMapp">#REF!</definedName>
    <definedName name="spreadstress_v_kontroll_ALL">#REF!</definedName>
    <definedName name="spreadstress_v_kunde_info_a1">[7]Dashboard!#REF!</definedName>
    <definedName name="SPREADSTRESS_V_RAPPORT_ALL">#REF!</definedName>
    <definedName name="spreadstress_v_rapport_b1">#REF!</definedName>
    <definedName name="SPREADSTRESS_V_RPT_DET_SEC1">#REF!</definedName>
    <definedName name="SPREADSTRESS_V_RPT_DET_SEC2">#REF!</definedName>
    <definedName name="SPREADSTRESS_V_RPT_FON_OG_PAP">#REF!</definedName>
    <definedName name="SPREADSTRESS_V_RPT_POR1">[7]Dashboard!#REF!</definedName>
    <definedName name="sta_bo_graf_kunde_a2">#REF!</definedName>
    <definedName name="sta_bo_graf_kunde_a2_">#REF!</definedName>
    <definedName name="sta_bo_kunde_all">#REF!</definedName>
    <definedName name="sta_bo_kunde_mv12mnd">'[4]OBK 170331'!#REF!</definedName>
    <definedName name="sta_bo_mv_kunde_a1">#REF!</definedName>
    <definedName name="sta_bo_mv_kunde_a1_">#REF!</definedName>
    <definedName name="sta_bo_mv_kunde_a2">#REF!</definedName>
    <definedName name="sta_bo_RISIKO_kunde">#REF!</definedName>
    <definedName name="sta_bo_trans_kunde_a1">#REF!</definedName>
    <definedName name="STAND_GJLYS_BEHOL_KUNDE_ADN_BO">#REF!</definedName>
    <definedName name="standardpakke_PB_v_bo">#REF!</definedName>
    <definedName name="standardpakke_PB_v_bo_agg">'[4]OBK 170331'!#REF!</definedName>
    <definedName name="standardpakke_PB_v_bo_agg_graf">'[4]OBK 170331'!#REF!</definedName>
    <definedName name="standardpakke_v_alle_kunde_a2">#REF!</definedName>
    <definedName name="standardpakke_v_avk_A4">#REF!</definedName>
    <definedName name="standardpakke_v_avk_tot_graf">#REF!</definedName>
    <definedName name="standardpakke_v_behold">#REF!</definedName>
    <definedName name="standardpakke_v_behold_agg">'[4]OBK 170331'!#REF!</definedName>
    <definedName name="standardpakke_v_behold_EXPORT">#REF!</definedName>
    <definedName name="standardpakke_v_bo_NOROBL_PM">#REF!</definedName>
    <definedName name="standardpakke_v_kunde_info_a1">[7]Dashboard!#REF!</definedName>
    <definedName name="standardpakke_v_PBANK_kunde_a3">#REF!</definedName>
    <definedName name="standardpakke_v_PBANK_nfo_a1">[7]Dashboard!#REF!</definedName>
    <definedName name="standardpakke_v_regnskap">#REF!</definedName>
    <definedName name="standardpakke_v_regnskap_ctrl">#REF!</definedName>
    <definedName name="standardpakke_v_trans">[15]TRANSACTIONS!#REF!</definedName>
    <definedName name="Sted1">[16]Listeverdier!$B:$B</definedName>
    <definedName name="Str_test_prod">[7]Dashboard!#REF!</definedName>
    <definedName name="Strto">#REF!</definedName>
    <definedName name="Strtobcc">[7]Dashboard!#REF!</definedName>
    <definedName name="Strtoprod">#REF!</definedName>
    <definedName name="SUB_RPT_VERDI_PR_FOND">[7]Dashboard!#REF!</definedName>
    <definedName name="TBEL">'[2]ABC Prof&amp;Bal'!#REF!</definedName>
    <definedName name="TEst">#REF!</definedName>
    <definedName name="TGMBH">'[2]ABC Prof&amp;Bal'!#REF!</definedName>
    <definedName name="TINT">'[2]ABC Prof&amp;Bal'!#REF!</definedName>
    <definedName name="TRANS_Header_1_1">#REF!</definedName>
    <definedName name="TRANS_Header_1_2">#REF!</definedName>
    <definedName name="TRANS_Header_1_3">#REF!</definedName>
    <definedName name="TSBV">'[2]ABC Prof&amp;Bal'!#REF!</definedName>
    <definedName name="tttttt">'[2]ABC Prof&amp;Bal'!#REF!</definedName>
    <definedName name="Verdipapir_Header_1">#REF!</definedName>
    <definedName name="Verdipapir_Header_1_1">#REF!</definedName>
    <definedName name="Verdipapir_Header_1_2">#REF!</definedName>
    <definedName name="Verdipapir_Header_1_3">#REF!</definedName>
    <definedName name="Verdipapir_Header_dato">#REF!</definedName>
    <definedName name="Verdipapir_pr_fond_Header_1">#REF!</definedName>
    <definedName name="VPS_liste">#REF!</definedName>
    <definedName name="XDO_?XDOFIELD1?">'[17]Collateral 171231'!$AG$1</definedName>
    <definedName name="xx">'[2]ABC Prof&amp;Bal'!#REF!</definedName>
    <definedName name="Y">'[2]ABC Prof&amp;Bal'!#REF!</definedName>
    <definedName name="yield">#REF!</definedName>
    <definedName name="aar">[18]Forside!$B$1:$B$1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46" l="1"/>
  <c r="D32" i="44"/>
  <c r="J21" i="46" l="1"/>
  <c r="I21" i="46"/>
</calcChain>
</file>

<file path=xl/sharedStrings.xml><?xml version="1.0" encoding="utf-8"?>
<sst xmlns="http://schemas.openxmlformats.org/spreadsheetml/2006/main" count="170" uniqueCount="142">
  <si>
    <t>Andre driftskostnader</t>
  </si>
  <si>
    <t>Netto verdiendring finansielle instrumenter til virkelig verdi over resultatet</t>
  </si>
  <si>
    <t>Netto gevinst/(tap) og nedskrivninger av finansielle eiendeler</t>
  </si>
  <si>
    <t>Skattekostnad</t>
  </si>
  <si>
    <t>Resultat før skattekostnad</t>
  </si>
  <si>
    <t>Betalbar skatt</t>
  </si>
  <si>
    <t>Bankinnskudd fra kunder</t>
  </si>
  <si>
    <t>Verdiendring investeringseiendommer</t>
  </si>
  <si>
    <t>Eierbenyttede eiendommer</t>
  </si>
  <si>
    <t>Av- og nedskrivninger</t>
  </si>
  <si>
    <t>Andre immaterielle eiendeler</t>
  </si>
  <si>
    <t>Goodwill</t>
  </si>
  <si>
    <t>Andel av resultat fra tilknyttede selskaper og felleskontrollert virksomhet</t>
  </si>
  <si>
    <t>Gevinst fra salg av tilknyttede selskaper og felleskontrollert virksomhet</t>
  </si>
  <si>
    <t>Investeringseiendommer</t>
  </si>
  <si>
    <t>Sum eiendeler</t>
  </si>
  <si>
    <t>Kundefordringer</t>
  </si>
  <si>
    <t>Andels-
kapital</t>
  </si>
  <si>
    <t>Opptjent
egenkapital</t>
  </si>
  <si>
    <t>Sum annen egenkapital</t>
  </si>
  <si>
    <t>Sum 
egenkapital</t>
  </si>
  <si>
    <t>Utbytte</t>
  </si>
  <si>
    <t>Utbetalt renter hybridkapital</t>
  </si>
  <si>
    <t>Note</t>
  </si>
  <si>
    <t xml:space="preserve">Driftsinntekter </t>
  </si>
  <si>
    <t>Prosjektkostnader</t>
  </si>
  <si>
    <t>Personalkostnader</t>
  </si>
  <si>
    <t>Driftskostnader</t>
  </si>
  <si>
    <t>Driftsresultat før verdiendring og investeringer i tilknyttede selskaper</t>
  </si>
  <si>
    <t>Driftsresultat</t>
  </si>
  <si>
    <t>Finansinntekter</t>
  </si>
  <si>
    <t>Finanskostnader</t>
  </si>
  <si>
    <t>Netto valutagevinst/(tap)</t>
  </si>
  <si>
    <t>Netto finansposter</t>
  </si>
  <si>
    <t>Resultat etter skatt</t>
  </si>
  <si>
    <t>Herav hybridkapitalens andel</t>
  </si>
  <si>
    <t>Netto omregningsdifferanser på investeringer i utenlandske virksomheter</t>
  </si>
  <si>
    <t>Netto omregningsdifferanser på utlån til utenlandske virksomheter</t>
  </si>
  <si>
    <t>Netto verdiendring fra egen kredittrisiko</t>
  </si>
  <si>
    <t>Totalresultat</t>
  </si>
  <si>
    <t>EIENDELER</t>
  </si>
  <si>
    <t>Varemerker</t>
  </si>
  <si>
    <t>Varige driftsmidler</t>
  </si>
  <si>
    <t>Tilknyttede selskaper og felleskontrollert virksomhet</t>
  </si>
  <si>
    <t>Finansielle anleggsmidler</t>
  </si>
  <si>
    <t>Utlån fra bankvirksomhet</t>
  </si>
  <si>
    <t>Andre anleggsmidler</t>
  </si>
  <si>
    <t>Sum anleggsmidler</t>
  </si>
  <si>
    <t>Boligtomter for utvikling</t>
  </si>
  <si>
    <t>Boligprosjekter under oppføring</t>
  </si>
  <si>
    <t>Eiendeler klassifisert som holdt for salg</t>
  </si>
  <si>
    <t>Andre omløpsmidler</t>
  </si>
  <si>
    <t>Kontanter og kontantekvivalenter</t>
  </si>
  <si>
    <t>Sum andre omløpsmidler</t>
  </si>
  <si>
    <t>EGENKAPITAL OG GJELD</t>
  </si>
  <si>
    <t>Andelskapital</t>
  </si>
  <si>
    <t>Annen egenkapital</t>
  </si>
  <si>
    <t>Hybridkapital</t>
  </si>
  <si>
    <t>Sum egenkapital</t>
  </si>
  <si>
    <t>Pensjonsforpliktelser</t>
  </si>
  <si>
    <t>Langsiktig ikke-rentebærende gjeld</t>
  </si>
  <si>
    <t>Langsiktig rentebærende gjeld</t>
  </si>
  <si>
    <t>Sum langsiktig gjeld</t>
  </si>
  <si>
    <t>Leverandørgjeld</t>
  </si>
  <si>
    <t>Gjeld klassifisert som holdt for salg</t>
  </si>
  <si>
    <t>Kortsiktig ikke-rentebærende gjeld</t>
  </si>
  <si>
    <t>Kortsiktig rentebærende gjeld</t>
  </si>
  <si>
    <t>Sum kortsiktig gjeld</t>
  </si>
  <si>
    <t>Sum gjeld</t>
  </si>
  <si>
    <t>Resultat før skatt</t>
  </si>
  <si>
    <t>Urealisert verdiendring investeringseiendommer</t>
  </si>
  <si>
    <t>Resultat fra tilknyttede selskaper</t>
  </si>
  <si>
    <t>Gevinst/(tap) ved salg av varige driftsmidler og immaterielle eiendeler</t>
  </si>
  <si>
    <t>Endring i varelager</t>
  </si>
  <si>
    <t>Endring utlån og innskudd i OBOS-banken</t>
  </si>
  <si>
    <t>Endring i andre tidsavgrensningsposter</t>
  </si>
  <si>
    <t>Mottatte utbytter</t>
  </si>
  <si>
    <t>Betalte renter</t>
  </si>
  <si>
    <t>Mottatte renter</t>
  </si>
  <si>
    <t>Betalte skatter</t>
  </si>
  <si>
    <t>Netto kontantstrøm fra operasjonelle aktiviteter</t>
  </si>
  <si>
    <t>Utbetalinger ved tilgang av varige driftsmidler og immaterielle eiendeler</t>
  </si>
  <si>
    <t>Innbetalinger ved avgang av varige driftsmidler og immaterielle eiendeler</t>
  </si>
  <si>
    <t>Utbetalinger ved tilgang av aksjer og verdipapirer</t>
  </si>
  <si>
    <t>Innbetalinger ved avgang av aksjer og verdipapirer</t>
  </si>
  <si>
    <t>Utbetalinger ved tilgang av selskap, fratrukket kontanter overtatt</t>
  </si>
  <si>
    <t>Innbetalinger ved avgang av selskap, fratrukket kontanter avhendet</t>
  </si>
  <si>
    <t>Netto kontantstrøm fra investeringer i tilknyttede selskaper</t>
  </si>
  <si>
    <t>Netto kontantstrøm fra investeringsaktiviteter</t>
  </si>
  <si>
    <t>Nedbetaling obligasjonsgjeld</t>
  </si>
  <si>
    <t>Opptrekk obligasjonsgjeld</t>
  </si>
  <si>
    <t>Betalte renter hybridkapital</t>
  </si>
  <si>
    <t>Innbetaling av andelskapital</t>
  </si>
  <si>
    <t>Netto kontantstrøm fra finansieringsaktiviteter</t>
  </si>
  <si>
    <t>Effekt av valutakursendringer på kontanter og kontantekvivalenter</t>
  </si>
  <si>
    <t>Netto endring i kontanter og kontantekvivalenter</t>
  </si>
  <si>
    <t>Kontanter og kontantekvivalenter ved starten av perioden</t>
  </si>
  <si>
    <t>Kontanter og kontantekvivalenter ved periodens utgang</t>
  </si>
  <si>
    <t>Hvorav kontanter og kontantekvivalenter klassifisert som holdt for salg</t>
  </si>
  <si>
    <t>Netto opptrekk og nedbetaling av banklån og andre gjeldsposter</t>
  </si>
  <si>
    <t>Ferdige, usolgte boliger</t>
  </si>
  <si>
    <t>Sum varelager</t>
  </si>
  <si>
    <t>Sum egenkapital og gjeld</t>
  </si>
  <si>
    <t xml:space="preserve">Finansinntekter og finanskostnader </t>
  </si>
  <si>
    <t>Andel av øvrige resultatelementer fra tilknyttede selskaper og felleskontrollert virksomhet</t>
  </si>
  <si>
    <t>Sum poster netto etter skatt som kan bli reklassifisert over resultatet i etterfølgende perioder</t>
  </si>
  <si>
    <t>Sum poster netto etter skatt som ikke vil bli reklassifisert over resultatet i etterfølgende perioder</t>
  </si>
  <si>
    <t>Sum øvrige resultatelementer i perioden</t>
  </si>
  <si>
    <t>Andre inntekter og kostnader</t>
  </si>
  <si>
    <t xml:space="preserve">Økning i andelskapital </t>
  </si>
  <si>
    <t>Beløp i tusen kroner</t>
  </si>
  <si>
    <t>Netto inn- og utbetalinger fra andre investeringer</t>
  </si>
  <si>
    <t>Finansielle omløpsmidler</t>
  </si>
  <si>
    <t>Bruksrettseiendeler</t>
  </si>
  <si>
    <t>Langsiktig rentebærende leieforpliktelser</t>
  </si>
  <si>
    <t>Kortsiktig rentebærende leieforpliktelser</t>
  </si>
  <si>
    <t>Øvrige resultatelementer</t>
  </si>
  <si>
    <t>2021</t>
  </si>
  <si>
    <t>Reklassifisering - avvikling av ytelsesordning</t>
  </si>
  <si>
    <t>Salg tilknyttede selskaper</t>
  </si>
  <si>
    <t>Egenkapital per 31. desember 2021</t>
  </si>
  <si>
    <t>Herav ikke-kontrollerende eierinteressers andel</t>
  </si>
  <si>
    <t>Ikke-kontrollerende eierinteresser</t>
  </si>
  <si>
    <t>Egenkapital per 1. januar 2021</t>
  </si>
  <si>
    <t>Periodens resultat</t>
  </si>
  <si>
    <t>Transaksjoner med ikke-kontrollerende eierinteresser</t>
  </si>
  <si>
    <t>Andre transaksjoner</t>
  </si>
  <si>
    <t>Egenkapital per 31. desember 2022</t>
  </si>
  <si>
    <t>Utstedt/utbetalt hybridkapital</t>
  </si>
  <si>
    <r>
      <rPr>
        <vertAlign val="superscript"/>
        <sz val="9"/>
        <rFont val="Arial"/>
        <family val="2"/>
      </rPr>
      <t>1)</t>
    </r>
    <r>
      <rPr>
        <sz val="11"/>
        <rFont val="Calibri"/>
        <family val="2"/>
        <scheme val="minor"/>
      </rPr>
      <t xml:space="preserve"> Evigvarende fondsobligasjoner klassifisert som egenkapital.</t>
    </r>
  </si>
  <si>
    <t>Hybrid-kapital1)</t>
  </si>
  <si>
    <t>2022</t>
  </si>
  <si>
    <t>16,17,18</t>
  </si>
  <si>
    <t xml:space="preserve">Transaksjoner med ikke-kontrollerende eierinteresser </t>
  </si>
  <si>
    <t>Utbytte til ikke-kontrollerende eierinteresser</t>
  </si>
  <si>
    <t>Utvidet resultat</t>
  </si>
  <si>
    <t>Resultatregnskap 2022</t>
  </si>
  <si>
    <t>OBOS-konsernet</t>
  </si>
  <si>
    <t>Balanse</t>
  </si>
  <si>
    <t>Egenkapitaloppstilling</t>
  </si>
  <si>
    <t>Kontantstrømoppstilling 2022</t>
  </si>
  <si>
    <t xml:space="preserve">Utsatt skatt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</si>
</sst>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(* #,##0.00_);_(* \(#,##0.00\);_(* &quot;-&quot;??_);_(@_)"/>
    <numFmt numFmtId="168" formatCode="_ * #,##0.000_ ;_ * \-#,##0.000_ ;_ * &quot;-&quot;??_ ;_ @_ "/>
  </numFmts>
  <fonts count="30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9"/>
      <color rgb="FFFF0000"/>
      <name val="Arial"/>
      <family val="2"/>
    </font>
    <font>
      <sz val="12"/>
      <color indexed="8"/>
      <name val="GillSans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color theme="0" tint="-0.499984740745262"/>
      <name val="Arial"/>
      <family val="2"/>
    </font>
    <font>
      <vertAlign val="superscript"/>
      <sz val="9"/>
      <name val="Arial"/>
      <family val="2"/>
    </font>
    <font>
      <sz val="11"/>
      <name val="Cabri"/>
    </font>
    <font>
      <b/>
      <sz val="14"/>
      <color rgb="FF305496"/>
      <name val="Arial"/>
      <family val="2"/>
    </font>
    <font>
      <sz val="10"/>
      <color theme="8"/>
      <name val="Arial"/>
      <family val="2"/>
    </font>
    <font>
      <b/>
      <sz val="14"/>
      <color theme="8" tint="-0.499984740745262"/>
      <name val="Arial"/>
      <family val="2"/>
    </font>
    <font>
      <b/>
      <sz val="10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1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/>
      <bottom style="thin">
        <color rgb="FF0D4FA7"/>
      </bottom>
      <diagonal/>
    </border>
    <border>
      <left/>
      <right/>
      <top style="thin">
        <color rgb="FF0D4FA7"/>
      </top>
      <bottom/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 style="thin">
        <color rgb="FF00487B"/>
      </top>
      <bottom/>
      <diagonal/>
    </border>
    <border>
      <left/>
      <right/>
      <top/>
      <bottom style="thin">
        <color rgb="FF00487B"/>
      </bottom>
      <diagonal/>
    </border>
  </borders>
  <cellStyleXfs count="35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6" fillId="0" borderId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6" fillId="0" borderId="0"/>
    <xf numFmtId="0" fontId="9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167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</cellStyleXfs>
  <cellXfs count="156">
    <xf numFmtId="0" fontId="0" fillId="0" borderId="0" xfId="0"/>
    <xf numFmtId="0" fontId="5" fillId="0" borderId="0" xfId="0" applyFont="1"/>
    <xf numFmtId="166" fontId="5" fillId="0" borderId="0" xfId="1" applyNumberFormat="1" applyFont="1" applyFill="1"/>
    <xf numFmtId="0" fontId="15" fillId="0" borderId="0" xfId="0" applyFont="1"/>
    <xf numFmtId="0" fontId="14" fillId="0" borderId="0" xfId="0" applyFont="1"/>
    <xf numFmtId="166" fontId="0" fillId="0" borderId="0" xfId="0" applyNumberFormat="1"/>
    <xf numFmtId="0" fontId="1" fillId="0" borderId="0" xfId="0" applyFont="1"/>
    <xf numFmtId="0" fontId="15" fillId="2" borderId="0" xfId="0" applyFont="1" applyFill="1"/>
    <xf numFmtId="0" fontId="5" fillId="0" borderId="0" xfId="0" applyFont="1" applyAlignment="1">
      <alignment horizontal="right"/>
    </xf>
    <xf numFmtId="0" fontId="1" fillId="0" borderId="0" xfId="25"/>
    <xf numFmtId="0" fontId="4" fillId="0" borderId="0" xfId="0" applyFont="1"/>
    <xf numFmtId="0" fontId="5" fillId="0" borderId="0" xfId="25" applyFont="1"/>
    <xf numFmtId="0" fontId="4" fillId="0" borderId="0" xfId="25" applyFont="1"/>
    <xf numFmtId="0" fontId="5" fillId="0" borderId="0" xfId="25" applyFont="1" applyAlignment="1">
      <alignment horizontal="right"/>
    </xf>
    <xf numFmtId="0" fontId="7" fillId="0" borderId="0" xfId="25" applyFont="1"/>
    <xf numFmtId="0" fontId="7" fillId="0" borderId="0" xfId="25" applyFont="1" applyAlignment="1">
      <alignment wrapText="1"/>
    </xf>
    <xf numFmtId="166" fontId="7" fillId="3" borderId="0" xfId="1" applyNumberFormat="1" applyFont="1" applyFill="1"/>
    <xf numFmtId="0" fontId="22" fillId="0" borderId="0" xfId="0" applyFont="1"/>
    <xf numFmtId="166" fontId="15" fillId="0" borderId="0" xfId="1" applyNumberFormat="1" applyFont="1"/>
    <xf numFmtId="166" fontId="5" fillId="0" borderId="0" xfId="1" applyNumberFormat="1" applyFont="1"/>
    <xf numFmtId="166" fontId="13" fillId="0" borderId="0" xfId="1" applyNumberFormat="1" applyFont="1"/>
    <xf numFmtId="166" fontId="14" fillId="0" borderId="0" xfId="0" applyNumberFormat="1" applyFont="1"/>
    <xf numFmtId="166" fontId="5" fillId="0" borderId="0" xfId="25" applyNumberFormat="1" applyFont="1"/>
    <xf numFmtId="166" fontId="15" fillId="0" borderId="0" xfId="0" applyNumberFormat="1" applyFont="1"/>
    <xf numFmtId="166" fontId="15" fillId="0" borderId="0" xfId="1" applyNumberFormat="1" applyFont="1" applyFill="1"/>
    <xf numFmtId="166" fontId="0" fillId="3" borderId="0" xfId="1" applyNumberFormat="1" applyFont="1" applyFill="1"/>
    <xf numFmtId="0" fontId="5" fillId="0" borderId="0" xfId="31" applyFont="1"/>
    <xf numFmtId="0" fontId="18" fillId="0" borderId="0" xfId="31" applyFont="1"/>
    <xf numFmtId="0" fontId="23" fillId="0" borderId="0" xfId="31" applyFont="1"/>
    <xf numFmtId="0" fontId="7" fillId="3" borderId="0" xfId="31" applyFont="1" applyFill="1" applyAlignment="1">
      <alignment horizontal="center"/>
    </xf>
    <xf numFmtId="166" fontId="5" fillId="0" borderId="0" xfId="31" applyNumberFormat="1" applyFont="1"/>
    <xf numFmtId="166" fontId="5" fillId="0" borderId="0" xfId="32" applyNumberFormat="1" applyFont="1" applyFill="1" applyBorder="1" applyAlignment="1">
      <alignment horizontal="right"/>
    </xf>
    <xf numFmtId="166" fontId="5" fillId="0" borderId="0" xfId="32" applyNumberFormat="1" applyFont="1"/>
    <xf numFmtId="0" fontId="14" fillId="0" borderId="0" xfId="31" applyFont="1"/>
    <xf numFmtId="166" fontId="1" fillId="0" borderId="0" xfId="32" applyNumberFormat="1" applyFont="1" applyFill="1" applyBorder="1" applyAlignment="1">
      <alignment horizontal="right"/>
    </xf>
    <xf numFmtId="0" fontId="5" fillId="3" borderId="0" xfId="31" applyFont="1" applyFill="1"/>
    <xf numFmtId="0" fontId="19" fillId="0" borderId="0" xfId="31" applyFont="1"/>
    <xf numFmtId="166" fontId="19" fillId="0" borderId="0" xfId="32" applyNumberFormat="1" applyFont="1"/>
    <xf numFmtId="166" fontId="5" fillId="3" borderId="0" xfId="32" applyNumberFormat="1" applyFont="1" applyFill="1" applyBorder="1" applyAlignment="1">
      <alignment horizontal="right"/>
    </xf>
    <xf numFmtId="0" fontId="14" fillId="3" borderId="0" xfId="31" applyFont="1" applyFill="1"/>
    <xf numFmtId="0" fontId="10" fillId="0" borderId="0" xfId="31" applyFont="1"/>
    <xf numFmtId="3" fontId="19" fillId="0" borderId="0" xfId="31" applyNumberFormat="1" applyFont="1"/>
    <xf numFmtId="0" fontId="17" fillId="0" borderId="0" xfId="14" applyFont="1"/>
    <xf numFmtId="166" fontId="0" fillId="0" borderId="0" xfId="1" applyNumberFormat="1" applyFont="1" applyFill="1"/>
    <xf numFmtId="0" fontId="16" fillId="0" borderId="0" xfId="14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166" fontId="7" fillId="0" borderId="0" xfId="1" applyNumberFormat="1" applyFont="1" applyBorder="1"/>
    <xf numFmtId="166" fontId="7" fillId="4" borderId="0" xfId="1" applyNumberFormat="1" applyFont="1" applyFill="1"/>
    <xf numFmtId="166" fontId="5" fillId="4" borderId="0" xfId="1" applyNumberFormat="1" applyFont="1" applyFill="1"/>
    <xf numFmtId="166" fontId="5" fillId="0" borderId="0" xfId="1" applyNumberFormat="1" applyFont="1" applyBorder="1"/>
    <xf numFmtId="166" fontId="7" fillId="4" borderId="0" xfId="1" applyNumberFormat="1" applyFont="1" applyFill="1" applyBorder="1"/>
    <xf numFmtId="166" fontId="5" fillId="4" borderId="0" xfId="1" applyNumberFormat="1" applyFont="1" applyFill="1" applyBorder="1"/>
    <xf numFmtId="168" fontId="13" fillId="4" borderId="0" xfId="1" applyNumberFormat="1" applyFont="1" applyFill="1"/>
    <xf numFmtId="0" fontId="14" fillId="4" borderId="0" xfId="0" applyFont="1" applyFill="1"/>
    <xf numFmtId="166" fontId="5" fillId="4" borderId="0" xfId="25" applyNumberFormat="1" applyFont="1" applyFill="1"/>
    <xf numFmtId="166" fontId="15" fillId="4" borderId="0" xfId="1" applyNumberFormat="1" applyFont="1" applyFill="1"/>
    <xf numFmtId="166" fontId="0" fillId="4" borderId="0" xfId="1" applyNumberFormat="1" applyFont="1" applyFill="1"/>
    <xf numFmtId="0" fontId="0" fillId="4" borderId="0" xfId="0" applyFill="1"/>
    <xf numFmtId="166" fontId="0" fillId="4" borderId="0" xfId="0" applyNumberFormat="1" applyFill="1"/>
    <xf numFmtId="0" fontId="4" fillId="0" borderId="0" xfId="25" applyFont="1" applyAlignment="1">
      <alignment horizontal="right"/>
    </xf>
    <xf numFmtId="14" fontId="7" fillId="4" borderId="0" xfId="25" applyNumberFormat="1" applyFont="1" applyFill="1" applyAlignment="1">
      <alignment horizontal="right" wrapText="1"/>
    </xf>
    <xf numFmtId="14" fontId="7" fillId="0" borderId="0" xfId="25" applyNumberFormat="1" applyFont="1" applyAlignment="1">
      <alignment horizontal="right" wrapText="1"/>
    </xf>
    <xf numFmtId="166" fontId="15" fillId="4" borderId="0" xfId="1" applyNumberFormat="1" applyFont="1" applyFill="1" applyBorder="1"/>
    <xf numFmtId="166" fontId="15" fillId="0" borderId="0" xfId="1" applyNumberFormat="1" applyFont="1" applyBorder="1"/>
    <xf numFmtId="0" fontId="7" fillId="0" borderId="0" xfId="31" applyFont="1" applyAlignment="1">
      <alignment horizontal="left" wrapText="1"/>
    </xf>
    <xf numFmtId="0" fontId="7" fillId="0" borderId="0" xfId="31" applyFont="1" applyAlignment="1">
      <alignment horizontal="center" wrapText="1"/>
    </xf>
    <xf numFmtId="166" fontId="8" fillId="0" borderId="0" xfId="31" applyNumberFormat="1" applyFont="1"/>
    <xf numFmtId="0" fontId="8" fillId="0" borderId="0" xfId="31" applyFont="1"/>
    <xf numFmtId="0" fontId="4" fillId="0" borderId="1" xfId="25" applyFont="1" applyBorder="1"/>
    <xf numFmtId="0" fontId="13" fillId="0" borderId="1" xfId="25" applyFont="1" applyBorder="1"/>
    <xf numFmtId="166" fontId="7" fillId="4" borderId="1" xfId="1" applyNumberFormat="1" applyFont="1" applyFill="1" applyBorder="1"/>
    <xf numFmtId="166" fontId="7" fillId="0" borderId="1" xfId="1" applyNumberFormat="1" applyFont="1" applyFill="1" applyBorder="1"/>
    <xf numFmtId="0" fontId="4" fillId="0" borderId="2" xfId="25" applyFont="1" applyBorder="1"/>
    <xf numFmtId="0" fontId="4" fillId="0" borderId="2" xfId="25" applyFont="1" applyBorder="1" applyAlignment="1">
      <alignment horizontal="right"/>
    </xf>
    <xf numFmtId="14" fontId="7" fillId="0" borderId="2" xfId="25" applyNumberFormat="1" applyFont="1" applyBorder="1" applyAlignment="1">
      <alignment horizontal="right" wrapText="1"/>
    </xf>
    <xf numFmtId="0" fontId="5" fillId="0" borderId="1" xfId="25" applyFont="1" applyBorder="1"/>
    <xf numFmtId="0" fontId="4" fillId="4" borderId="1" xfId="25" applyFont="1" applyFill="1" applyBorder="1"/>
    <xf numFmtId="0" fontId="13" fillId="4" borderId="1" xfId="25" applyFont="1" applyFill="1" applyBorder="1"/>
    <xf numFmtId="0" fontId="4" fillId="4" borderId="2" xfId="25" applyFont="1" applyFill="1" applyBorder="1"/>
    <xf numFmtId="0" fontId="13" fillId="4" borderId="2" xfId="25" applyFont="1" applyFill="1" applyBorder="1"/>
    <xf numFmtId="166" fontId="7" fillId="4" borderId="2" xfId="1" applyNumberFormat="1" applyFont="1" applyFill="1" applyBorder="1"/>
    <xf numFmtId="0" fontId="7" fillId="0" borderId="0" xfId="25" quotePrefix="1" applyFont="1" applyAlignment="1">
      <alignment horizontal="right" wrapText="1"/>
    </xf>
    <xf numFmtId="0" fontId="1" fillId="0" borderId="3" xfId="25" applyBorder="1"/>
    <xf numFmtId="0" fontId="14" fillId="0" borderId="3" xfId="25" applyFont="1" applyBorder="1"/>
    <xf numFmtId="0" fontId="5" fillId="4" borderId="3" xfId="25" applyFont="1" applyFill="1" applyBorder="1"/>
    <xf numFmtId="0" fontId="5" fillId="0" borderId="3" xfId="25" applyFont="1" applyBorder="1"/>
    <xf numFmtId="0" fontId="7" fillId="0" borderId="2" xfId="25" applyFont="1" applyBorder="1"/>
    <xf numFmtId="166" fontId="7" fillId="0" borderId="2" xfId="1" applyNumberFormat="1" applyFont="1" applyBorder="1"/>
    <xf numFmtId="0" fontId="4" fillId="0" borderId="4" xfId="25" applyFont="1" applyBorder="1" applyAlignment="1">
      <alignment wrapText="1"/>
    </xf>
    <xf numFmtId="0" fontId="5" fillId="0" borderId="4" xfId="25" applyFont="1" applyBorder="1"/>
    <xf numFmtId="166" fontId="7" fillId="4" borderId="4" xfId="1" applyNumberFormat="1" applyFont="1" applyFill="1" applyBorder="1"/>
    <xf numFmtId="166" fontId="7" fillId="0" borderId="4" xfId="1" applyNumberFormat="1" applyFont="1" applyBorder="1"/>
    <xf numFmtId="0" fontId="4" fillId="4" borderId="0" xfId="25" applyFont="1" applyFill="1" applyAlignment="1">
      <alignment wrapText="1"/>
    </xf>
    <xf numFmtId="0" fontId="5" fillId="4" borderId="0" xfId="25" applyFont="1" applyFill="1"/>
    <xf numFmtId="0" fontId="1" fillId="0" borderId="5" xfId="25" applyBorder="1"/>
    <xf numFmtId="0" fontId="5" fillId="0" borderId="5" xfId="25" applyFont="1" applyBorder="1"/>
    <xf numFmtId="166" fontId="5" fillId="4" borderId="5" xfId="1" applyNumberFormat="1" applyFont="1" applyFill="1" applyBorder="1"/>
    <xf numFmtId="166" fontId="5" fillId="0" borderId="5" xfId="1" applyNumberFormat="1" applyFont="1" applyBorder="1"/>
    <xf numFmtId="0" fontId="1" fillId="0" borderId="1" xfId="25" applyBorder="1"/>
    <xf numFmtId="166" fontId="5" fillId="4" borderId="1" xfId="1" applyNumberFormat="1" applyFont="1" applyFill="1" applyBorder="1"/>
    <xf numFmtId="166" fontId="5" fillId="0" borderId="1" xfId="1" applyNumberFormat="1" applyFont="1" applyBorder="1"/>
    <xf numFmtId="168" fontId="5" fillId="0" borderId="5" xfId="1" applyNumberFormat="1" applyFont="1" applyBorder="1"/>
    <xf numFmtId="0" fontId="14" fillId="0" borderId="0" xfId="25" applyFont="1"/>
    <xf numFmtId="166" fontId="14" fillId="4" borderId="0" xfId="1" applyNumberFormat="1" applyFont="1" applyFill="1" applyBorder="1"/>
    <xf numFmtId="166" fontId="14" fillId="0" borderId="0" xfId="1" applyNumberFormat="1" applyFont="1" applyBorder="1"/>
    <xf numFmtId="168" fontId="14" fillId="0" borderId="0" xfId="1" applyNumberFormat="1" applyFont="1" applyBorder="1"/>
    <xf numFmtId="166" fontId="5" fillId="0" borderId="0" xfId="1" applyNumberFormat="1" applyFont="1" applyFill="1" applyBorder="1"/>
    <xf numFmtId="0" fontId="7" fillId="0" borderId="1" xfId="25" applyFont="1" applyBorder="1" applyAlignment="1">
      <alignment wrapText="1"/>
    </xf>
    <xf numFmtId="0" fontId="7" fillId="0" borderId="1" xfId="25" applyFont="1" applyBorder="1"/>
    <xf numFmtId="166" fontId="7" fillId="0" borderId="1" xfId="1" applyNumberFormat="1" applyFont="1" applyBorder="1"/>
    <xf numFmtId="0" fontId="7" fillId="4" borderId="5" xfId="25" applyFont="1" applyFill="1" applyBorder="1" applyAlignment="1">
      <alignment wrapText="1"/>
    </xf>
    <xf numFmtId="0" fontId="7" fillId="4" borderId="5" xfId="25" applyFont="1" applyFill="1" applyBorder="1"/>
    <xf numFmtId="166" fontId="7" fillId="4" borderId="5" xfId="1" applyNumberFormat="1" applyFont="1" applyFill="1" applyBorder="1"/>
    <xf numFmtId="0" fontId="7" fillId="4" borderId="1" xfId="25" applyFont="1" applyFill="1" applyBorder="1"/>
    <xf numFmtId="0" fontId="5" fillId="4" borderId="1" xfId="25" applyFont="1" applyFill="1" applyBorder="1"/>
    <xf numFmtId="0" fontId="7" fillId="4" borderId="4" xfId="25" applyFont="1" applyFill="1" applyBorder="1" applyAlignment="1">
      <alignment wrapText="1"/>
    </xf>
    <xf numFmtId="0" fontId="5" fillId="4" borderId="4" xfId="25" applyFont="1" applyFill="1" applyBorder="1"/>
    <xf numFmtId="0" fontId="7" fillId="4" borderId="0" xfId="31" applyFont="1" applyFill="1" applyAlignment="1">
      <alignment horizontal="left" wrapText="1"/>
    </xf>
    <xf numFmtId="166" fontId="7" fillId="4" borderId="0" xfId="32" applyNumberFormat="1" applyFont="1" applyFill="1" applyBorder="1" applyAlignment="1">
      <alignment horizontal="right"/>
    </xf>
    <xf numFmtId="0" fontId="5" fillId="0" borderId="5" xfId="31" applyFont="1" applyBorder="1"/>
    <xf numFmtId="166" fontId="5" fillId="0" borderId="5" xfId="32" applyNumberFormat="1" applyFont="1" applyFill="1" applyBorder="1" applyAlignment="1">
      <alignment horizontal="right"/>
    </xf>
    <xf numFmtId="166" fontId="5" fillId="0" borderId="5" xfId="32" applyNumberFormat="1" applyFont="1" applyBorder="1" applyAlignment="1"/>
    <xf numFmtId="0" fontId="5" fillId="0" borderId="0" xfId="31" applyFont="1" applyAlignment="1">
      <alignment wrapText="1"/>
    </xf>
    <xf numFmtId="166" fontId="5" fillId="0" borderId="0" xfId="32" applyNumberFormat="1" applyFont="1" applyBorder="1" applyAlignment="1"/>
    <xf numFmtId="0" fontId="7" fillId="0" borderId="1" xfId="31" applyFont="1" applyBorder="1"/>
    <xf numFmtId="166" fontId="7" fillId="0" borderId="1" xfId="32" applyNumberFormat="1" applyFont="1" applyFill="1" applyBorder="1" applyAlignment="1">
      <alignment horizontal="right"/>
    </xf>
    <xf numFmtId="0" fontId="5" fillId="0" borderId="6" xfId="31" applyFont="1" applyBorder="1"/>
    <xf numFmtId="166" fontId="5" fillId="3" borderId="6" xfId="32" applyNumberFormat="1" applyFont="1" applyFill="1" applyBorder="1" applyAlignment="1">
      <alignment horizontal="right"/>
    </xf>
    <xf numFmtId="166" fontId="5" fillId="3" borderId="6" xfId="32" applyNumberFormat="1" applyFont="1" applyFill="1" applyBorder="1" applyAlignment="1"/>
    <xf numFmtId="166" fontId="5" fillId="3" borderId="0" xfId="32" applyNumberFormat="1" applyFont="1" applyFill="1" applyBorder="1" applyAlignment="1"/>
    <xf numFmtId="0" fontId="7" fillId="0" borderId="7" xfId="31" applyFont="1" applyBorder="1"/>
    <xf numFmtId="166" fontId="7" fillId="3" borderId="7" xfId="32" applyNumberFormat="1" applyFont="1" applyFill="1" applyBorder="1" applyAlignment="1">
      <alignment horizontal="right"/>
    </xf>
    <xf numFmtId="0" fontId="7" fillId="4" borderId="7" xfId="31" applyFont="1" applyFill="1" applyBorder="1" applyAlignment="1">
      <alignment horizontal="left" wrapText="1"/>
    </xf>
    <xf numFmtId="166" fontId="7" fillId="4" borderId="7" xfId="32" applyNumberFormat="1" applyFont="1" applyFill="1" applyBorder="1" applyAlignment="1">
      <alignment horizontal="right"/>
    </xf>
    <xf numFmtId="0" fontId="25" fillId="0" borderId="0" xfId="14" applyFont="1"/>
    <xf numFmtId="14" fontId="11" fillId="0" borderId="0" xfId="0" quotePrefix="1" applyNumberFormat="1" applyFont="1" applyAlignment="1">
      <alignment horizontal="right"/>
    </xf>
    <xf numFmtId="0" fontId="0" fillId="0" borderId="5" xfId="0" applyBorder="1"/>
    <xf numFmtId="0" fontId="17" fillId="0" borderId="5" xfId="14" applyFont="1" applyBorder="1"/>
    <xf numFmtId="0" fontId="0" fillId="4" borderId="5" xfId="0" applyFill="1" applyBorder="1"/>
    <xf numFmtId="0" fontId="16" fillId="0" borderId="1" xfId="14" applyFont="1" applyBorder="1"/>
    <xf numFmtId="166" fontId="16" fillId="4" borderId="1" xfId="1" applyNumberFormat="1" applyFont="1" applyFill="1" applyBorder="1"/>
    <xf numFmtId="166" fontId="16" fillId="0" borderId="1" xfId="1" applyNumberFormat="1" applyFont="1" applyFill="1" applyBorder="1"/>
    <xf numFmtId="0" fontId="16" fillId="4" borderId="0" xfId="14" applyFont="1" applyFill="1"/>
    <xf numFmtId="166" fontId="16" fillId="4" borderId="0" xfId="1" applyNumberFormat="1" applyFont="1" applyFill="1" applyBorder="1"/>
    <xf numFmtId="0" fontId="16" fillId="0" borderId="5" xfId="14" applyFont="1" applyBorder="1"/>
    <xf numFmtId="0" fontId="17" fillId="0" borderId="0" xfId="14" applyFont="1" applyAlignment="1">
      <alignment horizontal="right"/>
    </xf>
    <xf numFmtId="166" fontId="0" fillId="4" borderId="0" xfId="1" applyNumberFormat="1" applyFont="1" applyFill="1" applyBorder="1"/>
    <xf numFmtId="166" fontId="0" fillId="0" borderId="0" xfId="1" applyNumberFormat="1" applyFont="1" applyFill="1" applyBorder="1"/>
    <xf numFmtId="0" fontId="16" fillId="4" borderId="1" xfId="14" applyFont="1" applyFill="1" applyBorder="1"/>
    <xf numFmtId="166" fontId="16" fillId="0" borderId="0" xfId="1" applyNumberFormat="1" applyFont="1" applyFill="1" applyBorder="1"/>
    <xf numFmtId="166" fontId="0" fillId="4" borderId="5" xfId="1" applyNumberFormat="1" applyFont="1" applyFill="1" applyBorder="1"/>
    <xf numFmtId="166" fontId="0" fillId="0" borderId="5" xfId="1" applyNumberFormat="1" applyFont="1" applyFill="1" applyBorder="1"/>
    <xf numFmtId="0" fontId="7" fillId="0" borderId="1" xfId="4" applyFont="1" applyBorder="1" applyAlignment="1">
      <alignment horizontal="center"/>
    </xf>
  </cellXfs>
  <cellStyles count="35">
    <cellStyle name="Comma" xfId="1" builtinId="3"/>
    <cellStyle name="Hyperkobling 2" xfId="28" xr:uid="{B3855626-E510-4632-BC8B-F60EF3CE04F9}"/>
    <cellStyle name="Komma 2" xfId="13" xr:uid="{00000000-0005-0000-0000-000001000000}"/>
    <cellStyle name="Komma 2 2" xfId="26" xr:uid="{10FA4331-A33A-4FBD-8956-D48247904B57}"/>
    <cellStyle name="Komma 2 3" xfId="30" xr:uid="{FD803174-2182-4606-BFBA-B3DA8405A7DC}"/>
    <cellStyle name="Komma 2 4" xfId="32" xr:uid="{C7759AFD-4957-4FE1-94F8-6DA46211F356}"/>
    <cellStyle name="Komma 2 5" xfId="33" xr:uid="{24CC8FA8-D0D5-482C-B538-2974307A2744}"/>
    <cellStyle name="Komma 3" xfId="18" xr:uid="{00000000-0005-0000-0000-000002000000}"/>
    <cellStyle name="Komma 3 2" xfId="27" xr:uid="{3989EB9D-3996-4AE5-8C73-0947F884FA2F}"/>
    <cellStyle name="Komma 30" xfId="23" xr:uid="{00000000-0005-0000-0000-000003000000}"/>
    <cellStyle name="Komma 4" xfId="24" xr:uid="{9E036506-AAA0-4B72-9B54-47F390E3C31D}"/>
    <cellStyle name="Komma 5" xfId="29" xr:uid="{A21BBE05-65E6-476A-A829-5D38DD722762}"/>
    <cellStyle name="Normal" xfId="0" builtinId="0"/>
    <cellStyle name="Normal 10" xfId="8" xr:uid="{00000000-0005-0000-0000-000005000000}"/>
    <cellStyle name="Normal 17 3" xfId="10" xr:uid="{00000000-0005-0000-0000-000006000000}"/>
    <cellStyle name="Normal 2" xfId="4" xr:uid="{00000000-0005-0000-0000-000007000000}"/>
    <cellStyle name="Normal 2 2" xfId="17" xr:uid="{00000000-0005-0000-0000-000008000000}"/>
    <cellStyle name="Normal 2 3" xfId="19" xr:uid="{00000000-0005-0000-0000-000009000000}"/>
    <cellStyle name="Normal 2 4" xfId="31" xr:uid="{AA97EB15-924A-4D2D-826F-C1BE9DCECE6F}"/>
    <cellStyle name="Normal 21" xfId="5" xr:uid="{00000000-0005-0000-0000-00000A000000}"/>
    <cellStyle name="Normal 22" xfId="2" xr:uid="{00000000-0005-0000-0000-00000B000000}"/>
    <cellStyle name="Normal 22 2" xfId="25" xr:uid="{698A226C-CE34-4BBC-8A64-9EA8BD738F5F}"/>
    <cellStyle name="Normal 26 2" xfId="16" xr:uid="{00000000-0005-0000-0000-00000C000000}"/>
    <cellStyle name="Normal 3" xfId="11" xr:uid="{00000000-0005-0000-0000-00000D000000}"/>
    <cellStyle name="Normal 3 2" xfId="21" xr:uid="{00000000-0005-0000-0000-00000E000000}"/>
    <cellStyle name="Normal 3 3" xfId="34" xr:uid="{B19DDDA3-63F8-4432-AFA9-415949EDF11E}"/>
    <cellStyle name="Normal 4" xfId="20" xr:uid="{00000000-0005-0000-0000-00000F000000}"/>
    <cellStyle name="Normal_Ark2" xfId="14" xr:uid="{00000000-0005-0000-0000-000010000000}"/>
    <cellStyle name="Prosent 2" xfId="12" xr:uid="{00000000-0005-0000-0000-000018000000}"/>
    <cellStyle name="Tusenskille 2" xfId="7" xr:uid="{00000000-0005-0000-0000-000019000000}"/>
    <cellStyle name="Tusenskille 2 4" xfId="15" xr:uid="{00000000-0005-0000-0000-00001A000000}"/>
    <cellStyle name="Tusenskille 7" xfId="22" xr:uid="{00000000-0005-0000-0000-00001B000000}"/>
    <cellStyle name="Tusenskille 8" xfId="6" xr:uid="{00000000-0005-0000-0000-00001C000000}"/>
    <cellStyle name="Tusenskille 9" xfId="3" xr:uid="{00000000-0005-0000-0000-00001D000000}"/>
    <cellStyle name="Valuta 2 2" xfId="9" xr:uid="{00000000-0005-0000-0000-00001F000000}"/>
  </cellStyles>
  <dxfs count="0"/>
  <tableStyles count="0" defaultTableStyle="TableStyleMedium2" defaultPivotStyle="PivotStyleLight16"/>
  <colors>
    <mruColors>
      <color rgb="FFEAEF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BOS%20KONSERN\&#197;rsoppgj&#248;r\2015\4.%20kvartal\Styresak\2.1%20Hovedtall%20for%20virksomhetsomr&#229;dene%201215%20-%20110216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noask-sfi001\finance\FINANCE\OKONOMI\YEAR%202002\BUSA\Yearend%20Reporting%20Model%202002%20-%20TL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-fil1\HEL\&#216;konomi\1OKONOMI\Konsern\2000\WANI%20Konsolidering%20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niel\Finansiell%20Modell\3_Modell\Modell%20-%20gamle%20versjoner\Finansiell%20modell_Master_v11_nedside_normal_siste%20gml%20versjon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sca2\AppData\Local\Microsoft\Windows\Temporary%20Internet%20Files\Content.Outlook\WFSVKYNG\ONH%20konsern%2031%2012%20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-%20DP\Mislighold\Nedskrivning\Mal%20Nedskrivningsvurdering%20des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filsrv05\Obosbanken\2%20-%20&#216;konomi%20&amp;%20Finans\4%20-%20Finans\Verdifastsettelse%20periodisk\Verdipapirportef&#248;lje\2017\1703\Fond\OBOS%20Boligkreditt_5252208_2017_3_31_Monthly_Report_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\P&#229;l%20Anders\Utvikling\REsql\Balanseoppstilling_excelerator_NY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rand\AppData\Local\Microsoft\Windows\INetCache\Content.Outlook\9UYJVXI7\180213%20-%20Note%2026%20og%2027%20-%20Likviditetsrisiko%20og%20Renterisiko%20-%20til%20OBOS%20BB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l\AppData\Local\Microsoft\Windows\Temporary%20Internet%20Files\Content.IE5\HSG253E9\Rapporteringsskjema-LCR-NSFR-2.8.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OKONOMI\YEAR%202002\GROUP\GRCONS4Q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kfilsrv01\okonomi\OBOS%20MOR\Budsjett\Prog%202014%20-%20OBOS%20mor\OBOS%20uten%20forvaltning\L&#248;nn%20999%20prognose%202014%20-%20under%20arbeid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2%20-%20&#216;konomi%20&amp;%20Finans\9%20-%20Regnskap\Avstemminger\Kvartalsvis%20balanse%20avstemming\2017%20Q3\Underlag%20avstemminger,%20kontoutskrifter\Underlag%20avtemming%20PortWin%20mot%20IROS\1709%20-%20GL510%20-%20lnr%20141%20-%20Korreksjon%20DNB%20Global%20Tresaury%20september%202017.xlsx?31360E0F" TargetMode="External"/><Relationship Id="rId1" Type="http://schemas.openxmlformats.org/officeDocument/2006/relationships/externalLinkPath" Target="file:///\\31360E0F\1709%20-%20GL510%20-%20lnr%20141%20-%20Korreksjon%20DNB%20Global%20Tresaury%20september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%20-%20&#216;konomi%20&amp;%20Finans\Regnskap\IROS\Bokf&#248;rings.%20eks%20kredittforetak%20T%20detal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nskap-finans\&#197;rsoppgj&#248;r\&#197;r%202001\Norgips%20AS\&#197;rsoppgj&#248;rspakke%20Norgips%20Gro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bnor.net\dfsroot\Department\1185\Kunderapportering\Kunde-mapper\DASHBOARD_STANDARDPAKKE_TILLEGG\DASHBOARD_ADN_BEDRIFT_ENG_Standardpakke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%20-%20&#216;konomi%20&amp;%20Finans\8%20-%20Regulatorisk\LCR\2017\1704\1704_LCR_OBOS-banken_Morbank_Inpu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niel\Finansiell%20Modell\1_Motatte%20investeringssaker\Investeringsoversikt%20ONH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t"/>
      <sheetName val="Budsjett detaljer"/>
      <sheetName val="Total"/>
      <sheetName val="Endringsanalyse"/>
      <sheetName val="Budsjett"/>
      <sheetName val="Isolert"/>
      <sheetName val="IFRS-justeringer"/>
      <sheetName val="2015 - avr"/>
      <sheetName val="OBOS Mor"/>
      <sheetName val="IFRIC"/>
      <sheetName val=" IFRS RE 0615"/>
      <sheetName val="Block Watne"/>
      <sheetName val="Oxnøen"/>
      <sheetName val="Teoretisk rente OFL og BWG"/>
      <sheetName val="Presentasjon"/>
      <sheetName val="Bridger-&gt;"/>
      <sheetName val="Boligutvikling"/>
      <sheetName val="Forvaltning og rådgivning"/>
      <sheetName val="Næringseiendom"/>
      <sheetName val="Bank, forsikring og megling"/>
      <sheetName val="Aksjeinvesteringer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>
            <v>46.7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,B,C"/>
      <sheetName val="D1,D2,D3"/>
      <sheetName val="E"/>
      <sheetName val="F,G"/>
      <sheetName val="H"/>
      <sheetName val="I"/>
      <sheetName val="J1, J2"/>
      <sheetName val="K,L"/>
      <sheetName val="M"/>
      <sheetName val=" N"/>
      <sheetName val="O,P"/>
      <sheetName val="Q"/>
      <sheetName val="S, T"/>
      <sheetName val="U"/>
      <sheetName val="V"/>
      <sheetName val="W,X"/>
      <sheetName val="Installed machines"/>
    </sheetNames>
    <sheetDataSet>
      <sheetData sheetId="0">
        <row r="8">
          <cell r="J8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 &amp; L Detail"/>
      <sheetName val="Assets"/>
      <sheetName val="Equity &amp; liabilities"/>
      <sheetName val="Eliminations"/>
      <sheetName val="Exchange rates"/>
      <sheetName val="P&amp;L"/>
      <sheetName val="Asset"/>
      <sheetName val="Eq and Liab"/>
      <sheetName val="Cash Flow"/>
      <sheetName val="Acc prin"/>
      <sheetName val="Mellomv"/>
      <sheetName val="GB Diverse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ng--&gt;"/>
      <sheetName val="M"/>
      <sheetName val="M_Bolig"/>
      <sheetName val="M_Næring"/>
      <sheetName val="M_Krit"/>
      <sheetName val="S&amp;P"/>
      <sheetName val="TC--&gt;"/>
      <sheetName val="Grafer"/>
      <sheetName val="Investeringer--&gt; "/>
      <sheetName val="Total"/>
      <sheetName val="Likv."/>
      <sheetName val="ONH_T"/>
      <sheetName val="OFB"/>
      <sheetName val="ONH_18B"/>
      <sheetName val="Konsern --&gt; "/>
      <sheetName val="Konsern_overordnet"/>
      <sheetName val="Konsern_detaljert"/>
      <sheetName val="Oppsummering"/>
      <sheetName val="R_K_O"/>
      <sheetName val="Forutsetninger"/>
      <sheetName val="R_K_I"/>
      <sheetName val="B_KxB_O"/>
      <sheetName val="B_KxB_I"/>
      <sheetName val="Boligutvikling --&gt;"/>
      <sheetName val="ONH_1_IFRS"/>
      <sheetName val="ONH_2_IFRS"/>
      <sheetName val="ONH_CG_RE"/>
      <sheetName val="ONH_CG_BS"/>
      <sheetName val="ONH_1_GRS"/>
      <sheetName val="ONH_2_GRS"/>
      <sheetName val="6000GP_CG_RE"/>
      <sheetName val="6000GP_CG_BS"/>
      <sheetName val="ONH_2_GRS_inkl Ulven"/>
      <sheetName val="OFL_CG_BS"/>
      <sheetName val="OFL_CG_RE"/>
      <sheetName val="OFL_1"/>
      <sheetName val="OFL_2"/>
      <sheetName val="BW_CG_RE"/>
      <sheetName val="BW_CG_BS"/>
      <sheetName val="BW_1"/>
      <sheetName val="BW_2"/>
      <sheetName val="BWG_CG_RE"/>
      <sheetName val="BWG_CG_BS"/>
      <sheetName val="BWG_1"/>
      <sheetName val="BWG_2"/>
      <sheetName val="Sve_CG_RE"/>
      <sheetName val="Sve_CG_BS"/>
      <sheetName val="Sve_1"/>
      <sheetName val="Sve_2"/>
      <sheetName val="Karn_CG_RE"/>
      <sheetName val="Karn_CG_BS"/>
      <sheetName val="Karn_1"/>
      <sheetName val="Karn_2"/>
      <sheetName val="Karn_Inv"/>
      <sheetName val="Slett1"/>
      <sheetName val="Slett2"/>
      <sheetName val="TestCo_1_SEK"/>
      <sheetName val="TestCo_1"/>
      <sheetName val="TestCo_2"/>
      <sheetName val="Næringsbygg --&gt;"/>
      <sheetName val="OFB_ESC"/>
      <sheetName val="OFB_CG_RE"/>
      <sheetName val="OFB_CG_BS"/>
      <sheetName val="OFB_1"/>
      <sheetName val="OFB_2"/>
      <sheetName val="OFB_1_gml"/>
      <sheetName val="Forv_Råd--&gt;"/>
      <sheetName val="FR_1"/>
      <sheetName val="FR_2"/>
      <sheetName val="FR_CG_RE"/>
      <sheetName val="FR_CG_BS"/>
      <sheetName val="BFE--&gt; "/>
      <sheetName val="OBank_CG_RE01"/>
      <sheetName val="OBank_CG_BS01"/>
      <sheetName val="OBank_1"/>
      <sheetName val="OBank_2"/>
      <sheetName val="MEGLER_CG_RE"/>
      <sheetName val="MEGLER_CG_BS"/>
      <sheetName val="MEGLER_1 "/>
      <sheetName val="MEGLER_2"/>
      <sheetName val="BBL_konserninput--&gt;"/>
      <sheetName val="BBL_konsern_1"/>
      <sheetName val="BBL_konsern_2"/>
      <sheetName val="BBL_CG_RE"/>
      <sheetName val="BBL_CG_BS"/>
      <sheetName val="AKSJER_CG_RE"/>
      <sheetName val="AKSJER_CG_BS"/>
      <sheetName val="AKSJER_1"/>
      <sheetName val="AKSJER_2"/>
      <sheetName val="Energi_CG_RE"/>
      <sheetName val="Energi_CG_BS"/>
      <sheetName val="Avskrivninger"/>
      <sheetName val="Energi_1"/>
      <sheetName val="Energi_2"/>
      <sheetName val="BBL selskap--&gt;"/>
      <sheetName val="BBL_selskap_1"/>
      <sheetName val="BBL_selskap_2_brukes ikke"/>
      <sheetName val="Felles input--&gt;"/>
      <sheetName val="Sjekk-ark"/>
      <sheetName val="Input"/>
      <sheetName val="VerdijEK"/>
      <sheetName val="Oversiktsark--&gt;"/>
      <sheetName val="Innholdsfortegnel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B10" t="str">
            <v>Oppsal Senter</v>
          </cell>
        </row>
      </sheetData>
      <sheetData sheetId="13"/>
      <sheetData sheetId="14"/>
      <sheetData sheetId="15">
        <row r="331">
          <cell r="M331">
            <v>-2797.48142315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16">
          <cell r="P316">
            <v>900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3">
          <cell r="V23">
            <v>13640.605405200002</v>
          </cell>
        </row>
      </sheetData>
      <sheetData sheetId="57"/>
      <sheetData sheetId="58">
        <row r="135">
          <cell r="G135">
            <v>0</v>
          </cell>
        </row>
      </sheetData>
      <sheetData sheetId="59"/>
      <sheetData sheetId="60"/>
      <sheetData sheetId="61"/>
      <sheetData sheetId="62"/>
      <sheetData sheetId="63">
        <row r="6">
          <cell r="B6" t="str">
            <v>OBOS Forretningsbygg gruppen  (IFRS)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75">
          <cell r="F175">
            <v>300</v>
          </cell>
        </row>
      </sheetData>
      <sheetData sheetId="76"/>
      <sheetData sheetId="77"/>
      <sheetData sheetId="78"/>
      <sheetData sheetId="79"/>
      <sheetData sheetId="80"/>
      <sheetData sheetId="81">
        <row r="326">
          <cell r="L326">
            <v>0</v>
          </cell>
        </row>
      </sheetData>
      <sheetData sheetId="82"/>
      <sheetData sheetId="83"/>
      <sheetData sheetId="84"/>
      <sheetData sheetId="85"/>
      <sheetData sheetId="86"/>
      <sheetData sheetId="87">
        <row r="17">
          <cell r="J17">
            <v>150000000</v>
          </cell>
        </row>
      </sheetData>
      <sheetData sheetId="88">
        <row r="144">
          <cell r="F144">
            <v>569.4590234499999</v>
          </cell>
        </row>
      </sheetData>
      <sheetData sheetId="89"/>
      <sheetData sheetId="90"/>
      <sheetData sheetId="91"/>
      <sheetData sheetId="92"/>
      <sheetData sheetId="93">
        <row r="144">
          <cell r="F144">
            <v>-405.005</v>
          </cell>
        </row>
      </sheetData>
      <sheetData sheetId="94"/>
      <sheetData sheetId="95">
        <row r="305">
          <cell r="I305">
            <v>0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Flytskjema regneark"/>
      <sheetName val="Nøkkeltall"/>
      <sheetName val="Tabell styresak"/>
      <sheetName val="OBOS konsernmal"/>
      <sheetName val="AS Resultat"/>
      <sheetName val="AS Balanse"/>
      <sheetName val="Kont.strøm"/>
      <sheetName val="810 Kont.strøm"/>
      <sheetName val="Kon-AS Res"/>
      <sheetName val="Kon-AS Bal"/>
      <sheetName val="810 Noter"/>
      <sheetName val="Skatt konsern"/>
      <sheetName val="Elimineringer"/>
      <sheetName val="Tilvirkningskontrakter"/>
      <sheetName val="Spesifikasjoner"/>
      <sheetName val="Skatt"/>
      <sheetName val="Hjelpeskjema"/>
      <sheetName val="Status"/>
      <sheetName val="Rentebegrensning"/>
      <sheetName val="Kto 8039"/>
      <sheetName val="Posteringer kt 1410"/>
      <sheetName val="Saldering"/>
      <sheetName val="Reklass. salg bruktboliger"/>
      <sheetName val="Bokført pr prosjekt"/>
      <sheetName val="Prosjekt mot budsjett"/>
      <sheetName val="Regnskapsprinsipper"/>
      <sheetName val="ONH Konsern Bal"/>
      <sheetName val="Prosjekter"/>
      <sheetName val="Merverdier "/>
      <sheetName val="ONH Konsern Res"/>
      <sheetName val="IFRS-justeringer"/>
      <sheetName val="IFRS-Resultat"/>
      <sheetName val="IFRS-Balanse"/>
      <sheetName val="DB Prosjekter"/>
      <sheetName val="Tilknyttede selskaper"/>
      <sheetName val="TS i døtre"/>
      <sheetName val="Saldobalanse"/>
      <sheetName val="Konsernstrukt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Byggestart ikke vedtatt</v>
          </cell>
        </row>
        <row r="2">
          <cell r="A2" t="str">
            <v>Byggestart vedtatt, ikke bygging</v>
          </cell>
        </row>
        <row r="3">
          <cell r="A3" t="str">
            <v>Bygging igangsatt</v>
          </cell>
        </row>
        <row r="4">
          <cell r="A4" t="str">
            <v>Byggetrinn Ferdigstilt</v>
          </cell>
        </row>
      </sheetData>
      <sheetData sheetId="27"/>
      <sheetData sheetId="28"/>
      <sheetData sheetId="29"/>
      <sheetData sheetId="30">
        <row r="42">
          <cell r="C42">
            <v>88661397.54617539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utsetnigner og forklaringer"/>
      <sheetName val="Beregninger"/>
      <sheetName val="Lister"/>
    </sheetNames>
    <sheetDataSet>
      <sheetData sheetId="0"/>
      <sheetData sheetId="1"/>
      <sheetData sheetId="2">
        <row r="1">
          <cell r="A1" t="str">
            <v>Tvangssalg</v>
          </cell>
        </row>
        <row r="2">
          <cell r="A2" t="str">
            <v>Frivillig salg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HOLDINGS"/>
      <sheetName val="TRANSACTIONS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ntrol"/>
      <sheetName val="Listeverdier"/>
      <sheetName val="Balanse"/>
    </sheetNames>
    <sheetDataSet>
      <sheetData sheetId="0"/>
      <sheetData sheetId="1">
        <row r="2">
          <cell r="B2">
            <v>1000</v>
          </cell>
        </row>
        <row r="3">
          <cell r="B3">
            <v>1100</v>
          </cell>
        </row>
        <row r="4">
          <cell r="B4">
            <v>1500</v>
          </cell>
        </row>
        <row r="5">
          <cell r="B5">
            <v>1800</v>
          </cell>
        </row>
        <row r="6">
          <cell r="B6">
            <v>3401</v>
          </cell>
        </row>
        <row r="7">
          <cell r="B7">
            <v>3402</v>
          </cell>
        </row>
        <row r="8">
          <cell r="B8">
            <v>3405</v>
          </cell>
        </row>
        <row r="9">
          <cell r="B9">
            <v>3406</v>
          </cell>
        </row>
        <row r="10">
          <cell r="B10">
            <v>3407</v>
          </cell>
        </row>
        <row r="11">
          <cell r="B11">
            <v>3408</v>
          </cell>
        </row>
        <row r="12">
          <cell r="B12">
            <v>3409</v>
          </cell>
        </row>
        <row r="13">
          <cell r="B13">
            <v>3410</v>
          </cell>
        </row>
        <row r="14">
          <cell r="B14">
            <v>3411</v>
          </cell>
        </row>
        <row r="15">
          <cell r="B15">
            <v>3412</v>
          </cell>
        </row>
        <row r="16">
          <cell r="B16">
            <v>3414</v>
          </cell>
        </row>
        <row r="17">
          <cell r="B17">
            <v>3415</v>
          </cell>
        </row>
        <row r="18">
          <cell r="B18">
            <v>3416</v>
          </cell>
        </row>
        <row r="19">
          <cell r="B19">
            <v>3417</v>
          </cell>
        </row>
        <row r="20">
          <cell r="B20">
            <v>3418</v>
          </cell>
        </row>
        <row r="21">
          <cell r="B21">
            <v>3419</v>
          </cell>
        </row>
        <row r="22">
          <cell r="B22">
            <v>3420</v>
          </cell>
        </row>
        <row r="23">
          <cell r="B23">
            <v>4000</v>
          </cell>
        </row>
        <row r="24">
          <cell r="B24">
            <v>4001</v>
          </cell>
        </row>
        <row r="25">
          <cell r="B25">
            <v>4002</v>
          </cell>
        </row>
        <row r="26">
          <cell r="B26">
            <v>4800</v>
          </cell>
        </row>
        <row r="27">
          <cell r="B27">
            <v>4900</v>
          </cell>
        </row>
        <row r="28">
          <cell r="B28">
            <v>7777</v>
          </cell>
        </row>
        <row r="29">
          <cell r="B29">
            <v>10000</v>
          </cell>
        </row>
        <row r="30">
          <cell r="B30">
            <v>11000</v>
          </cell>
        </row>
        <row r="31">
          <cell r="B31">
            <v>12000</v>
          </cell>
        </row>
        <row r="32">
          <cell r="B32">
            <v>13000</v>
          </cell>
        </row>
        <row r="33">
          <cell r="B33">
            <v>14000</v>
          </cell>
        </row>
        <row r="34">
          <cell r="B34">
            <v>15000</v>
          </cell>
        </row>
        <row r="35">
          <cell r="B35">
            <v>16000</v>
          </cell>
        </row>
        <row r="36">
          <cell r="B36">
            <v>20000</v>
          </cell>
        </row>
        <row r="37">
          <cell r="B37">
            <v>50000</v>
          </cell>
        </row>
        <row r="38">
          <cell r="B38">
            <v>81000</v>
          </cell>
        </row>
        <row r="39">
          <cell r="B39">
            <v>81100</v>
          </cell>
        </row>
        <row r="40">
          <cell r="B40">
            <v>81500</v>
          </cell>
        </row>
        <row r="41">
          <cell r="B41">
            <v>81800</v>
          </cell>
        </row>
        <row r="42">
          <cell r="B42">
            <v>83401</v>
          </cell>
        </row>
        <row r="43">
          <cell r="B43">
            <v>83408</v>
          </cell>
        </row>
        <row r="44">
          <cell r="B44">
            <v>83411</v>
          </cell>
        </row>
        <row r="45">
          <cell r="B45">
            <v>83412</v>
          </cell>
        </row>
        <row r="46">
          <cell r="B46">
            <v>83414</v>
          </cell>
        </row>
        <row r="47">
          <cell r="B47">
            <v>83417</v>
          </cell>
        </row>
        <row r="48">
          <cell r="B48">
            <v>83418</v>
          </cell>
        </row>
        <row r="49">
          <cell r="B49">
            <v>83419</v>
          </cell>
        </row>
        <row r="50">
          <cell r="B50">
            <v>83420</v>
          </cell>
        </row>
        <row r="51">
          <cell r="B51">
            <v>84800</v>
          </cell>
        </row>
        <row r="52">
          <cell r="B52">
            <v>84900</v>
          </cell>
        </row>
        <row r="53">
          <cell r="B53">
            <v>89000</v>
          </cell>
        </row>
        <row r="54">
          <cell r="B54">
            <v>99000</v>
          </cell>
        </row>
        <row r="55">
          <cell r="B55">
            <v>99999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 og riktig nummerering"/>
      <sheetName val="Endringer i prinsipper"/>
      <sheetName val="Note 26 2017 TIL OBOS BBL"/>
      <sheetName val="Note 27 2017 TIL OBOS BBL"/>
      <sheetName val="Note 26 2017"/>
      <sheetName val="Note 27 2017"/>
      <sheetName val="Bal. spesifisert Konsern 171231"/>
      <sheetName val="Beholdning AktivaPassiva 171231"/>
      <sheetName val="KG og LG derivater 1712"/>
      <sheetName val="Beholdning IRS 171229"/>
      <sheetName val="Alle utlån 171231"/>
      <sheetName val="Løpetidsfordeling utlån 2017"/>
      <sheetName val="Fastrente utlån 171231"/>
      <sheetName val="Bal. spesifisert Konsern 161231"/>
      <sheetName val="Løpetidsfordeling utlån 2016 v2"/>
      <sheetName val="Løpetidsfordeling utlån 2016"/>
      <sheetName val="Beholdning AktivaPassiva 161231"/>
      <sheetName val="Input Swapper 2017"/>
      <sheetName val="Input Swapper 2016"/>
      <sheetName val="Input likv mnd 161231"/>
      <sheetName val="PortWin IRS 171231"/>
      <sheetName val="Aktiva Bank 171231"/>
      <sheetName val="Collateral 171231"/>
      <sheetName val="Collateral 161231"/>
      <sheetName val="KG og LG derivater Q4 16"/>
      <sheetName val="DNB Global Treasury 171231"/>
      <sheetName val="DNB Global Treasury 161231"/>
      <sheetName val="Note 8 - Vp.gjeld 1712"/>
      <sheetName val="Note 9 - Ansvarlig lån 1712"/>
      <sheetName val="Aktiva Bank 161231"/>
      <sheetName val="Input fastrente 2016"/>
      <sheetName val="Renterisk volum mnd 2016"/>
      <sheetName val="Note 8 - Vp.gjeld-Q416"/>
      <sheetName val="IRS Bank 161231"/>
      <sheetName val="Renterisk volum kvartal 2016"/>
      <sheetName val="Res. spesifisert Konsern 161231"/>
      <sheetName val="Input likv kvartal 161231"/>
      <sheetName val="Passiva Bank 161231"/>
      <sheetName val="Aktiva Kreditforetak 161231"/>
      <sheetName val="Passiva Kreditforetak 161231"/>
      <sheetName val="Q4 mellomværende"/>
      <sheetName val="Innskudd OTS 161231"/>
      <sheetName val="Note 9 - Ansvarlig lån Q416"/>
      <sheetName val="Bal. spesifisert 2015"/>
      <sheetName val="Note 28 2014"/>
      <sheetName val="Input Aksjer"/>
      <sheetName val="Input Resultat 2013"/>
      <sheetName val="Input Balanse 2013"/>
      <sheetName val="Porteføljeoversikt innlån"/>
      <sheetName val="UL Input"/>
      <sheetName val="Input Fastrente 2013"/>
      <sheetName val="Input Bank Aktiva 2013"/>
      <sheetName val="Input Bank Passiva 2013"/>
      <sheetName val="Input Bank Amortisert kost 2013"/>
      <sheetName val="Input swapper 2013"/>
      <sheetName val="Input IRS 2015"/>
      <sheetName val="Input kapitaldekning 2013"/>
      <sheetName val="Input renterisiko 2013"/>
      <sheetName val="Input renterisk volum mnd 2013"/>
      <sheetName val="Input renterisk volum kv. 2013"/>
      <sheetName val="Input likviditet måned 2013"/>
      <sheetName val="Input likviditet kvartal 2013"/>
      <sheetName val="Input utlånsport. Marcus, 2013"/>
      <sheetName val="Input løpetid Utl. Marcus 2013"/>
      <sheetName val="Input innsk. Marcus 2013"/>
      <sheetName val="Note 3"/>
      <sheetName val="Note 7"/>
      <sheetName val="Note 11"/>
      <sheetName val="Note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W2">
            <v>51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sjoner og definisjoner"/>
      <sheetName val="Forside"/>
      <sheetName val="Liquidity Coverage Ratio"/>
      <sheetName val="Net Stable Funding Ratio"/>
    </sheetNames>
    <sheetDataSet>
      <sheetData sheetId="0"/>
      <sheetData sheetId="1">
        <row r="1">
          <cell r="A1">
            <v>1</v>
          </cell>
          <cell r="B1">
            <v>2011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Rates"/>
      <sheetName val="ABC Prof&amp;Bal"/>
      <sheetName val="Oppsum"/>
      <sheetName val="Elim Group"/>
      <sheetName val="Elim"/>
      <sheetName val="Change"/>
      <sheetName val="EK"/>
      <sheetName val="Segment"/>
      <sheetName val="Segment2"/>
      <sheetName val="Goodw"/>
      <sheetName val="Saldobal"/>
      <sheetName val="Datavalidering"/>
      <sheetName val="ABC Prof_B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Lønn 500"/>
      <sheetName val="Annen lønn, kto 501 - 539"/>
      <sheetName val="Refusjon NAV"/>
      <sheetName val="Tilbakemeldinger"/>
      <sheetName val="Endringer"/>
      <sheetName val="Ark1"/>
      <sheetName val="Datavalidering"/>
    </sheetNames>
    <sheetDataSet>
      <sheetData sheetId="0">
        <row r="2">
          <cell r="B2">
            <v>0.12</v>
          </cell>
        </row>
        <row r="3">
          <cell r="B3">
            <v>0.14099999999999999</v>
          </cell>
        </row>
        <row r="9">
          <cell r="I9">
            <v>15000</v>
          </cell>
        </row>
        <row r="13">
          <cell r="B13">
            <v>1.04</v>
          </cell>
        </row>
      </sheetData>
      <sheetData sheetId="1">
        <row r="139">
          <cell r="I139">
            <v>45891.666666666664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 Korr. GL510 lnr 141, 1709"/>
      <sheetName val="Avstemming OB mot Fond 1709"/>
      <sheetName val="DNB Portef Rapp OB 1709"/>
      <sheetName val="OBK Korr. GL510 lnr 58, 1709"/>
      <sheetName val="Avstemming OBK mot Fond 1709"/>
      <sheetName val="DNB Portef Rapp OBK 1709"/>
      <sheetName val="OB Korr. GL510 lnr XXX, 1708"/>
      <sheetName val="Avstemming OB mot Fond 1708"/>
      <sheetName val="DNB Portef Rapp OB 1708"/>
      <sheetName val="OBK Korr. GL510 lnr XX, 1708"/>
      <sheetName val="Avstemming OBK mot Fond 1708"/>
      <sheetName val="DNB Portef Rapp OBK 1708"/>
      <sheetName val="OB Korr. GL510 lnr 111, 1707"/>
      <sheetName val="Avstemming OB mot Fond 1707"/>
      <sheetName val="DNB Portef Rapp OB 1707"/>
      <sheetName val="OBK Korr. GL510 lnr 44, 1707"/>
      <sheetName val="Avstemming OBK mot Fond 1707"/>
      <sheetName val="DNB Portef Rapp OBK 1707"/>
      <sheetName val="OB Korr. GL510 lnr 93, 1706"/>
      <sheetName val="DNB Portef Rapp OB 1706"/>
      <sheetName val="Avstemming OB mot Fond 1706"/>
      <sheetName val="OBK Korr. GL510 lnr 37, 1706"/>
      <sheetName val="Avstemming OBK mot Fond 1706"/>
      <sheetName val="DNB Portef Rapp OBK 1706"/>
      <sheetName val="OB Korr. GL510 lnr 72, 1705"/>
      <sheetName val="DNB Portef Rapp OB 1705"/>
      <sheetName val="Avstemming OB mot Fond 1705"/>
      <sheetName val="OBK Korr. GL510 lnr 27, 1705"/>
      <sheetName val="Avstemming OBK mot Fond 1705"/>
      <sheetName val="DNB Portef Rapp OBK 1705"/>
      <sheetName val="DNB Portef Rapp OB 1704"/>
      <sheetName val="Avstemming OB mot Fond 1704"/>
      <sheetName val="OB Korr. GL510 lnr 61, 1704"/>
      <sheetName val="DNB Portef Rapp OBK 1704"/>
      <sheetName val="Avstemming OBK mot Fond 1704"/>
      <sheetName val="OBK Korr. GL510 lnr 20, 1704"/>
      <sheetName val="OB 170331"/>
      <sheetName val="Avstemming OB mot Fond 1703"/>
      <sheetName val="OB Korr. GL510 lnr 47, 1703"/>
      <sheetName val="OBK 170331"/>
      <sheetName val="Avstemming OBK mot Fond 1703"/>
      <sheetName val="OBK Korr. GL510 lnr 15, 1703"/>
      <sheetName val="1702 OB DNB fondsrapport"/>
      <sheetName val="Avstemming OB mot Fond 1702"/>
      <sheetName val="OB Korr. GL510 lnr 23, feb  17"/>
      <sheetName val="1702 OBK DNB fondsrapport"/>
      <sheetName val="Avstemming OBK mot Fond 1702"/>
      <sheetName val="OBK Korr. GL510 lnr XX, feb 17"/>
      <sheetName val="1701 OB DNB fondsrapport"/>
      <sheetName val="Avstemming OB mot Fond 1701"/>
      <sheetName val="OB Korr. GL510 lnr 14, jan 17"/>
      <sheetName val="1701 OBK DNB fondsrapport"/>
      <sheetName val="Avstemming OBK mot Fond 1701"/>
      <sheetName val="OBK Korr. GL510 lnr 04, jan 17"/>
      <sheetName val="1612 OB DNB fondsrapport"/>
      <sheetName val="1612 OBK DNB fondsrapport"/>
      <sheetName val="Avstemming OB IROs mot Fond"/>
      <sheetName val="OB Korr. GL520 lnr xx, des16"/>
      <sheetName val="Avstemming OBK IROS mot Fond"/>
      <sheetName val="OBK Korr. GL520 lnr 01, des16"/>
      <sheetName val="Ark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kføring KF"/>
      <sheetName val="Bokførings"/>
      <sheetName val="Lists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Form 1.1"/>
      <sheetName val="Form 1.2"/>
      <sheetName val="Form 1.3"/>
      <sheetName val="Form 2.1"/>
      <sheetName val="Form 2.2"/>
      <sheetName val="Form 3.1"/>
      <sheetName val="Form 3.2"/>
      <sheetName val="Form 3.3"/>
      <sheetName val="Form 3.4"/>
      <sheetName val="Form 3.5"/>
      <sheetName val="Form 3.6"/>
      <sheetName val="Form 3.7"/>
      <sheetName val="Form 3.8"/>
      <sheetName val="Form 3.10"/>
      <sheetName val="Form 3.9"/>
      <sheetName val="Form 3.11"/>
      <sheetName val="Form 3.12"/>
      <sheetName val="Form 4.1"/>
      <sheetName val="Form 4.2"/>
      <sheetName val="Form 4.3"/>
    </sheetNames>
    <sheetDataSet>
      <sheetData sheetId="0" refreshError="1"/>
      <sheetData sheetId="1" refreshError="1">
        <row r="6">
          <cell r="F6">
            <v>37336.022691666665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FRONTPAGE"/>
      <sheetName val="HOLDINGS"/>
      <sheetName val="TRANSACTIONS"/>
      <sheetName val="Risikotall"/>
    </sheetNames>
    <sheetDataSet>
      <sheetData sheetId="0">
        <row r="28">
          <cell r="B28">
            <v>5252208</v>
          </cell>
          <cell r="C28" t="str">
            <v xml:space="preserve"> OBOS BOLIGKREDITT AS</v>
          </cell>
          <cell r="F28">
            <v>43039</v>
          </cell>
        </row>
      </sheetData>
      <sheetData sheetId="1"/>
      <sheetData sheetId="2">
        <row r="72">
          <cell r="N72" t="str">
            <v>BBS_VERDIUB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umerations"/>
      <sheetName val="C 00.01"/>
      <sheetName val="C 72.00.a"/>
      <sheetName val="C 73.00.a"/>
      <sheetName val="C 74.00.a"/>
      <sheetName val="C 75.00.a"/>
      <sheetName val="C 76.00.a"/>
    </sheetNames>
    <sheetDataSet>
      <sheetData sheetId="0">
        <row r="2">
          <cell r="A2" t="str">
            <v>IFRS</v>
          </cell>
        </row>
        <row r="3">
          <cell r="A3" t="str">
            <v>National GAAP</v>
          </cell>
        </row>
        <row r="4">
          <cell r="A4" t="str">
            <v>Consolidated</v>
          </cell>
        </row>
        <row r="5">
          <cell r="A5" t="str">
            <v>Individual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_5.12.18"/>
      <sheetName val="Tilbakemeldinger"/>
      <sheetName val="Kommentarer"/>
      <sheetName val="ONH_purchase of properties"/>
      <sheetName val="ONH_potential investments"/>
      <sheetName val="GML--&gt; "/>
      <sheetName val="ONH_30.08.20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1058-C2F2-4FC8-9BA4-23B44222D931}">
  <sheetPr>
    <pageSetUpPr fitToPage="1"/>
  </sheetPr>
  <dimension ref="B2:E57"/>
  <sheetViews>
    <sheetView showGridLines="0" topLeftCell="A29" workbookViewId="0">
      <selection activeCell="B51" sqref="B51:E51"/>
    </sheetView>
  </sheetViews>
  <sheetFormatPr defaultColWidth="11.42578125" defaultRowHeight="15"/>
  <cols>
    <col min="1" max="1" width="6.7109375" customWidth="1"/>
    <col min="2" max="2" width="69.85546875" customWidth="1"/>
    <col min="3" max="3" width="9.42578125" customWidth="1"/>
    <col min="4" max="5" width="12.7109375" style="3" customWidth="1"/>
  </cols>
  <sheetData>
    <row r="2" spans="2:5" ht="18">
      <c r="B2" s="45" t="s">
        <v>136</v>
      </c>
    </row>
    <row r="3" spans="2:5">
      <c r="B3" s="48" t="s">
        <v>137</v>
      </c>
    </row>
    <row r="5" spans="2:5">
      <c r="B5" s="9" t="s">
        <v>110</v>
      </c>
      <c r="C5" s="12" t="s">
        <v>23</v>
      </c>
      <c r="D5" s="84">
        <v>2022</v>
      </c>
      <c r="E5" s="84">
        <v>2021</v>
      </c>
    </row>
    <row r="6" spans="2:5">
      <c r="B6" s="85"/>
      <c r="C6" s="86"/>
      <c r="D6" s="87"/>
      <c r="E6" s="88"/>
    </row>
    <row r="7" spans="2:5">
      <c r="B7" s="75" t="s">
        <v>24</v>
      </c>
      <c r="C7" s="89">
        <v>10</v>
      </c>
      <c r="D7" s="83">
        <v>14540245.788000001</v>
      </c>
      <c r="E7" s="90">
        <v>11715077.43</v>
      </c>
    </row>
    <row r="8" spans="2:5" ht="3.75" customHeight="1">
      <c r="B8" s="9"/>
      <c r="C8" s="11"/>
      <c r="D8" s="51"/>
      <c r="E8" s="19"/>
    </row>
    <row r="9" spans="2:5">
      <c r="B9" s="9" t="s">
        <v>25</v>
      </c>
      <c r="C9" s="11">
        <v>22</v>
      </c>
      <c r="D9" s="51">
        <v>-9329233.0519999992</v>
      </c>
      <c r="E9" s="19">
        <v>-6680904.9340000004</v>
      </c>
    </row>
    <row r="10" spans="2:5">
      <c r="B10" s="9" t="s">
        <v>26</v>
      </c>
      <c r="C10" s="13">
        <v>11.12</v>
      </c>
      <c r="D10" s="51">
        <v>-2451898.8309999998</v>
      </c>
      <c r="E10" s="19">
        <v>-2408583.0929999999</v>
      </c>
    </row>
    <row r="11" spans="2:5">
      <c r="B11" s="9" t="s">
        <v>0</v>
      </c>
      <c r="C11" s="11">
        <v>13</v>
      </c>
      <c r="D11" s="51">
        <v>-1992433.102</v>
      </c>
      <c r="E11" s="19">
        <v>-1659719.4069999999</v>
      </c>
    </row>
    <row r="12" spans="2:5">
      <c r="B12" s="9" t="s">
        <v>9</v>
      </c>
      <c r="C12" s="13">
        <v>16.170000000000002</v>
      </c>
      <c r="D12" s="51">
        <v>-287247.114</v>
      </c>
      <c r="E12" s="19">
        <v>-295062.95400000003</v>
      </c>
    </row>
    <row r="13" spans="2:5">
      <c r="B13" s="12" t="s">
        <v>27</v>
      </c>
      <c r="C13" s="11"/>
      <c r="D13" s="53">
        <v>-14060812.098999999</v>
      </c>
      <c r="E13" s="49">
        <v>-11044270.388</v>
      </c>
    </row>
    <row r="14" spans="2:5" ht="3.75" customHeight="1">
      <c r="B14" s="9"/>
      <c r="C14" s="11"/>
      <c r="D14" s="53"/>
      <c r="E14" s="49"/>
    </row>
    <row r="15" spans="2:5">
      <c r="B15" s="91" t="s">
        <v>28</v>
      </c>
      <c r="C15" s="92"/>
      <c r="D15" s="93">
        <v>479433.68900000118</v>
      </c>
      <c r="E15" s="94">
        <v>670807.04199999943</v>
      </c>
    </row>
    <row r="16" spans="2:5" ht="3.75" customHeight="1">
      <c r="B16" s="9"/>
      <c r="C16" s="11"/>
      <c r="D16" s="51"/>
      <c r="E16" s="19"/>
    </row>
    <row r="17" spans="2:5">
      <c r="B17" s="9" t="s">
        <v>12</v>
      </c>
      <c r="C17" s="11">
        <v>19</v>
      </c>
      <c r="D17" s="51">
        <v>778563.06500000018</v>
      </c>
      <c r="E17" s="19">
        <v>1075510.2860000001</v>
      </c>
    </row>
    <row r="18" spans="2:5">
      <c r="B18" s="9" t="s">
        <v>13</v>
      </c>
      <c r="C18" s="11">
        <v>19</v>
      </c>
      <c r="D18" s="51">
        <v>285998.27499999991</v>
      </c>
      <c r="E18" s="19">
        <v>2135602.6700000004</v>
      </c>
    </row>
    <row r="19" spans="2:5">
      <c r="B19" s="9" t="s">
        <v>7</v>
      </c>
      <c r="C19" s="11">
        <v>18</v>
      </c>
      <c r="D19" s="51">
        <v>195972.397</v>
      </c>
      <c r="E19" s="2">
        <v>722439.2</v>
      </c>
    </row>
    <row r="20" spans="2:5">
      <c r="B20" s="95" t="s">
        <v>29</v>
      </c>
      <c r="C20" s="96"/>
      <c r="D20" s="53">
        <v>1739967.426</v>
      </c>
      <c r="E20" s="53">
        <v>4604359.1979999999</v>
      </c>
    </row>
    <row r="21" spans="2:5" ht="3.75" customHeight="1">
      <c r="B21" s="97"/>
      <c r="C21" s="98"/>
      <c r="D21" s="99"/>
      <c r="E21" s="100"/>
    </row>
    <row r="22" spans="2:5">
      <c r="B22" s="12" t="s">
        <v>103</v>
      </c>
      <c r="C22" s="11"/>
      <c r="D22" s="54"/>
      <c r="E22" s="52"/>
    </row>
    <row r="23" spans="2:5">
      <c r="B23" s="9" t="s">
        <v>30</v>
      </c>
      <c r="C23" s="11"/>
      <c r="D23" s="54">
        <v>128586.348</v>
      </c>
      <c r="E23" s="52">
        <v>91195.91</v>
      </c>
    </row>
    <row r="24" spans="2:5">
      <c r="B24" s="9" t="s">
        <v>31</v>
      </c>
      <c r="C24" s="11"/>
      <c r="D24" s="54">
        <v>-524955.73800000001</v>
      </c>
      <c r="E24" s="52">
        <v>-359614.07799999998</v>
      </c>
    </row>
    <row r="25" spans="2:5">
      <c r="B25" s="9" t="s">
        <v>32</v>
      </c>
      <c r="C25" s="11"/>
      <c r="D25" s="54">
        <v>-26898.232</v>
      </c>
      <c r="E25" s="52">
        <v>-85440.728000000003</v>
      </c>
    </row>
    <row r="26" spans="2:5">
      <c r="B26" s="9" t="s">
        <v>1</v>
      </c>
      <c r="C26" s="11"/>
      <c r="D26" s="54">
        <v>86368.665999999997</v>
      </c>
      <c r="E26" s="52">
        <v>201211.26300000001</v>
      </c>
    </row>
    <row r="27" spans="2:5">
      <c r="B27" s="9" t="s">
        <v>2</v>
      </c>
      <c r="C27" s="11"/>
      <c r="D27" s="54">
        <v>177490.139</v>
      </c>
      <c r="E27" s="52">
        <v>2050.873</v>
      </c>
    </row>
    <row r="28" spans="2:5">
      <c r="B28" s="12" t="s">
        <v>33</v>
      </c>
      <c r="C28" s="11">
        <v>5.14</v>
      </c>
      <c r="D28" s="53">
        <v>-159408.81700000001</v>
      </c>
      <c r="E28" s="49">
        <v>-150596.76</v>
      </c>
    </row>
    <row r="29" spans="2:5" ht="3.75" customHeight="1">
      <c r="B29" s="101"/>
      <c r="C29" s="78"/>
      <c r="D29" s="102"/>
      <c r="E29" s="103"/>
    </row>
    <row r="30" spans="2:5">
      <c r="B30" s="95" t="s">
        <v>4</v>
      </c>
      <c r="C30" s="96"/>
      <c r="D30" s="53">
        <v>1580558.6089999999</v>
      </c>
      <c r="E30" s="53">
        <v>4453762.4380000001</v>
      </c>
    </row>
    <row r="31" spans="2:5" ht="3.75" customHeight="1">
      <c r="B31" s="97"/>
      <c r="C31" s="98"/>
      <c r="D31" s="99"/>
      <c r="E31" s="100"/>
    </row>
    <row r="32" spans="2:5">
      <c r="B32" s="9" t="s">
        <v>3</v>
      </c>
      <c r="C32" s="11">
        <v>15</v>
      </c>
      <c r="D32" s="54">
        <f>48702.322+0.5</f>
        <v>48702.822</v>
      </c>
      <c r="E32" s="52">
        <v>-185560.03400000001</v>
      </c>
    </row>
    <row r="33" spans="2:5" ht="3.75" customHeight="1">
      <c r="B33" s="101"/>
      <c r="C33" s="78"/>
      <c r="D33" s="102"/>
      <c r="E33" s="103"/>
    </row>
    <row r="34" spans="2:5">
      <c r="B34" s="95" t="s">
        <v>34</v>
      </c>
      <c r="C34" s="96"/>
      <c r="D34" s="53">
        <v>1629260.9310000001</v>
      </c>
      <c r="E34" s="53">
        <v>4268202.4040000001</v>
      </c>
    </row>
    <row r="35" spans="2:5" ht="3.75" customHeight="1">
      <c r="B35" s="97"/>
      <c r="C35" s="98"/>
      <c r="D35" s="99"/>
      <c r="E35" s="104"/>
    </row>
    <row r="36" spans="2:5">
      <c r="B36" s="11" t="s">
        <v>121</v>
      </c>
      <c r="C36" s="11"/>
      <c r="D36" s="54">
        <v>21679.995999999999</v>
      </c>
      <c r="E36" s="52">
        <v>15475.967000000001</v>
      </c>
    </row>
    <row r="37" spans="2:5">
      <c r="B37" s="11" t="s">
        <v>35</v>
      </c>
      <c r="C37" s="11"/>
      <c r="D37" s="54">
        <v>15210.972</v>
      </c>
      <c r="E37" s="52">
        <v>11235.444</v>
      </c>
    </row>
    <row r="38" spans="2:5" ht="15" customHeight="1">
      <c r="B38" s="105"/>
      <c r="C38" s="105"/>
      <c r="D38" s="106"/>
      <c r="E38" s="107"/>
    </row>
    <row r="39" spans="2:5">
      <c r="B39" s="14" t="s">
        <v>135</v>
      </c>
      <c r="C39" s="11"/>
      <c r="D39" s="106"/>
      <c r="E39" s="108"/>
    </row>
    <row r="40" spans="2:5">
      <c r="B40" s="11" t="s">
        <v>36</v>
      </c>
      <c r="C40" s="11"/>
      <c r="D40" s="54">
        <v>-90562.047999999995</v>
      </c>
      <c r="E40" s="109">
        <v>-180813.67500000002</v>
      </c>
    </row>
    <row r="41" spans="2:5">
      <c r="B41" s="11" t="s">
        <v>37</v>
      </c>
      <c r="C41" s="11"/>
      <c r="D41" s="54">
        <v>6631.732</v>
      </c>
      <c r="E41" s="109">
        <v>-6592.8879999999999</v>
      </c>
    </row>
    <row r="42" spans="2:5">
      <c r="B42" s="11" t="s">
        <v>104</v>
      </c>
      <c r="C42" s="11"/>
      <c r="D42" s="54">
        <v>13449.1</v>
      </c>
      <c r="E42" s="109">
        <v>4333.8797267149021</v>
      </c>
    </row>
    <row r="43" spans="2:5" ht="24.75">
      <c r="B43" s="110" t="s">
        <v>105</v>
      </c>
      <c r="C43" s="111">
        <v>27</v>
      </c>
      <c r="D43" s="73">
        <v>-70481.215999999986</v>
      </c>
      <c r="E43" s="112">
        <v>-183072.68327328513</v>
      </c>
    </row>
    <row r="44" spans="2:5" ht="3.75" customHeight="1">
      <c r="B44" s="14"/>
      <c r="C44" s="11"/>
      <c r="D44" s="51"/>
      <c r="E44" s="19"/>
    </row>
    <row r="45" spans="2:5">
      <c r="B45" s="11" t="s">
        <v>38</v>
      </c>
      <c r="C45" s="11"/>
      <c r="D45" s="51">
        <v>22070.332999999999</v>
      </c>
      <c r="E45" s="19">
        <v>-3261.8490000000002</v>
      </c>
    </row>
    <row r="46" spans="2:5">
      <c r="B46" s="11" t="s">
        <v>104</v>
      </c>
      <c r="C46" s="11"/>
      <c r="D46" s="51">
        <v>-7841</v>
      </c>
      <c r="E46" s="19">
        <v>18422.213273285099</v>
      </c>
    </row>
    <row r="47" spans="2:5" ht="24.75">
      <c r="B47" s="15" t="s">
        <v>106</v>
      </c>
      <c r="C47" s="14">
        <v>27</v>
      </c>
      <c r="D47" s="50">
        <v>14229.332999999999</v>
      </c>
      <c r="E47" s="16">
        <v>15160.364273285099</v>
      </c>
    </row>
    <row r="48" spans="2:5" ht="3.75" customHeight="1">
      <c r="B48" s="15"/>
      <c r="C48" s="11"/>
      <c r="D48" s="55"/>
      <c r="E48" s="20"/>
    </row>
    <row r="49" spans="2:5">
      <c r="B49" s="113" t="s">
        <v>107</v>
      </c>
      <c r="C49" s="114">
        <v>27</v>
      </c>
      <c r="D49" s="115">
        <v>-56251.882999999987</v>
      </c>
      <c r="E49" s="115">
        <v>-167912.31900000005</v>
      </c>
    </row>
    <row r="50" spans="2:5" ht="3.75" customHeight="1">
      <c r="B50" s="116"/>
      <c r="C50" s="117"/>
      <c r="D50" s="102"/>
      <c r="E50" s="102"/>
    </row>
    <row r="51" spans="2:5">
      <c r="B51" s="118" t="s">
        <v>39</v>
      </c>
      <c r="C51" s="119"/>
      <c r="D51" s="93">
        <v>1573009.0480000002</v>
      </c>
      <c r="E51" s="93">
        <v>4100290.085</v>
      </c>
    </row>
    <row r="52" spans="2:5" ht="3.75" customHeight="1">
      <c r="B52" s="11"/>
      <c r="C52" s="11"/>
      <c r="D52" s="56"/>
      <c r="E52" s="21"/>
    </row>
    <row r="53" spans="2:5">
      <c r="B53" s="11" t="s">
        <v>121</v>
      </c>
      <c r="C53" s="11"/>
      <c r="D53" s="57">
        <v>21631.88</v>
      </c>
      <c r="E53" s="22">
        <v>15246.402</v>
      </c>
    </row>
    <row r="54" spans="2:5">
      <c r="B54" s="11" t="s">
        <v>35</v>
      </c>
      <c r="C54" s="11"/>
      <c r="D54" s="57">
        <v>15210.972</v>
      </c>
      <c r="E54" s="22">
        <v>11235.444</v>
      </c>
    </row>
    <row r="55" spans="2:5">
      <c r="D55" s="17"/>
      <c r="E55" s="17"/>
    </row>
    <row r="57" spans="2:5">
      <c r="D57" s="23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&amp;C&amp;1#&amp;"Calibri"&amp;11&amp;Kad921eBESKYTTET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E9F98-5786-43CD-9EE1-568ED70C83CA}">
  <sheetPr>
    <pageSetUpPr fitToPage="1"/>
  </sheetPr>
  <dimension ref="B2:E61"/>
  <sheetViews>
    <sheetView showGridLines="0" topLeftCell="A42" workbookViewId="0">
      <selection activeCell="B61" sqref="B61:E61"/>
    </sheetView>
  </sheetViews>
  <sheetFormatPr defaultColWidth="11.42578125" defaultRowHeight="15"/>
  <cols>
    <col min="1" max="1" width="5.5703125" customWidth="1"/>
    <col min="2" max="2" width="49" bestFit="1" customWidth="1"/>
    <col min="4" max="5" width="12.7109375" style="3" customWidth="1"/>
  </cols>
  <sheetData>
    <row r="2" spans="2:5" ht="18">
      <c r="B2" s="47" t="s">
        <v>138</v>
      </c>
    </row>
    <row r="3" spans="2:5">
      <c r="B3" s="46" t="s">
        <v>137</v>
      </c>
    </row>
    <row r="5" spans="2:5">
      <c r="B5" t="s">
        <v>110</v>
      </c>
    </row>
    <row r="6" spans="2:5">
      <c r="B6" s="75" t="s">
        <v>40</v>
      </c>
      <c r="C6" s="76" t="s">
        <v>23</v>
      </c>
      <c r="D6" s="77">
        <v>44926</v>
      </c>
      <c r="E6" s="77">
        <v>44561</v>
      </c>
    </row>
    <row r="7" spans="2:5" ht="3.75" customHeight="1">
      <c r="B7" s="9"/>
      <c r="C7" s="9"/>
      <c r="D7" s="7"/>
    </row>
    <row r="8" spans="2:5">
      <c r="B8" s="9" t="s">
        <v>11</v>
      </c>
      <c r="C8" s="3">
        <v>16</v>
      </c>
      <c r="D8" s="58">
        <v>1303998.7290000001</v>
      </c>
      <c r="E8" s="18">
        <v>1127489.284</v>
      </c>
    </row>
    <row r="9" spans="2:5">
      <c r="B9" s="9" t="s">
        <v>41</v>
      </c>
      <c r="C9" s="3">
        <v>16</v>
      </c>
      <c r="D9" s="58">
        <v>630751.26399999997</v>
      </c>
      <c r="E9" s="18">
        <v>639423.57700000005</v>
      </c>
    </row>
    <row r="10" spans="2:5">
      <c r="B10" s="9" t="s">
        <v>10</v>
      </c>
      <c r="C10" s="1">
        <v>16</v>
      </c>
      <c r="D10" s="58">
        <v>563207.40800000005</v>
      </c>
      <c r="E10" s="18">
        <v>524432.02399999974</v>
      </c>
    </row>
    <row r="11" spans="2:5">
      <c r="B11" s="9" t="s">
        <v>42</v>
      </c>
      <c r="C11" s="1">
        <v>17</v>
      </c>
      <c r="D11" s="58">
        <v>1095711.6510000001</v>
      </c>
      <c r="E11" s="18">
        <v>1228769.8799999999</v>
      </c>
    </row>
    <row r="12" spans="2:5">
      <c r="B12" s="9" t="s">
        <v>113</v>
      </c>
      <c r="C12" s="8">
        <v>17</v>
      </c>
      <c r="D12" s="58">
        <v>332735.51299999998</v>
      </c>
      <c r="E12" s="18">
        <v>321913.80699999997</v>
      </c>
    </row>
    <row r="13" spans="2:5">
      <c r="B13" s="9" t="s">
        <v>14</v>
      </c>
      <c r="C13" s="8">
        <v>18</v>
      </c>
      <c r="D13" s="58">
        <v>15370611.066</v>
      </c>
      <c r="E13" s="18">
        <v>13433751.277000001</v>
      </c>
    </row>
    <row r="14" spans="2:5">
      <c r="B14" s="9" t="s">
        <v>8</v>
      </c>
      <c r="C14" s="1">
        <v>17</v>
      </c>
      <c r="D14" s="58">
        <v>728901.022</v>
      </c>
      <c r="E14" s="24">
        <v>772782.049</v>
      </c>
    </row>
    <row r="15" spans="2:5">
      <c r="B15" s="9" t="s">
        <v>43</v>
      </c>
      <c r="C15" s="1">
        <v>19</v>
      </c>
      <c r="D15" s="58">
        <v>4732290.2050000001</v>
      </c>
      <c r="E15" s="18">
        <v>5145351.8940000003</v>
      </c>
    </row>
    <row r="16" spans="2:5">
      <c r="B16" s="9" t="s">
        <v>44</v>
      </c>
      <c r="C16" s="1">
        <v>20</v>
      </c>
      <c r="D16" s="58">
        <v>4619493.2479999997</v>
      </c>
      <c r="E16" s="18">
        <v>4153666.4350000005</v>
      </c>
    </row>
    <row r="17" spans="2:5">
      <c r="B17" s="9" t="s">
        <v>45</v>
      </c>
      <c r="C17" s="1">
        <v>6.21</v>
      </c>
      <c r="D17" s="58">
        <v>49914739.703000002</v>
      </c>
      <c r="E17" s="18">
        <v>46523610.405999996</v>
      </c>
    </row>
    <row r="18" spans="2:5">
      <c r="B18" s="9" t="s">
        <v>46</v>
      </c>
      <c r="C18" s="4"/>
      <c r="D18" s="58">
        <v>1494957.6289999972</v>
      </c>
      <c r="E18" s="18">
        <v>1133665.8429999948</v>
      </c>
    </row>
    <row r="19" spans="2:5">
      <c r="B19" s="71" t="s">
        <v>47</v>
      </c>
      <c r="C19" s="72"/>
      <c r="D19" s="73">
        <v>80787397.437999994</v>
      </c>
      <c r="E19" s="74">
        <v>75004856.475999996</v>
      </c>
    </row>
    <row r="20" spans="2:5" ht="3.75" customHeight="1">
      <c r="C20" s="4"/>
      <c r="D20" s="58"/>
      <c r="E20" s="18"/>
    </row>
    <row r="21" spans="2:5">
      <c r="B21" s="9" t="s">
        <v>48</v>
      </c>
      <c r="C21" s="4"/>
      <c r="D21" s="58">
        <v>18522159.620999999</v>
      </c>
      <c r="E21" s="18">
        <v>13673524.513</v>
      </c>
    </row>
    <row r="22" spans="2:5">
      <c r="B22" s="9" t="s">
        <v>49</v>
      </c>
      <c r="C22" s="4"/>
      <c r="D22" s="58">
        <v>11275342.366000002</v>
      </c>
      <c r="E22" s="18">
        <v>7899409.6259999992</v>
      </c>
    </row>
    <row r="23" spans="2:5">
      <c r="B23" s="9" t="s">
        <v>100</v>
      </c>
      <c r="C23" s="6"/>
      <c r="D23" s="59">
        <v>882933.78</v>
      </c>
      <c r="E23" s="25">
        <v>632701.23199999996</v>
      </c>
    </row>
    <row r="24" spans="2:5">
      <c r="B24" s="71" t="s">
        <v>101</v>
      </c>
      <c r="C24" s="78">
        <v>22</v>
      </c>
      <c r="D24" s="73">
        <v>30680435.767000001</v>
      </c>
      <c r="E24" s="74">
        <v>22205635.370999999</v>
      </c>
    </row>
    <row r="25" spans="2:5" ht="3.75" customHeight="1">
      <c r="B25" s="10"/>
      <c r="C25" s="4"/>
      <c r="D25" s="58"/>
      <c r="E25" s="18"/>
    </row>
    <row r="26" spans="2:5">
      <c r="B26" s="9" t="s">
        <v>16</v>
      </c>
      <c r="C26" s="1">
        <v>23</v>
      </c>
      <c r="D26" s="58">
        <v>352560.04700000002</v>
      </c>
      <c r="E26" s="18">
        <v>611135.95600000001</v>
      </c>
    </row>
    <row r="27" spans="2:5">
      <c r="B27" s="9" t="s">
        <v>45</v>
      </c>
      <c r="C27" s="1">
        <v>6.21</v>
      </c>
      <c r="D27" s="58">
        <v>215221.09400000001</v>
      </c>
      <c r="E27" s="18">
        <v>216346.58199999999</v>
      </c>
    </row>
    <row r="28" spans="2:5">
      <c r="B28" s="9" t="s">
        <v>50</v>
      </c>
      <c r="C28" s="1">
        <v>23</v>
      </c>
      <c r="D28" s="58">
        <v>0</v>
      </c>
      <c r="E28" s="18">
        <v>315719.86200000002</v>
      </c>
    </row>
    <row r="29" spans="2:5">
      <c r="B29" s="9" t="s">
        <v>112</v>
      </c>
      <c r="C29" s="1">
        <v>20</v>
      </c>
      <c r="D29" s="58">
        <v>2326058.8319999999</v>
      </c>
      <c r="E29" s="18">
        <v>6771708.7870000005</v>
      </c>
    </row>
    <row r="30" spans="2:5">
      <c r="B30" s="9" t="s">
        <v>51</v>
      </c>
      <c r="C30" s="1">
        <v>20.23</v>
      </c>
      <c r="D30" s="58">
        <v>668837.42499999725</v>
      </c>
      <c r="E30" s="18">
        <v>690610.1689999993</v>
      </c>
    </row>
    <row r="31" spans="2:5">
      <c r="B31" s="9" t="s">
        <v>52</v>
      </c>
      <c r="C31" s="1">
        <v>28</v>
      </c>
      <c r="D31" s="58">
        <v>1913444.834</v>
      </c>
      <c r="E31" s="18">
        <v>932529.14500000002</v>
      </c>
    </row>
    <row r="32" spans="2:5">
      <c r="B32" s="71" t="s">
        <v>53</v>
      </c>
      <c r="C32" s="72"/>
      <c r="D32" s="73">
        <v>5476122.231999997</v>
      </c>
      <c r="E32" s="74">
        <v>9538050.5010000002</v>
      </c>
    </row>
    <row r="33" spans="2:5" ht="13.5" customHeight="1">
      <c r="C33" s="4"/>
      <c r="D33" s="58"/>
      <c r="E33" s="18"/>
    </row>
    <row r="34" spans="2:5">
      <c r="B34" s="79" t="s">
        <v>15</v>
      </c>
      <c r="C34" s="80"/>
      <c r="D34" s="73">
        <v>116943955.43700001</v>
      </c>
      <c r="E34" s="73">
        <v>106748542.348</v>
      </c>
    </row>
    <row r="35" spans="2:5" ht="13.9" customHeight="1">
      <c r="C35" s="4"/>
      <c r="D35" s="58"/>
      <c r="E35" s="18"/>
    </row>
    <row r="36" spans="2:5">
      <c r="B36" s="12" t="s">
        <v>54</v>
      </c>
      <c r="C36" s="62"/>
      <c r="D36" s="63"/>
      <c r="E36" s="64"/>
    </row>
    <row r="37" spans="2:5">
      <c r="B37" s="9" t="s">
        <v>55</v>
      </c>
      <c r="C37" s="4"/>
      <c r="D37" s="58">
        <v>128437.883</v>
      </c>
      <c r="E37" s="18">
        <v>119996.023</v>
      </c>
    </row>
    <row r="38" spans="2:5">
      <c r="B38" s="9" t="s">
        <v>56</v>
      </c>
      <c r="C38" s="4"/>
      <c r="D38" s="58">
        <v>34237823.571999997</v>
      </c>
      <c r="E38" s="18">
        <v>32706022.633000005</v>
      </c>
    </row>
    <row r="39" spans="2:5">
      <c r="B39" s="9" t="s">
        <v>57</v>
      </c>
      <c r="C39" s="1">
        <v>27</v>
      </c>
      <c r="D39" s="58">
        <v>299450</v>
      </c>
      <c r="E39" s="18">
        <v>299200</v>
      </c>
    </row>
    <row r="40" spans="2:5">
      <c r="B40" s="9" t="s">
        <v>122</v>
      </c>
      <c r="C40" s="1">
        <v>27</v>
      </c>
      <c r="D40" s="58">
        <v>914278.31</v>
      </c>
      <c r="E40" s="18">
        <v>52916.750999999997</v>
      </c>
    </row>
    <row r="41" spans="2:5">
      <c r="B41" s="71" t="s">
        <v>58</v>
      </c>
      <c r="C41" s="72"/>
      <c r="D41" s="73">
        <v>35579989.765000001</v>
      </c>
      <c r="E41" s="74">
        <v>33178135.407000002</v>
      </c>
    </row>
    <row r="42" spans="2:5" ht="3.75" customHeight="1">
      <c r="C42" s="4"/>
      <c r="D42" s="58"/>
      <c r="E42" s="18"/>
    </row>
    <row r="43" spans="2:5">
      <c r="B43" s="9" t="s">
        <v>59</v>
      </c>
      <c r="C43" s="1">
        <v>12</v>
      </c>
      <c r="D43" s="58">
        <v>98690.297999999995</v>
      </c>
      <c r="E43" s="18">
        <v>110245.22900000001</v>
      </c>
    </row>
    <row r="44" spans="2:5">
      <c r="B44" s="9" t="s">
        <v>141</v>
      </c>
      <c r="C44" s="1">
        <v>15</v>
      </c>
      <c r="D44" s="58">
        <v>2004498.9129999999</v>
      </c>
      <c r="E44" s="18">
        <v>1747603.798</v>
      </c>
    </row>
    <row r="45" spans="2:5">
      <c r="B45" s="9" t="s">
        <v>60</v>
      </c>
      <c r="C45" s="1">
        <v>24</v>
      </c>
      <c r="D45" s="58">
        <v>425898.96199999604</v>
      </c>
      <c r="E45" s="18">
        <v>314340.26200000127</v>
      </c>
    </row>
    <row r="46" spans="2:5">
      <c r="B46" s="9" t="s">
        <v>114</v>
      </c>
      <c r="C46" s="1">
        <v>5.17</v>
      </c>
      <c r="D46" s="58">
        <v>281040.76400000002</v>
      </c>
      <c r="E46" s="18">
        <v>278502.75699999998</v>
      </c>
    </row>
    <row r="47" spans="2:5">
      <c r="B47" s="9" t="s">
        <v>61</v>
      </c>
      <c r="C47" s="1">
        <v>5</v>
      </c>
      <c r="D47" s="58">
        <v>39135578.623999998</v>
      </c>
      <c r="E47" s="18">
        <v>34642445.774999999</v>
      </c>
    </row>
    <row r="48" spans="2:5">
      <c r="B48" s="71" t="s">
        <v>62</v>
      </c>
      <c r="C48" s="72"/>
      <c r="D48" s="73">
        <v>41945707.560999997</v>
      </c>
      <c r="E48" s="74">
        <v>37093137.821000002</v>
      </c>
    </row>
    <row r="49" spans="2:5" ht="10.5" customHeight="1">
      <c r="B49" s="10"/>
      <c r="C49" s="1"/>
      <c r="D49" s="58"/>
      <c r="E49" s="18"/>
    </row>
    <row r="50" spans="2:5">
      <c r="B50" s="9" t="s">
        <v>63</v>
      </c>
      <c r="C50" s="1">
        <v>24</v>
      </c>
      <c r="D50" s="58">
        <v>1536436.294</v>
      </c>
      <c r="E50" s="18">
        <v>1308228.621</v>
      </c>
    </row>
    <row r="51" spans="2:5">
      <c r="B51" s="9" t="s">
        <v>5</v>
      </c>
      <c r="C51" s="1">
        <v>15</v>
      </c>
      <c r="D51" s="58">
        <v>70379.142999999996</v>
      </c>
      <c r="E51" s="18">
        <v>117775.49</v>
      </c>
    </row>
    <row r="52" spans="2:5">
      <c r="B52" s="9" t="s">
        <v>64</v>
      </c>
      <c r="C52" s="1">
        <v>24</v>
      </c>
      <c r="D52" s="58">
        <v>0</v>
      </c>
      <c r="E52" s="18">
        <v>118615.944</v>
      </c>
    </row>
    <row r="53" spans="2:5">
      <c r="B53" s="9" t="s">
        <v>65</v>
      </c>
      <c r="C53" s="1">
        <v>24</v>
      </c>
      <c r="D53" s="58">
        <v>2687954.5960000041</v>
      </c>
      <c r="E53" s="18">
        <v>2605329.7220000033</v>
      </c>
    </row>
    <row r="54" spans="2:5">
      <c r="B54" s="9" t="s">
        <v>6</v>
      </c>
      <c r="C54" s="1">
        <v>5</v>
      </c>
      <c r="D54" s="58">
        <v>23273786.23</v>
      </c>
      <c r="E54" s="18">
        <v>20964548.816</v>
      </c>
    </row>
    <row r="55" spans="2:5">
      <c r="B55" s="9" t="s">
        <v>115</v>
      </c>
      <c r="C55" s="1">
        <v>5.17</v>
      </c>
      <c r="D55" s="58">
        <v>57114.792000000001</v>
      </c>
      <c r="E55" s="18">
        <v>45068.436000000002</v>
      </c>
    </row>
    <row r="56" spans="2:5">
      <c r="B56" s="9" t="s">
        <v>66</v>
      </c>
      <c r="C56" s="1">
        <v>5</v>
      </c>
      <c r="D56" s="58">
        <v>11792587.054999996</v>
      </c>
      <c r="E56" s="18">
        <v>11317702.088999998</v>
      </c>
    </row>
    <row r="57" spans="2:5">
      <c r="B57" s="71" t="s">
        <v>67</v>
      </c>
      <c r="C57" s="72"/>
      <c r="D57" s="73">
        <v>39418258.109999999</v>
      </c>
      <c r="E57" s="74">
        <v>36477269.118000001</v>
      </c>
    </row>
    <row r="58" spans="2:5" ht="14.65" customHeight="1">
      <c r="C58" s="1"/>
      <c r="D58" s="65"/>
      <c r="E58" s="66"/>
    </row>
    <row r="59" spans="2:5">
      <c r="B59" s="71" t="s">
        <v>68</v>
      </c>
      <c r="C59" s="72"/>
      <c r="D59" s="73">
        <v>81363965.671000004</v>
      </c>
      <c r="E59" s="74">
        <v>73570406.938999996</v>
      </c>
    </row>
    <row r="60" spans="2:5" ht="12.75" customHeight="1">
      <c r="D60" s="58"/>
      <c r="E60" s="18"/>
    </row>
    <row r="61" spans="2:5">
      <c r="B61" s="81" t="s">
        <v>102</v>
      </c>
      <c r="C61" s="82"/>
      <c r="D61" s="83">
        <v>116943955.436</v>
      </c>
      <c r="E61" s="83">
        <v>106748542.346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Footer>&amp;C&amp;1#&amp;"Calibri"&amp;11&amp;Kad921eBESKYTTET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BF55-5DE3-4AE2-9630-7BCE3868A7D7}">
  <sheetPr>
    <pageSetUpPr fitToPage="1"/>
  </sheetPr>
  <dimension ref="B3:Q42"/>
  <sheetViews>
    <sheetView showGridLines="0" zoomScaleNormal="100" workbookViewId="0">
      <pane xSplit="2" ySplit="10" topLeftCell="C11" activePane="bottomRight" state="frozen"/>
      <selection activeCell="H21" activeCellId="3" sqref="K23:K24 M23:M24 N23 H21:H22"/>
      <selection pane="topRight" activeCell="H21" activeCellId="3" sqref="K23:K24 M23:M24 N23 H21:H22"/>
      <selection pane="bottomLeft" activeCell="H21" activeCellId="3" sqref="K23:K24 M23:M24 N23 H21:H22"/>
      <selection pane="bottomRight" activeCell="B32" sqref="B32:J32"/>
    </sheetView>
  </sheetViews>
  <sheetFormatPr defaultColWidth="11.42578125" defaultRowHeight="12"/>
  <cols>
    <col min="1" max="1" width="5.85546875" style="26" customWidth="1"/>
    <col min="2" max="2" width="45" style="26" customWidth="1"/>
    <col min="3" max="3" width="9.42578125" style="26" customWidth="1"/>
    <col min="4" max="4" width="11.42578125" style="26" customWidth="1"/>
    <col min="5" max="5" width="11.42578125" style="28" customWidth="1"/>
    <col min="6" max="6" width="18.5703125" style="26" customWidth="1"/>
    <col min="7" max="7" width="17.42578125" style="26" customWidth="1"/>
    <col min="8" max="8" width="11.42578125" style="26" customWidth="1"/>
    <col min="9" max="9" width="14" style="26" customWidth="1"/>
    <col min="10" max="10" width="17.140625" style="26" customWidth="1"/>
    <col min="11" max="11" width="13" style="26" customWidth="1"/>
    <col min="12" max="16384" width="11.42578125" style="26"/>
  </cols>
  <sheetData>
    <row r="3" spans="2:17" ht="18">
      <c r="B3" s="47" t="s">
        <v>139</v>
      </c>
    </row>
    <row r="4" spans="2:17" ht="12.75">
      <c r="B4" s="46" t="s">
        <v>137</v>
      </c>
    </row>
    <row r="8" spans="2:17" ht="15.75">
      <c r="B8" s="27"/>
      <c r="C8" s="27"/>
    </row>
    <row r="9" spans="2:17" ht="16.5" customHeight="1">
      <c r="E9" s="155" t="s">
        <v>56</v>
      </c>
      <c r="F9" s="155"/>
      <c r="G9" s="155"/>
      <c r="H9" s="29"/>
    </row>
    <row r="10" spans="2:17" ht="63" customHeight="1">
      <c r="B10" s="67" t="s">
        <v>110</v>
      </c>
      <c r="C10" s="67" t="s">
        <v>23</v>
      </c>
      <c r="D10" s="68" t="s">
        <v>17</v>
      </c>
      <c r="E10" s="68" t="s">
        <v>108</v>
      </c>
      <c r="F10" s="68" t="s">
        <v>18</v>
      </c>
      <c r="G10" s="68" t="s">
        <v>19</v>
      </c>
      <c r="H10" s="68" t="s">
        <v>130</v>
      </c>
      <c r="I10" s="68" t="s">
        <v>122</v>
      </c>
      <c r="J10" s="68" t="s">
        <v>20</v>
      </c>
      <c r="M10" s="30"/>
    </row>
    <row r="11" spans="2:17" ht="19.5" customHeight="1">
      <c r="B11" s="120" t="s">
        <v>123</v>
      </c>
      <c r="C11" s="120"/>
      <c r="D11" s="121">
        <v>111919.155</v>
      </c>
      <c r="E11" s="121">
        <v>134191.67800000001</v>
      </c>
      <c r="F11" s="121">
        <v>28461843.142000005</v>
      </c>
      <c r="G11" s="121">
        <v>28596027.820000008</v>
      </c>
      <c r="H11" s="121">
        <v>299200</v>
      </c>
      <c r="I11" s="121">
        <v>105149.50299999998</v>
      </c>
      <c r="J11" s="121">
        <v>29112296.077999998</v>
      </c>
      <c r="K11" s="30"/>
      <c r="L11" s="69"/>
      <c r="M11" s="30"/>
      <c r="N11" s="30"/>
      <c r="O11" s="30"/>
      <c r="P11" s="70"/>
      <c r="Q11" s="70"/>
    </row>
    <row r="12" spans="2:17" ht="12.75" customHeight="1">
      <c r="B12" s="122" t="s">
        <v>124</v>
      </c>
      <c r="C12" s="122"/>
      <c r="D12" s="123">
        <v>0</v>
      </c>
      <c r="E12" s="124">
        <v>0</v>
      </c>
      <c r="F12" s="124">
        <v>4241353.3899999997</v>
      </c>
      <c r="G12" s="123">
        <v>4241353.3899999997</v>
      </c>
      <c r="H12" s="123">
        <v>11235.444</v>
      </c>
      <c r="I12" s="123">
        <v>15475.967000000001</v>
      </c>
      <c r="J12" s="123">
        <v>4268064.801</v>
      </c>
      <c r="K12" s="32"/>
      <c r="L12" s="32"/>
    </row>
    <row r="13" spans="2:17">
      <c r="B13" s="125" t="s">
        <v>116</v>
      </c>
      <c r="C13" s="125">
        <v>27</v>
      </c>
      <c r="D13" s="31">
        <v>0</v>
      </c>
      <c r="E13" s="126">
        <v>-167420.255</v>
      </c>
      <c r="F13" s="31">
        <v>0</v>
      </c>
      <c r="G13" s="31">
        <v>-167420.255</v>
      </c>
      <c r="H13" s="31">
        <v>0</v>
      </c>
      <c r="I13" s="126">
        <v>-229.565</v>
      </c>
      <c r="J13" s="31">
        <v>-167649.82</v>
      </c>
    </row>
    <row r="14" spans="2:17" ht="12.75" customHeight="1">
      <c r="B14" s="127" t="s">
        <v>39</v>
      </c>
      <c r="C14" s="127"/>
      <c r="D14" s="128">
        <v>0</v>
      </c>
      <c r="E14" s="128">
        <v>-167420.255</v>
      </c>
      <c r="F14" s="128">
        <v>4241353.3899999997</v>
      </c>
      <c r="G14" s="128">
        <v>4073933.1349999998</v>
      </c>
      <c r="H14" s="128">
        <v>11235.444</v>
      </c>
      <c r="I14" s="128">
        <v>15246.402</v>
      </c>
      <c r="J14" s="128">
        <v>4100414.9810000001</v>
      </c>
    </row>
    <row r="15" spans="2:17" ht="12.75" customHeight="1">
      <c r="B15" s="26" t="s">
        <v>109</v>
      </c>
      <c r="D15" s="31">
        <v>8076.75</v>
      </c>
      <c r="E15" s="31">
        <v>0</v>
      </c>
      <c r="F15" s="31">
        <v>2808.7559999999999</v>
      </c>
      <c r="G15" s="31">
        <v>2808.7559999999999</v>
      </c>
      <c r="H15" s="31">
        <v>0</v>
      </c>
      <c r="I15" s="31">
        <v>0</v>
      </c>
      <c r="J15" s="31">
        <v>10885.505999999999</v>
      </c>
    </row>
    <row r="16" spans="2:17" ht="12.75" customHeight="1">
      <c r="B16" s="26" t="s">
        <v>21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-15150.876</v>
      </c>
      <c r="J16" s="31">
        <v>-15150.876</v>
      </c>
    </row>
    <row r="17" spans="2:12" s="33" customFormat="1" ht="12.75" customHeight="1">
      <c r="B17" s="26" t="s">
        <v>125</v>
      </c>
      <c r="C17" s="26"/>
      <c r="D17" s="31">
        <v>0</v>
      </c>
      <c r="E17" s="31">
        <v>0</v>
      </c>
      <c r="F17" s="31">
        <v>22464.861000000001</v>
      </c>
      <c r="G17" s="34">
        <v>22464.861000000001</v>
      </c>
      <c r="H17" s="31">
        <v>0</v>
      </c>
      <c r="I17" s="31">
        <v>-52329.012999999999</v>
      </c>
      <c r="J17" s="31">
        <v>-29864.151999999998</v>
      </c>
    </row>
    <row r="18" spans="2:12" s="33" customFormat="1" ht="12.75" customHeight="1">
      <c r="B18" s="35" t="s">
        <v>118</v>
      </c>
      <c r="C18" s="26"/>
      <c r="D18" s="31">
        <v>0</v>
      </c>
      <c r="E18" s="31">
        <v>13201.851000000001</v>
      </c>
      <c r="F18" s="31">
        <v>-14179.156000000001</v>
      </c>
      <c r="G18" s="34">
        <v>-977.30500000000029</v>
      </c>
      <c r="H18" s="31">
        <v>0</v>
      </c>
      <c r="I18" s="31">
        <v>0</v>
      </c>
      <c r="J18" s="31">
        <v>-977.30500000000029</v>
      </c>
    </row>
    <row r="19" spans="2:12" s="33" customFormat="1" ht="12.75" customHeight="1">
      <c r="B19" s="35" t="s">
        <v>119</v>
      </c>
      <c r="C19" s="26"/>
      <c r="D19" s="31">
        <v>0</v>
      </c>
      <c r="E19" s="31">
        <v>56702.517999999996</v>
      </c>
      <c r="F19" s="31">
        <v>-44937.057999999997</v>
      </c>
      <c r="G19" s="34">
        <v>11765.46</v>
      </c>
      <c r="H19" s="31">
        <v>0</v>
      </c>
      <c r="I19" s="31">
        <v>0</v>
      </c>
      <c r="J19" s="31">
        <v>11765.46</v>
      </c>
    </row>
    <row r="20" spans="2:12" ht="12.75" customHeight="1">
      <c r="B20" s="26" t="s">
        <v>22</v>
      </c>
      <c r="D20" s="31">
        <v>0</v>
      </c>
      <c r="E20" s="31">
        <v>0</v>
      </c>
      <c r="F20" s="31">
        <v>0</v>
      </c>
      <c r="G20" s="31">
        <v>0</v>
      </c>
      <c r="H20" s="31">
        <v>-11235.444</v>
      </c>
      <c r="I20" s="31">
        <v>0</v>
      </c>
      <c r="J20" s="31">
        <v>-11235.444</v>
      </c>
    </row>
    <row r="21" spans="2:12" ht="12.75" customHeight="1">
      <c r="B21" s="120" t="s">
        <v>120</v>
      </c>
      <c r="C21" s="120"/>
      <c r="D21" s="121">
        <v>119995.905</v>
      </c>
      <c r="E21" s="121">
        <v>36675.784999999967</v>
      </c>
      <c r="F21" s="121">
        <v>32669353.935000006</v>
      </c>
      <c r="G21" s="121">
        <v>32706022.727000006</v>
      </c>
      <c r="H21" s="121">
        <v>299200</v>
      </c>
      <c r="I21" s="121">
        <f>52915.016+2</f>
        <v>52917.016000000003</v>
      </c>
      <c r="J21" s="121">
        <f>33178134.248+1</f>
        <v>33178135.248</v>
      </c>
    </row>
    <row r="22" spans="2:12" ht="12.75" customHeight="1">
      <c r="B22" s="129" t="s">
        <v>124</v>
      </c>
      <c r="C22" s="129"/>
      <c r="D22" s="130">
        <v>0</v>
      </c>
      <c r="E22" s="131">
        <v>0</v>
      </c>
      <c r="F22" s="131">
        <v>1592370.442</v>
      </c>
      <c r="G22" s="130">
        <v>1592370.442</v>
      </c>
      <c r="H22" s="130">
        <v>15210.972</v>
      </c>
      <c r="I22" s="130">
        <v>21679.995999999999</v>
      </c>
      <c r="J22" s="130">
        <v>1629261.4100000001</v>
      </c>
    </row>
    <row r="23" spans="2:12">
      <c r="B23" s="125" t="s">
        <v>116</v>
      </c>
      <c r="C23" s="125">
        <v>27</v>
      </c>
      <c r="D23" s="38">
        <v>0</v>
      </c>
      <c r="E23" s="132">
        <v>-56203.769000000008</v>
      </c>
      <c r="F23" s="132">
        <v>0</v>
      </c>
      <c r="G23" s="38">
        <v>-56203.769000000008</v>
      </c>
      <c r="H23" s="38">
        <v>0</v>
      </c>
      <c r="I23" s="132">
        <v>-48.116</v>
      </c>
      <c r="J23" s="38">
        <v>-56252.285000000011</v>
      </c>
      <c r="L23" s="30"/>
    </row>
    <row r="24" spans="2:12" ht="12.75" customHeight="1">
      <c r="B24" s="133" t="s">
        <v>39</v>
      </c>
      <c r="C24" s="133"/>
      <c r="D24" s="134">
        <v>0</v>
      </c>
      <c r="E24" s="134">
        <v>-56203.769000000008</v>
      </c>
      <c r="F24" s="134">
        <v>1592370.442</v>
      </c>
      <c r="G24" s="134">
        <v>1536166.673</v>
      </c>
      <c r="H24" s="134">
        <v>15210.972</v>
      </c>
      <c r="I24" s="134">
        <v>21631.879999999997</v>
      </c>
      <c r="J24" s="134">
        <f>1573009.525-0.5</f>
        <v>1573009.0249999999</v>
      </c>
    </row>
    <row r="25" spans="2:12" ht="12.75" customHeight="1">
      <c r="B25" s="26" t="s">
        <v>109</v>
      </c>
      <c r="D25" s="38">
        <v>8441.875</v>
      </c>
      <c r="E25" s="38">
        <v>0</v>
      </c>
      <c r="F25" s="38">
        <v>1768.625</v>
      </c>
      <c r="G25" s="38">
        <v>1768.625</v>
      </c>
      <c r="H25" s="38">
        <v>0</v>
      </c>
      <c r="I25" s="38">
        <v>0</v>
      </c>
      <c r="J25" s="38">
        <v>10210.5</v>
      </c>
    </row>
    <row r="26" spans="2:12" ht="12.75" customHeight="1">
      <c r="B26" s="26" t="s">
        <v>21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-9506.5589999999993</v>
      </c>
      <c r="J26" s="38">
        <v>-9506.5589999999993</v>
      </c>
    </row>
    <row r="27" spans="2:12" ht="12" customHeight="1">
      <c r="B27" s="26" t="s">
        <v>125</v>
      </c>
      <c r="D27" s="38">
        <v>0</v>
      </c>
      <c r="E27" s="38">
        <v>0</v>
      </c>
      <c r="F27" s="38">
        <v>-2424.37</v>
      </c>
      <c r="G27" s="38">
        <v>-2424.37</v>
      </c>
      <c r="H27" s="38">
        <v>0</v>
      </c>
      <c r="I27" s="38">
        <v>849236.24100000004</v>
      </c>
      <c r="J27" s="38">
        <v>846811.87100000004</v>
      </c>
    </row>
    <row r="28" spans="2:12" s="39" customFormat="1" ht="12.75" customHeight="1">
      <c r="B28" s="35" t="s">
        <v>119</v>
      </c>
      <c r="C28" s="35"/>
      <c r="D28" s="38">
        <v>0</v>
      </c>
      <c r="E28" s="38">
        <v>-77.742999999999995</v>
      </c>
      <c r="F28" s="38">
        <v>0</v>
      </c>
      <c r="G28" s="38">
        <v>-77.742999999999995</v>
      </c>
      <c r="H28" s="38">
        <v>0</v>
      </c>
      <c r="I28" s="38">
        <v>0</v>
      </c>
      <c r="J28" s="38">
        <v>-77.742999999999995</v>
      </c>
    </row>
    <row r="29" spans="2:12" s="33" customFormat="1" ht="12.75" customHeight="1">
      <c r="B29" s="35" t="s">
        <v>128</v>
      </c>
      <c r="D29" s="38">
        <v>0</v>
      </c>
      <c r="E29" s="38">
        <v>0</v>
      </c>
      <c r="F29" s="38">
        <v>0</v>
      </c>
      <c r="G29" s="38">
        <v>0</v>
      </c>
      <c r="H29" s="38">
        <v>250</v>
      </c>
      <c r="I29" s="38">
        <v>0</v>
      </c>
      <c r="J29" s="38">
        <v>250</v>
      </c>
    </row>
    <row r="30" spans="2:12" ht="12.75" customHeight="1">
      <c r="B30" s="26" t="s">
        <v>22</v>
      </c>
      <c r="D30" s="38">
        <v>0</v>
      </c>
      <c r="E30" s="38">
        <v>0</v>
      </c>
      <c r="F30" s="38">
        <v>0</v>
      </c>
      <c r="G30" s="38">
        <v>0</v>
      </c>
      <c r="H30" s="38">
        <v>-15210.972</v>
      </c>
      <c r="I30" s="38">
        <v>0</v>
      </c>
      <c r="J30" s="38">
        <v>-15210.972</v>
      </c>
    </row>
    <row r="31" spans="2:12" s="33" customFormat="1" ht="12" customHeight="1">
      <c r="B31" s="26" t="s">
        <v>126</v>
      </c>
      <c r="D31" s="38">
        <v>0</v>
      </c>
      <c r="E31" s="38">
        <v>0</v>
      </c>
      <c r="F31" s="38">
        <v>-3632.23</v>
      </c>
      <c r="G31" s="38">
        <v>-3632.23</v>
      </c>
      <c r="H31" s="38">
        <v>0</v>
      </c>
      <c r="I31" s="38">
        <v>0</v>
      </c>
      <c r="J31" s="38">
        <v>-3632.23</v>
      </c>
    </row>
    <row r="32" spans="2:12" ht="12.75" customHeight="1">
      <c r="B32" s="135" t="s">
        <v>127</v>
      </c>
      <c r="C32" s="135"/>
      <c r="D32" s="136">
        <v>128437.98</v>
      </c>
      <c r="E32" s="136">
        <v>-19605.727000000039</v>
      </c>
      <c r="F32" s="136">
        <v>34257436.402000003</v>
      </c>
      <c r="G32" s="136">
        <v>34237823.682000004</v>
      </c>
      <c r="H32" s="136">
        <v>299450</v>
      </c>
      <c r="I32" s="136">
        <v>914277.978</v>
      </c>
      <c r="J32" s="136">
        <v>35579989.639999993</v>
      </c>
      <c r="K32" s="33"/>
    </row>
    <row r="33" spans="2:11" ht="15">
      <c r="B33" s="40" t="s">
        <v>129</v>
      </c>
      <c r="I33" s="36"/>
      <c r="J33" s="41"/>
    </row>
    <row r="34" spans="2:11">
      <c r="I34" s="36"/>
      <c r="J34" s="37"/>
      <c r="K34" s="30"/>
    </row>
    <row r="35" spans="2:11">
      <c r="G35" s="30"/>
    </row>
    <row r="37" spans="2:11">
      <c r="G37" s="31"/>
    </row>
    <row r="38" spans="2:11">
      <c r="G38" s="30"/>
    </row>
    <row r="40" spans="2:11">
      <c r="G40" s="30"/>
    </row>
    <row r="41" spans="2:11">
      <c r="F41" s="30"/>
      <c r="G41" s="30"/>
    </row>
    <row r="42" spans="2:11">
      <c r="F42" s="30"/>
    </row>
  </sheetData>
  <mergeCells count="1">
    <mergeCell ref="E9:G9"/>
  </mergeCells>
  <pageMargins left="0.7" right="0.7" top="0.78740157499999996" bottom="0.78740157499999996" header="0.3" footer="0.3"/>
  <pageSetup paperSize="9" scale="81" orientation="landscape" r:id="rId1"/>
  <headerFooter>
    <oddFooter>&amp;C&amp;1#&amp;"Calibri"&amp;11&amp;Kad921eBESKYTTET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B44C-F783-4B72-AFF0-1DE326E98E5A}">
  <sheetPr>
    <pageSetUpPr fitToPage="1"/>
  </sheetPr>
  <dimension ref="B2:G50"/>
  <sheetViews>
    <sheetView showGridLines="0" tabSelected="1" topLeftCell="A27" zoomScale="90" zoomScaleNormal="90" workbookViewId="0">
      <selection activeCell="B47" sqref="B47:E48"/>
    </sheetView>
  </sheetViews>
  <sheetFormatPr defaultColWidth="11.42578125" defaultRowHeight="15"/>
  <cols>
    <col min="1" max="1" width="4.85546875" customWidth="1"/>
    <col min="2" max="2" width="68.85546875" bestFit="1" customWidth="1"/>
    <col min="3" max="3" width="13.7109375" customWidth="1"/>
    <col min="4" max="5" width="16.140625" bestFit="1" customWidth="1"/>
    <col min="6" max="6" width="2.5703125" customWidth="1"/>
  </cols>
  <sheetData>
    <row r="2" spans="2:5" ht="27.75" customHeight="1">
      <c r="B2" s="47" t="s">
        <v>140</v>
      </c>
    </row>
    <row r="3" spans="2:5">
      <c r="B3" s="46" t="s">
        <v>137</v>
      </c>
    </row>
    <row r="5" spans="2:5" ht="27.75" customHeight="1">
      <c r="B5" s="137" t="s">
        <v>110</v>
      </c>
      <c r="C5" s="138" t="s">
        <v>23</v>
      </c>
      <c r="D5" s="138" t="s">
        <v>131</v>
      </c>
      <c r="E5" s="138" t="s">
        <v>117</v>
      </c>
    </row>
    <row r="6" spans="2:5">
      <c r="B6" s="139"/>
      <c r="C6" s="140"/>
      <c r="D6" s="141"/>
      <c r="E6" s="140"/>
    </row>
    <row r="7" spans="2:5">
      <c r="B7" s="142" t="s">
        <v>69</v>
      </c>
      <c r="C7" s="142"/>
      <c r="D7" s="143">
        <v>1580558.6089999999</v>
      </c>
      <c r="E7" s="144">
        <v>4453762.4380000001</v>
      </c>
    </row>
    <row r="8" spans="2:5">
      <c r="B8" s="42"/>
      <c r="C8" s="42"/>
      <c r="D8" s="60"/>
    </row>
    <row r="9" spans="2:5">
      <c r="B9" s="42" t="s">
        <v>33</v>
      </c>
      <c r="C9" s="42"/>
      <c r="D9" s="59">
        <v>159408.81700000001</v>
      </c>
      <c r="E9" s="43">
        <v>150596.76</v>
      </c>
    </row>
    <row r="10" spans="2:5">
      <c r="B10" s="42" t="s">
        <v>9</v>
      </c>
      <c r="C10" s="42">
        <v>16.170000000000002</v>
      </c>
      <c r="D10" s="59">
        <v>287247.114</v>
      </c>
      <c r="E10" s="43">
        <v>295062.95400000003</v>
      </c>
    </row>
    <row r="11" spans="2:5">
      <c r="B11" s="42" t="s">
        <v>70</v>
      </c>
      <c r="C11" s="42">
        <v>18</v>
      </c>
      <c r="D11" s="59">
        <v>-195972.397</v>
      </c>
      <c r="E11" s="43">
        <v>-722439.2</v>
      </c>
    </row>
    <row r="12" spans="2:5">
      <c r="B12" s="42" t="s">
        <v>71</v>
      </c>
      <c r="C12" s="42">
        <v>19</v>
      </c>
      <c r="D12" s="59">
        <v>-1064561.3400000001</v>
      </c>
      <c r="E12" s="43">
        <v>-1092397.6969999999</v>
      </c>
    </row>
    <row r="13" spans="2:5">
      <c r="B13" s="42" t="s">
        <v>72</v>
      </c>
      <c r="C13" s="42"/>
      <c r="D13" s="59">
        <v>-30385.133999999998</v>
      </c>
      <c r="E13" s="43">
        <v>-14896.880999999999</v>
      </c>
    </row>
    <row r="14" spans="2:5">
      <c r="B14" s="42" t="s">
        <v>73</v>
      </c>
      <c r="C14" s="42">
        <v>22</v>
      </c>
      <c r="D14" s="59">
        <v>-2116254.2540000002</v>
      </c>
      <c r="E14" s="43">
        <v>-1698489.1470000001</v>
      </c>
    </row>
    <row r="15" spans="2:5">
      <c r="B15" s="42" t="s">
        <v>74</v>
      </c>
      <c r="C15" s="42">
        <v>21</v>
      </c>
      <c r="D15" s="59">
        <v>-1115094.9879999999</v>
      </c>
      <c r="E15" s="43">
        <v>-1511851.1189999999</v>
      </c>
    </row>
    <row r="16" spans="2:5">
      <c r="B16" s="42" t="s">
        <v>75</v>
      </c>
      <c r="C16" s="42"/>
      <c r="D16" s="61">
        <v>337708.24199999997</v>
      </c>
      <c r="E16" s="5">
        <v>369757.59199999977</v>
      </c>
    </row>
    <row r="17" spans="2:5">
      <c r="B17" s="42" t="s">
        <v>76</v>
      </c>
      <c r="C17" s="42"/>
      <c r="D17" s="59">
        <v>847922.83799999999</v>
      </c>
      <c r="E17" s="43">
        <v>807219.47900000005</v>
      </c>
    </row>
    <row r="18" spans="2:5">
      <c r="B18" s="42" t="s">
        <v>77</v>
      </c>
      <c r="C18" s="42"/>
      <c r="D18" s="59">
        <v>-402234.87099999998</v>
      </c>
      <c r="E18" s="43">
        <v>-358267.42300000001</v>
      </c>
    </row>
    <row r="19" spans="2:5">
      <c r="B19" s="42" t="s">
        <v>78</v>
      </c>
      <c r="C19" s="42"/>
      <c r="D19" s="59">
        <v>144296.59400000001</v>
      </c>
      <c r="E19" s="43">
        <v>54756.14</v>
      </c>
    </row>
    <row r="20" spans="2:5">
      <c r="B20" s="42" t="s">
        <v>79</v>
      </c>
      <c r="C20" s="42"/>
      <c r="D20" s="59">
        <v>-116669.21799999999</v>
      </c>
      <c r="E20" s="43">
        <v>-119817.444</v>
      </c>
    </row>
    <row r="21" spans="2:5">
      <c r="B21" s="145" t="s">
        <v>80</v>
      </c>
      <c r="C21" s="145"/>
      <c r="D21" s="146">
        <v>-1684029.9879999999</v>
      </c>
      <c r="E21" s="146">
        <v>612996.45200000005</v>
      </c>
    </row>
    <row r="22" spans="2:5">
      <c r="B22" s="147"/>
      <c r="C22" s="147"/>
      <c r="D22" s="141"/>
      <c r="E22" s="139"/>
    </row>
    <row r="23" spans="2:5">
      <c r="B23" s="42" t="s">
        <v>81</v>
      </c>
      <c r="C23" s="148" t="s">
        <v>132</v>
      </c>
      <c r="D23" s="149">
        <v>-1561343.656</v>
      </c>
      <c r="E23" s="150">
        <v>-1374151.91</v>
      </c>
    </row>
    <row r="24" spans="2:5">
      <c r="B24" s="42" t="s">
        <v>82</v>
      </c>
      <c r="C24" s="148" t="s">
        <v>132</v>
      </c>
      <c r="D24" s="149">
        <v>39470.510999999999</v>
      </c>
      <c r="E24" s="150">
        <v>47803.226000000002</v>
      </c>
    </row>
    <row r="25" spans="2:5">
      <c r="B25" s="42" t="s">
        <v>83</v>
      </c>
      <c r="C25" s="42">
        <v>28</v>
      </c>
      <c r="D25" s="149">
        <v>-6989212.835</v>
      </c>
      <c r="E25" s="150">
        <v>-9098110.1309999991</v>
      </c>
    </row>
    <row r="26" spans="2:5">
      <c r="B26" s="42" t="s">
        <v>84</v>
      </c>
      <c r="C26" s="42">
        <v>28</v>
      </c>
      <c r="D26" s="149">
        <v>11130384.777000001</v>
      </c>
      <c r="E26" s="150">
        <v>5969823.8219999997</v>
      </c>
    </row>
    <row r="27" spans="2:5">
      <c r="B27" s="42" t="s">
        <v>85</v>
      </c>
      <c r="C27" s="42">
        <v>28</v>
      </c>
      <c r="D27" s="61">
        <v>-652304.62000000011</v>
      </c>
      <c r="E27" s="5">
        <v>-1216368.5260000001</v>
      </c>
    </row>
    <row r="28" spans="2:5">
      <c r="B28" s="42" t="s">
        <v>86</v>
      </c>
      <c r="C28" s="42">
        <v>28</v>
      </c>
      <c r="D28" s="61">
        <v>887234.51599999995</v>
      </c>
      <c r="E28" s="5">
        <v>1043510.49</v>
      </c>
    </row>
    <row r="29" spans="2:5">
      <c r="B29" s="42" t="s">
        <v>87</v>
      </c>
      <c r="C29" s="42"/>
      <c r="D29" s="61">
        <v>-1014240.371</v>
      </c>
      <c r="E29" s="5">
        <v>882758.54599999986</v>
      </c>
    </row>
    <row r="30" spans="2:5">
      <c r="B30" s="42" t="s">
        <v>111</v>
      </c>
      <c r="C30" s="42"/>
      <c r="D30" s="61">
        <v>-285983.652</v>
      </c>
      <c r="E30" s="5">
        <v>68784.947999999858</v>
      </c>
    </row>
    <row r="31" spans="2:5">
      <c r="B31" s="151" t="s">
        <v>88</v>
      </c>
      <c r="C31" s="151"/>
      <c r="D31" s="143">
        <v>1554004.67</v>
      </c>
      <c r="E31" s="143">
        <v>-3675949.5350000001</v>
      </c>
    </row>
    <row r="32" spans="2:5">
      <c r="B32" s="44"/>
      <c r="C32" s="44"/>
      <c r="D32" s="60"/>
    </row>
    <row r="33" spans="2:7">
      <c r="B33" s="42" t="s">
        <v>89</v>
      </c>
      <c r="C33" s="42">
        <v>28</v>
      </c>
      <c r="D33" s="59">
        <v>-6320000</v>
      </c>
      <c r="E33" s="43">
        <v>-5071108.4800000004</v>
      </c>
    </row>
    <row r="34" spans="2:7">
      <c r="B34" s="42" t="s">
        <v>90</v>
      </c>
      <c r="C34" s="42">
        <v>28</v>
      </c>
      <c r="D34" s="59">
        <v>5529270.0250000004</v>
      </c>
      <c r="E34" s="43">
        <v>8982922.3389999997</v>
      </c>
    </row>
    <row r="35" spans="2:7">
      <c r="B35" s="42" t="s">
        <v>99</v>
      </c>
      <c r="C35" s="42">
        <v>28</v>
      </c>
      <c r="D35" s="59">
        <v>1906717.7889999996</v>
      </c>
      <c r="E35" s="43">
        <v>-1927918.2319999996</v>
      </c>
    </row>
    <row r="36" spans="2:7">
      <c r="B36" s="42" t="s">
        <v>133</v>
      </c>
      <c r="C36" s="42"/>
      <c r="D36" s="59">
        <v>-1430.732</v>
      </c>
      <c r="E36" s="43">
        <v>67216.107000000004</v>
      </c>
    </row>
    <row r="37" spans="2:7">
      <c r="B37" s="42" t="s">
        <v>134</v>
      </c>
      <c r="C37" s="42"/>
      <c r="D37" s="59">
        <v>-7976.5020000000004</v>
      </c>
      <c r="E37" s="43">
        <v>-14247.069</v>
      </c>
      <c r="F37" s="5"/>
      <c r="G37" s="5"/>
    </row>
    <row r="38" spans="2:7">
      <c r="B38" s="42" t="s">
        <v>91</v>
      </c>
      <c r="C38" s="42"/>
      <c r="D38" s="59">
        <v>-15210.972</v>
      </c>
      <c r="E38" s="43">
        <v>-11235.444</v>
      </c>
    </row>
    <row r="39" spans="2:7">
      <c r="B39" s="42" t="s">
        <v>92</v>
      </c>
      <c r="C39" s="42"/>
      <c r="D39" s="59">
        <v>10234.938</v>
      </c>
      <c r="E39" s="43">
        <v>8101.8</v>
      </c>
    </row>
    <row r="40" spans="2:7">
      <c r="B40" s="145" t="s">
        <v>93</v>
      </c>
      <c r="C40" s="145"/>
      <c r="D40" s="146">
        <v>1101604.5460000001</v>
      </c>
      <c r="E40" s="146">
        <v>2033731.0209999999</v>
      </c>
    </row>
    <row r="41" spans="2:7">
      <c r="B41" s="147"/>
      <c r="C41" s="147"/>
      <c r="D41" s="141"/>
      <c r="E41" s="139"/>
    </row>
    <row r="42" spans="2:7">
      <c r="B42" s="42" t="s">
        <v>94</v>
      </c>
      <c r="C42" s="42"/>
      <c r="D42" s="149">
        <v>-5063.12</v>
      </c>
      <c r="E42" s="150">
        <v>-14564.923000000001</v>
      </c>
    </row>
    <row r="43" spans="2:7">
      <c r="B43" s="42"/>
      <c r="C43" s="42"/>
      <c r="D43" s="60"/>
    </row>
    <row r="44" spans="2:7">
      <c r="B44" s="151" t="s">
        <v>95</v>
      </c>
      <c r="C44" s="151"/>
      <c r="D44" s="143">
        <v>966516.10800000001</v>
      </c>
      <c r="E44" s="143">
        <v>-1043786.985</v>
      </c>
    </row>
    <row r="45" spans="2:7">
      <c r="B45" s="42" t="s">
        <v>96</v>
      </c>
      <c r="C45" s="42"/>
      <c r="D45" s="59">
        <v>946928.73</v>
      </c>
      <c r="E45" s="43">
        <v>1990716.1089999999</v>
      </c>
    </row>
    <row r="46" spans="2:7">
      <c r="B46" s="44" t="s">
        <v>97</v>
      </c>
      <c r="C46" s="44"/>
      <c r="D46" s="146">
        <v>1913444.834</v>
      </c>
      <c r="E46" s="152">
        <v>946928.73</v>
      </c>
    </row>
    <row r="47" spans="2:7">
      <c r="B47" s="140" t="s">
        <v>98</v>
      </c>
      <c r="C47" s="140"/>
      <c r="D47" s="153">
        <v>0</v>
      </c>
      <c r="E47" s="154">
        <v>14399.584999999999</v>
      </c>
    </row>
    <row r="48" spans="2:7">
      <c r="B48" s="151" t="s">
        <v>97</v>
      </c>
      <c r="C48" s="151"/>
      <c r="D48" s="143">
        <v>1913444.834</v>
      </c>
      <c r="E48" s="143">
        <v>932529.14500000002</v>
      </c>
    </row>
    <row r="50" spans="4:5">
      <c r="D50" s="5"/>
      <c r="E50" s="5"/>
    </row>
  </sheetData>
  <pageMargins left="0.7" right="0.7" top="0.75" bottom="0.75" header="0.3" footer="0.3"/>
  <pageSetup paperSize="9" scale="73" orientation="portrait" r:id="rId1"/>
  <headerFooter>
    <oddFooter>&amp;C&amp;1#&amp;"Calibri"&amp;11&amp;Kad921eBESKYTTET</oddFooter>
  </headerFooter>
  <ignoredErrors>
    <ignoredError sqref="D5: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Resultat_OBOS_konsern 2022</vt:lpstr>
      <vt:lpstr>Balanse_OBOS_konsern 2022</vt:lpstr>
      <vt:lpstr>Egenkapital_OBOS_konsern 2022</vt:lpstr>
      <vt:lpstr>Kontantstrømmer_OBOS_konsern_22</vt:lpstr>
      <vt:lpstr>'Egenkapital_OBOS_konsern 2022'!Konsern</vt:lpstr>
      <vt:lpstr>'Balanse_OBOS_konsern 2022'!Print_Area</vt:lpstr>
      <vt:lpstr>'Egenkapital_OBOS_konsern 2022'!Print_Area</vt:lpstr>
      <vt:lpstr>Kontantstrømmer_OBOS_konsern_22!Print_Area</vt:lpstr>
      <vt:lpstr>'Resultat_OBOS_konsern 2022'!Print_Area</vt:lpstr>
    </vt:vector>
  </TitlesOfParts>
  <Company>OBOS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Tøgersen</dc:creator>
  <cp:lastModifiedBy>Nader Salamat</cp:lastModifiedBy>
  <cp:lastPrinted>2023-04-20T08:46:48Z</cp:lastPrinted>
  <dcterms:created xsi:type="dcterms:W3CDTF">2017-03-09T06:43:18Z</dcterms:created>
  <dcterms:modified xsi:type="dcterms:W3CDTF">2023-04-24T13:08:52Z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769e25-4e49-494a-a594-b4a38ae5b775_Enabled">
    <vt:lpwstr>true</vt:lpwstr>
  </property>
  <property fmtid="{D5CDD505-2E9C-101B-9397-08002B2CF9AE}" pid="3" name="MSIP_Label_a7769e25-4e49-494a-a594-b4a38ae5b775_SetDate">
    <vt:lpwstr>2023-03-29T07:06:09Z</vt:lpwstr>
  </property>
  <property fmtid="{D5CDD505-2E9C-101B-9397-08002B2CF9AE}" pid="4" name="MSIP_Label_a7769e25-4e49-494a-a594-b4a38ae5b775_Method">
    <vt:lpwstr>Privileged</vt:lpwstr>
  </property>
  <property fmtid="{D5CDD505-2E9C-101B-9397-08002B2CF9AE}" pid="5" name="MSIP_Label_a7769e25-4e49-494a-a594-b4a38ae5b775_Name">
    <vt:lpwstr>OBOS Beskyttet</vt:lpwstr>
  </property>
  <property fmtid="{D5CDD505-2E9C-101B-9397-08002B2CF9AE}" pid="6" name="MSIP_Label_a7769e25-4e49-494a-a594-b4a38ae5b775_SiteId">
    <vt:lpwstr>b4377ef1-c046-4443-9d44-349c6e4902fa</vt:lpwstr>
  </property>
  <property fmtid="{D5CDD505-2E9C-101B-9397-08002B2CF9AE}" pid="7" name="MSIP_Label_a7769e25-4e49-494a-a594-b4a38ae5b775_ActionId">
    <vt:lpwstr>4e953211-45bf-42e6-a208-a7da8bd7fbf8</vt:lpwstr>
  </property>
  <property fmtid="{D5CDD505-2E9C-101B-9397-08002B2CF9AE}" pid="8" name="MSIP_Label_a7769e25-4e49-494a-a594-b4a38ae5b775_ContentBits">
    <vt:lpwstr>2</vt:lpwstr>
  </property>
</Properties>
</file>